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25" sheetId="1" r:id="rId4"/>
    <sheet state="visible" name="MAI25" sheetId="2" r:id="rId5"/>
    <sheet state="visible" name="ABR25" sheetId="3" r:id="rId6"/>
    <sheet state="visible" name="MAR25" sheetId="4" r:id="rId7"/>
    <sheet state="visible" name="FEV25" sheetId="5" r:id="rId8"/>
    <sheet state="visible" name="JAN25" sheetId="6" r:id="rId9"/>
    <sheet state="visible" name="Limpo" sheetId="7" r:id="rId10"/>
    <sheet state="visible" name="DEZ24" sheetId="8" r:id="rId11"/>
    <sheet state="visible" name="NOV24" sheetId="9" r:id="rId12"/>
    <sheet state="visible" name="OUT24" sheetId="10" r:id="rId13"/>
    <sheet state="visible" name="SET24" sheetId="11" r:id="rId14"/>
    <sheet state="visible" name="AGO24" sheetId="12" r:id="rId15"/>
    <sheet state="visible" name="JUL24" sheetId="13" r:id="rId16"/>
    <sheet state="visible" name="JUN24" sheetId="14" r:id="rId17"/>
  </sheets>
  <definedNames>
    <definedName hidden="1" localSheetId="0" name="_xlnm._FilterDatabase">'JUN25'!$A$1:$W$452</definedName>
    <definedName hidden="1" localSheetId="1" name="_xlnm._FilterDatabase">'MAI25'!$A$1:$W$452</definedName>
    <definedName hidden="1" localSheetId="2" name="_xlnm._FilterDatabase">'ABR25'!$A$1:$W$452</definedName>
    <definedName hidden="1" localSheetId="3" name="_xlnm._FilterDatabase">'MAR25'!$A$1:$W$452</definedName>
    <definedName hidden="1" localSheetId="4" name="_xlnm._FilterDatabase">'FEV25'!$A$1:$W$452</definedName>
    <definedName hidden="1" localSheetId="5" name="_xlnm._FilterDatabase">'JAN25'!$A$1:$W$452</definedName>
    <definedName hidden="1" localSheetId="6" name="_xlnm._FilterDatabase">Limpo!$A$1:$W$452</definedName>
    <definedName hidden="1" localSheetId="7" name="_xlnm._FilterDatabase">'DEZ24'!$A$1:$W$452</definedName>
    <definedName hidden="1" localSheetId="8" name="_xlnm._FilterDatabase">'NOV24'!$A$1:$W$452</definedName>
    <definedName hidden="1" localSheetId="9" name="_xlnm._FilterDatabase">'OUT24'!$A$1:$W$452</definedName>
    <definedName hidden="1" localSheetId="10" name="_xlnm._FilterDatabase">'SET24'!$A$1:$W$452</definedName>
    <definedName hidden="1" localSheetId="11" name="_xlnm._FilterDatabase">'AGO24'!$A$1:$W$452</definedName>
    <definedName hidden="1" localSheetId="12" name="_xlnm._FilterDatabase">'JUL24'!$A$1:$W$452</definedName>
    <definedName hidden="1" localSheetId="13" name="_xlnm._FilterDatabase">'JUN24'!$A$1:$W$452</definedName>
  </definedNames>
  <calcPr/>
</workbook>
</file>

<file path=xl/sharedStrings.xml><?xml version="1.0" encoding="utf-8"?>
<sst xmlns="http://schemas.openxmlformats.org/spreadsheetml/2006/main" count="14178" uniqueCount="57">
  <si>
    <t>GERAL</t>
  </si>
  <si>
    <t>PLATAFORMAS</t>
  </si>
  <si>
    <t>CATEGORIA</t>
  </si>
  <si>
    <t>SITUAÇÃO</t>
  </si>
  <si>
    <t>DATA</t>
  </si>
  <si>
    <t>%</t>
  </si>
  <si>
    <t>DEPÓSITO</t>
  </si>
  <si>
    <t>GANHOS</t>
  </si>
  <si>
    <t>SAQUE</t>
  </si>
  <si>
    <t xml:space="preserve">SALDO LÍQUIDO </t>
  </si>
  <si>
    <t>Roleta</t>
  </si>
  <si>
    <t>MENSAL</t>
  </si>
  <si>
    <t>ANUAL</t>
  </si>
  <si>
    <t>PROJEÇÃO FUTURA EM 30 DIAS DE OPERAÇÃO =&gt;</t>
  </si>
  <si>
    <t>TOTAL</t>
  </si>
  <si>
    <t>Anibal</t>
  </si>
  <si>
    <t>RESULTADO DO DIA</t>
  </si>
  <si>
    <t xml:space="preserve">PROJEÇÃO DO MÊS </t>
  </si>
  <si>
    <t>DIA</t>
  </si>
  <si>
    <t>VALOR</t>
  </si>
  <si>
    <t>DEPÓSITO + GANHO</t>
  </si>
  <si>
    <t>TODAS</t>
  </si>
  <si>
    <t>% DE GANHO</t>
  </si>
  <si>
    <t>DOM</t>
  </si>
  <si>
    <t>SEG</t>
  </si>
  <si>
    <t>TER</t>
  </si>
  <si>
    <t>QUA</t>
  </si>
  <si>
    <t>QUI</t>
  </si>
  <si>
    <t>SEX</t>
  </si>
  <si>
    <t>SAB</t>
  </si>
  <si>
    <t>ACUMULO TOTAL</t>
  </si>
  <si>
    <t>GANHO</t>
  </si>
  <si>
    <t xml:space="preserve">GANHO </t>
  </si>
  <si>
    <t>ATUAL</t>
  </si>
  <si>
    <t>ANTERIOR</t>
  </si>
  <si>
    <t>SALDO BRUTO</t>
  </si>
  <si>
    <t>DEPÓSITO INICIAL</t>
  </si>
  <si>
    <t>1ª ENTRADA</t>
  </si>
  <si>
    <t>AO DIA</t>
  </si>
  <si>
    <t>Pix Bet</t>
  </si>
  <si>
    <t xml:space="preserve">VALOR DE APOSTA </t>
  </si>
  <si>
    <t>COBERTURA NO ZERO(O)</t>
  </si>
  <si>
    <t>META DO DIA</t>
  </si>
  <si>
    <t>2ª ENTRADA</t>
  </si>
  <si>
    <t>1XBet</t>
  </si>
  <si>
    <t>3ª ENTRADA</t>
  </si>
  <si>
    <t>Vaidebet</t>
  </si>
  <si>
    <t>4ª ENTRADA</t>
  </si>
  <si>
    <t>Sportingbet</t>
  </si>
  <si>
    <t>5ª ENTRADA</t>
  </si>
  <si>
    <t>Bet Vip</t>
  </si>
  <si>
    <t>6ª ENTRADA</t>
  </si>
  <si>
    <t>Bet Fair</t>
  </si>
  <si>
    <t>7ª ENTRADA</t>
  </si>
  <si>
    <t>Esportes da Sorte</t>
  </si>
  <si>
    <t>NADA</t>
  </si>
  <si>
    <t>PROJEÇÃO FUTURA EM 30 DIAS =&gt;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</si>
</sst>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3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color theme="1"/>
      <name val="Calibri"/>
    </font>
    <font>
      <color theme="1"/>
      <name val="Calibri"/>
    </font>
    <font>
      <b/>
      <sz val="13.0"/>
      <color theme="1"/>
      <name val="Calibri"/>
    </font>
    <font>
      <b/>
      <sz val="19.0"/>
      <color theme="1"/>
      <name val="Arial"/>
      <scheme val="minor"/>
    </font>
    <font>
      <b/>
      <sz val="19.0"/>
      <color rgb="FFFF0000"/>
      <name val="Arial"/>
      <scheme val="minor"/>
    </font>
    <font>
      <b/>
      <sz val="10.0"/>
      <color rgb="FF000000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b/>
      <sz val="12.0"/>
      <color rgb="FFFFFFFF"/>
      <name val="Arial"/>
    </font>
    <font>
      <color theme="1"/>
      <name val="Arial"/>
    </font>
    <font>
      <b/>
      <sz val="19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12.0"/>
      <color rgb="FFFFFFFF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FA8DC"/>
        <bgColor rgb="FF6FA8DC"/>
      </patternFill>
    </fill>
    <fill>
      <patternFill patternType="solid">
        <fgColor rgb="FF0B5394"/>
        <bgColor rgb="FF0B5394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</fills>
  <borders count="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horizontal="center" vertical="bottom"/>
    </xf>
    <xf borderId="0" fillId="3" fontId="7" numFmtId="0" xfId="0" applyAlignment="1" applyFill="1" applyFont="1">
      <alignment readingOrder="0"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horizontal="right" readingOrder="0" vertical="bottom"/>
    </xf>
    <xf borderId="0" fillId="3" fontId="8" numFmtId="9" xfId="0" applyAlignment="1" applyFont="1" applyNumberFormat="1">
      <alignment horizontal="center" vertical="bottom"/>
    </xf>
    <xf borderId="0" fillId="3" fontId="7" numFmtId="164" xfId="0" applyAlignment="1" applyFont="1" applyNumberFormat="1">
      <alignment horizontal="right" vertical="bottom"/>
    </xf>
    <xf borderId="0" fillId="3" fontId="7" numFmtId="10" xfId="0" applyAlignment="1" applyFont="1" applyNumberFormat="1">
      <alignment horizontal="right" vertical="bottom"/>
    </xf>
    <xf borderId="0" fillId="2" fontId="9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horizontal="right" readingOrder="0" vertical="bottom"/>
    </xf>
    <xf borderId="0" fillId="2" fontId="8" numFmtId="9" xfId="0" applyAlignment="1" applyFont="1" applyNumberFormat="1">
      <alignment horizontal="center" vertical="bottom"/>
    </xf>
    <xf borderId="0" fillId="2" fontId="7" numFmtId="164" xfId="0" applyAlignment="1" applyFont="1" applyNumberFormat="1">
      <alignment horizontal="right" vertical="bottom"/>
    </xf>
    <xf borderId="0" fillId="2" fontId="7" numFmtId="10" xfId="0" applyAlignment="1" applyFont="1" applyNumberFormat="1">
      <alignment horizontal="right" vertical="bottom"/>
    </xf>
    <xf borderId="0" fillId="4" fontId="10" numFmtId="0" xfId="0" applyAlignment="1" applyFill="1" applyFont="1">
      <alignment readingOrder="0" vertical="bottom"/>
    </xf>
    <xf borderId="0" fillId="4" fontId="10" numFmtId="164" xfId="0" applyAlignment="1" applyFont="1" applyNumberFormat="1">
      <alignment vertical="bottom"/>
    </xf>
    <xf borderId="0" fillId="5" fontId="10" numFmtId="0" xfId="0" applyAlignment="1" applyFill="1" applyFont="1">
      <alignment horizontal="right" readingOrder="0" vertical="bottom"/>
    </xf>
    <xf borderId="0" fillId="5" fontId="10" numFmtId="9" xfId="0" applyAlignment="1" applyFont="1" applyNumberFormat="1">
      <alignment horizontal="center" vertical="bottom"/>
    </xf>
    <xf borderId="0" fillId="5" fontId="10" numFmtId="164" xfId="0" applyAlignment="1" applyFont="1" applyNumberFormat="1">
      <alignment horizontal="right" vertical="bottom"/>
    </xf>
    <xf borderId="0" fillId="5" fontId="10" numFmtId="10" xfId="0" applyAlignment="1" applyFont="1" applyNumberFormat="1">
      <alignment horizontal="right" vertical="bottom"/>
    </xf>
    <xf borderId="0" fillId="2" fontId="11" numFmtId="0" xfId="0" applyAlignment="1" applyFont="1">
      <alignment horizontal="center" readingOrder="0"/>
    </xf>
    <xf borderId="0" fillId="2" fontId="12" numFmtId="9" xfId="0" applyAlignment="1" applyFont="1" applyNumberFormat="1">
      <alignment horizontal="center" readingOrder="0"/>
    </xf>
    <xf borderId="0" fillId="2" fontId="13" numFmtId="0" xfId="0" applyAlignment="1" applyFont="1">
      <alignment horizontal="center" readingOrder="0"/>
    </xf>
    <xf borderId="0" fillId="2" fontId="14" numFmtId="0" xfId="0" applyAlignment="1" applyFont="1">
      <alignment readingOrder="0"/>
    </xf>
    <xf borderId="0" fillId="2" fontId="14" numFmtId="164" xfId="0" applyFont="1" applyNumberFormat="1"/>
    <xf borderId="0" fillId="2" fontId="14" numFmtId="10" xfId="0" applyFont="1" applyNumberFormat="1"/>
    <xf borderId="0" fillId="2" fontId="14" numFmtId="0" xfId="0" applyFont="1"/>
    <xf borderId="0" fillId="2" fontId="12" numFmtId="0" xfId="0" applyAlignment="1" applyFont="1">
      <alignment horizontal="center" readingOrder="0"/>
    </xf>
    <xf borderId="0" fillId="2" fontId="15" numFmtId="0" xfId="0" applyFont="1"/>
    <xf borderId="0" fillId="2" fontId="15" numFmtId="9" xfId="0" applyAlignment="1" applyFont="1" applyNumberFormat="1">
      <alignment readingOrder="0"/>
    </xf>
    <xf borderId="0" fillId="2" fontId="16" numFmtId="0" xfId="0" applyAlignment="1" applyFont="1">
      <alignment shrinkToFit="0" vertical="bottom" wrapText="0"/>
    </xf>
    <xf borderId="0" fillId="0" fontId="17" numFmtId="0" xfId="0" applyAlignment="1" applyFont="1">
      <alignment vertical="bottom"/>
    </xf>
    <xf borderId="0" fillId="0" fontId="18" numFmtId="0" xfId="0" applyAlignment="1" applyFont="1">
      <alignment shrinkToFit="0" vertical="bottom" wrapText="0"/>
    </xf>
    <xf borderId="0" fillId="6" fontId="7" numFmtId="0" xfId="0" applyAlignment="1" applyFill="1" applyFont="1">
      <alignment horizontal="center" shrinkToFit="0" vertical="bottom" wrapText="1"/>
    </xf>
    <xf borderId="0" fillId="6" fontId="7" numFmtId="0" xfId="0" applyAlignment="1" applyFont="1">
      <alignment vertical="bottom"/>
    </xf>
    <xf borderId="0" fillId="6" fontId="7" numFmtId="0" xfId="0" applyAlignment="1" applyFont="1">
      <alignment horizontal="center" vertical="bottom"/>
    </xf>
    <xf borderId="0" fillId="2" fontId="17" numFmtId="0" xfId="0" applyAlignment="1" applyFont="1">
      <alignment vertical="bottom"/>
    </xf>
    <xf borderId="0" fillId="2" fontId="5" numFmtId="0" xfId="0" applyAlignment="1" applyFont="1">
      <alignment shrinkToFit="0" vertical="bottom" wrapText="0"/>
    </xf>
    <xf borderId="0" fillId="3" fontId="17" numFmtId="0" xfId="0" applyAlignment="1" applyFont="1">
      <alignment vertical="bottom"/>
    </xf>
    <xf borderId="0" fillId="3" fontId="8" numFmtId="164" xfId="0" applyAlignment="1" applyFont="1" applyNumberFormat="1">
      <alignment horizontal="right" vertical="bottom"/>
    </xf>
    <xf borderId="0" fillId="3" fontId="8" numFmtId="164" xfId="0" applyAlignment="1" applyFont="1" applyNumberFormat="1">
      <alignment horizontal="right" vertical="bottom"/>
    </xf>
    <xf borderId="0" fillId="7" fontId="17" numFmtId="0" xfId="0" applyAlignment="1" applyFill="1" applyFont="1">
      <alignment vertical="bottom"/>
    </xf>
    <xf borderId="0" fillId="7" fontId="7" numFmtId="0" xfId="0" applyAlignment="1" applyFont="1">
      <alignment vertical="bottom"/>
    </xf>
    <xf borderId="0" fillId="7" fontId="19" numFmtId="10" xfId="0" applyAlignment="1" applyFont="1" applyNumberFormat="1">
      <alignment horizontal="center" vertical="bottom"/>
    </xf>
    <xf borderId="0" fillId="7" fontId="8" numFmtId="0" xfId="0" applyAlignment="1" applyFont="1">
      <alignment horizontal="right" vertical="bottom"/>
    </xf>
    <xf borderId="0" fillId="7" fontId="8" numFmtId="0" xfId="0" applyAlignment="1" applyFont="1">
      <alignment horizontal="center" vertical="bottom"/>
    </xf>
    <xf borderId="0" fillId="8" fontId="8" numFmtId="164" xfId="0" applyAlignment="1" applyFill="1" applyFont="1" applyNumberFormat="1">
      <alignment horizontal="right" vertical="bottom"/>
    </xf>
    <xf borderId="0" fillId="7" fontId="8" numFmtId="164" xfId="0" applyAlignment="1" applyFont="1" applyNumberFormat="1">
      <alignment horizontal="right" vertical="bottom"/>
    </xf>
    <xf borderId="0" fillId="7" fontId="8" numFmtId="164" xfId="0" applyAlignment="1" applyFont="1" applyNumberFormat="1">
      <alignment horizontal="right" vertical="bottom"/>
    </xf>
    <xf borderId="0" fillId="6" fontId="17" numFmtId="0" xfId="0" applyAlignment="1" applyFont="1">
      <alignment vertical="bottom"/>
    </xf>
    <xf borderId="0" fillId="3" fontId="17" numFmtId="9" xfId="0" applyAlignment="1" applyFont="1" applyNumberFormat="1">
      <alignment vertical="bottom"/>
    </xf>
    <xf borderId="1" fillId="3" fontId="7" numFmtId="164" xfId="0" applyAlignment="1" applyBorder="1" applyFont="1" applyNumberFormat="1">
      <alignment horizontal="right" vertical="bottom"/>
    </xf>
    <xf borderId="2" fillId="3" fontId="7" numFmtId="164" xfId="0" applyAlignment="1" applyBorder="1" applyFont="1" applyNumberFormat="1">
      <alignment horizontal="right" vertical="bottom"/>
    </xf>
    <xf borderId="2" fillId="3" fontId="19" numFmtId="164" xfId="0" applyAlignment="1" applyBorder="1" applyFont="1" applyNumberFormat="1">
      <alignment readingOrder="0" vertical="bottom"/>
    </xf>
    <xf borderId="3" fillId="3" fontId="7" numFmtId="164" xfId="0" applyAlignment="1" applyBorder="1" applyFont="1" applyNumberFormat="1">
      <alignment horizontal="right" vertical="bottom"/>
    </xf>
    <xf borderId="0" fillId="3" fontId="4" numFmtId="0" xfId="0" applyFont="1"/>
    <xf borderId="4" fillId="3" fontId="20" numFmtId="164" xfId="0" applyAlignment="1" applyBorder="1" applyFont="1" applyNumberFormat="1">
      <alignment readingOrder="0"/>
    </xf>
    <xf borderId="5" fillId="3" fontId="20" numFmtId="10" xfId="0" applyBorder="1" applyFont="1" applyNumberFormat="1"/>
    <xf borderId="5" fillId="3" fontId="20" numFmtId="0" xfId="0" applyBorder="1" applyFont="1"/>
    <xf borderId="6" fillId="3" fontId="20" numFmtId="10" xfId="0" applyBorder="1" applyFont="1" applyNumberFormat="1"/>
    <xf borderId="1" fillId="3" fontId="20" numFmtId="0" xfId="0" applyAlignment="1" applyBorder="1" applyFont="1">
      <alignment readingOrder="0"/>
    </xf>
    <xf borderId="2" fillId="3" fontId="20" numFmtId="0" xfId="0" applyBorder="1" applyFont="1"/>
    <xf borderId="3" fillId="3" fontId="20" numFmtId="0" xfId="0" applyBorder="1" applyFont="1"/>
    <xf borderId="0" fillId="2" fontId="11" numFmtId="0" xfId="0" applyAlignment="1" applyFont="1">
      <alignment horizontal="left" readingOrder="0"/>
    </xf>
    <xf borderId="0" fillId="2" fontId="7" numFmtId="0" xfId="0" applyAlignment="1" applyFont="1">
      <alignment horizontal="center" readingOrder="0" shrinkToFit="0" vertical="bottom" wrapText="1"/>
    </xf>
    <xf borderId="0" fillId="2" fontId="7" numFmtId="0" xfId="0" applyAlignment="1" applyFont="1">
      <alignment horizontal="center" readingOrder="0" vertical="bottom"/>
    </xf>
    <xf borderId="0" fillId="0" fontId="11" numFmtId="0" xfId="0" applyAlignment="1" applyFont="1">
      <alignment horizontal="left" readingOrder="0"/>
    </xf>
    <xf borderId="0" fillId="6" fontId="7" numFmtId="0" xfId="0" applyAlignment="1" applyFont="1">
      <alignment horizontal="center" readingOrder="0" shrinkToFit="0" vertical="bottom" wrapText="1"/>
    </xf>
    <xf borderId="0" fillId="6" fontId="7" numFmtId="0" xfId="0" applyAlignment="1" applyFont="1">
      <alignment readingOrder="0" vertical="bottom"/>
    </xf>
    <xf borderId="0" fillId="6" fontId="7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/>
    </xf>
    <xf borderId="0" fillId="6" fontId="7" numFmtId="164" xfId="0" applyAlignment="1" applyFont="1" applyNumberFormat="1">
      <alignment horizontal="center" vertical="bottom"/>
    </xf>
    <xf borderId="0" fillId="6" fontId="7" numFmtId="0" xfId="0" applyAlignment="1" applyFont="1">
      <alignment horizontal="left" readingOrder="0" vertical="bottom"/>
    </xf>
    <xf borderId="0" fillId="6" fontId="7" numFmtId="164" xfId="0" applyAlignment="1" applyFont="1" applyNumberFormat="1">
      <alignment vertical="bottom"/>
    </xf>
    <xf borderId="0" fillId="6" fontId="21" numFmtId="0" xfId="0" applyAlignment="1" applyFont="1">
      <alignment horizontal="left" readingOrder="0"/>
    </xf>
    <xf borderId="0" fillId="0" fontId="11" numFmtId="9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 shrinkToFit="0" vertical="bottom" wrapText="1"/>
    </xf>
    <xf borderId="0" fillId="9" fontId="7" numFmtId="0" xfId="0" applyAlignment="1" applyFill="1" applyFont="1">
      <alignment horizontal="center" readingOrder="0" vertical="bottom"/>
    </xf>
    <xf borderId="0" fillId="10" fontId="7" numFmtId="0" xfId="0" applyAlignment="1" applyFill="1" applyFont="1">
      <alignment readingOrder="0" vertical="bottom"/>
    </xf>
    <xf borderId="0" fillId="10" fontId="7" numFmtId="164" xfId="0" applyAlignment="1" applyFont="1" applyNumberFormat="1">
      <alignment horizontal="right" vertical="bottom"/>
    </xf>
    <xf borderId="0" fillId="9" fontId="7" numFmtId="164" xfId="0" applyAlignment="1" applyFont="1" applyNumberFormat="1">
      <alignment horizontal="right" readingOrder="0" vertical="bottom"/>
    </xf>
    <xf borderId="0" fillId="9" fontId="7" numFmtId="164" xfId="0" applyAlignment="1" applyFont="1" applyNumberFormat="1">
      <alignment horizontal="right" vertical="bottom"/>
    </xf>
    <xf borderId="0" fillId="9" fontId="7" numFmtId="0" xfId="0" applyAlignment="1" applyFont="1">
      <alignment readingOrder="0" vertical="bottom"/>
    </xf>
    <xf borderId="0" fillId="9" fontId="7" numFmtId="164" xfId="0" applyAlignment="1" applyFont="1" applyNumberFormat="1">
      <alignment vertical="bottom"/>
    </xf>
    <xf borderId="0" fillId="6" fontId="21" numFmtId="0" xfId="0" applyFont="1"/>
    <xf borderId="0" fillId="3" fontId="8" numFmtId="0" xfId="0" applyAlignment="1" applyFont="1">
      <alignment horizontal="right" vertical="bottom"/>
    </xf>
    <xf borderId="0" fillId="3" fontId="7" numFmtId="164" xfId="0" applyAlignment="1" applyFont="1" applyNumberFormat="1">
      <alignment horizontal="right" vertical="bottom"/>
    </xf>
    <xf borderId="0" fillId="2" fontId="5" numFmtId="0" xfId="0" applyAlignment="1" applyFont="1">
      <alignment horizontal="right" readingOrder="0" vertical="bottom"/>
    </xf>
    <xf borderId="0" fillId="8" fontId="8" numFmtId="164" xfId="0" applyAlignment="1" applyFont="1" applyNumberFormat="1">
      <alignment horizontal="right" readingOrder="0" vertical="bottom"/>
    </xf>
    <xf borderId="0" fillId="7" fontId="8" numFmtId="164" xfId="0" applyAlignment="1" applyFont="1" applyNumberFormat="1">
      <alignment horizontal="right" readingOrder="0" vertical="bottom"/>
    </xf>
    <xf borderId="0" fillId="7" fontId="8" numFmtId="0" xfId="0" applyAlignment="1" applyFont="1">
      <alignment horizontal="center" readingOrder="0" vertical="bottom"/>
    </xf>
    <xf borderId="0" fillId="2" fontId="22" numFmtId="0" xfId="0" applyFont="1"/>
    <xf borderId="0" fillId="2" fontId="14" numFmtId="164" xfId="0" applyFont="1" applyNumberFormat="1"/>
    <xf borderId="0" fillId="11" fontId="7" numFmtId="164" xfId="0" applyAlignment="1" applyFill="1" applyFont="1" applyNumberFormat="1">
      <alignment horizontal="right" vertical="bottom"/>
    </xf>
    <xf borderId="0" fillId="2" fontId="11" numFmtId="9" xfId="0" applyAlignment="1" applyFont="1" applyNumberFormat="1">
      <alignment horizontal="center" readingOrder="0"/>
    </xf>
    <xf borderId="0" fillId="11" fontId="7" numFmtId="0" xfId="0" applyAlignment="1" applyFont="1">
      <alignment readingOrder="0" vertical="bottom"/>
    </xf>
    <xf borderId="0" fillId="11" fontId="7" numFmtId="0" xfId="0" applyAlignment="1" applyFont="1">
      <alignment vertical="bottom"/>
    </xf>
    <xf borderId="0" fillId="11" fontId="8" numFmtId="0" xfId="0" applyAlignment="1" applyFont="1">
      <alignment horizontal="right" readingOrder="0" vertical="bottom"/>
    </xf>
    <xf borderId="0" fillId="11" fontId="8" numFmtId="9" xfId="0" applyAlignment="1" applyFont="1" applyNumberFormat="1">
      <alignment horizontal="center" vertical="bottom"/>
    </xf>
    <xf borderId="0" fillId="11" fontId="7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'JUN25'!$G$19:$G$49</c:f>
            </c:strRef>
          </c:cat>
          <c:val>
            <c:numRef>
              <c:f>'JUN25'!$I$19:$I$49</c:f>
              <c:numCache/>
            </c:numRef>
          </c:val>
        </c:ser>
        <c:axId val="1229219570"/>
        <c:axId val="638026844"/>
      </c:barChart>
      <c:catAx>
        <c:axId val="12292195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8026844"/>
      </c:catAx>
      <c:valAx>
        <c:axId val="638026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219570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'JUN25'!$G$19:$G$49</c:f>
            </c:strRef>
          </c:cat>
          <c:val>
            <c:numRef>
              <c:f>'JUN25'!$E$19:$E$49</c:f>
              <c:numCache/>
            </c:numRef>
          </c:val>
        </c:ser>
        <c:axId val="662983148"/>
        <c:axId val="1009996165"/>
      </c:barChart>
      <c:catAx>
        <c:axId val="6629831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9996165"/>
      </c:catAx>
      <c:valAx>
        <c:axId val="100999616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2983148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'MAI25'!$G$19:$G$49</c:f>
            </c:strRef>
          </c:cat>
          <c:val>
            <c:numRef>
              <c:f>'MAI25'!$I$19:$I$49</c:f>
              <c:numCache/>
            </c:numRef>
          </c:val>
        </c:ser>
        <c:axId val="1759398787"/>
        <c:axId val="75277668"/>
      </c:barChart>
      <c:catAx>
        <c:axId val="1759398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277668"/>
      </c:catAx>
      <c:valAx>
        <c:axId val="75277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9398787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'MAI25'!$G$19:$G$49</c:f>
            </c:strRef>
          </c:cat>
          <c:val>
            <c:numRef>
              <c:f>'MAI25'!$E$19:$E$49</c:f>
              <c:numCache/>
            </c:numRef>
          </c:val>
        </c:ser>
        <c:axId val="1027015533"/>
        <c:axId val="2058025678"/>
      </c:barChart>
      <c:catAx>
        <c:axId val="102701553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8025678"/>
      </c:catAx>
      <c:valAx>
        <c:axId val="205802567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7015533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'ABR25'!$G$19:$G$49</c:f>
            </c:strRef>
          </c:cat>
          <c:val>
            <c:numRef>
              <c:f>'ABR25'!$I$19:$I$49</c:f>
              <c:numCache/>
            </c:numRef>
          </c:val>
        </c:ser>
        <c:axId val="497583735"/>
        <c:axId val="885546480"/>
      </c:barChart>
      <c:catAx>
        <c:axId val="497583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5546480"/>
      </c:catAx>
      <c:valAx>
        <c:axId val="885546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7583735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'ABR25'!$G$19:$G$49</c:f>
            </c:strRef>
          </c:cat>
          <c:val>
            <c:numRef>
              <c:f>'ABR25'!$E$19:$E$49</c:f>
              <c:numCache/>
            </c:numRef>
          </c:val>
        </c:ser>
        <c:axId val="1370382511"/>
        <c:axId val="1900037352"/>
      </c:barChart>
      <c:catAx>
        <c:axId val="137038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0037352"/>
      </c:catAx>
      <c:valAx>
        <c:axId val="190003735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0382511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'MAR25'!$G$19:$G$49</c:f>
            </c:strRef>
          </c:cat>
          <c:val>
            <c:numRef>
              <c:f>'MAR25'!$I$19:$I$49</c:f>
              <c:numCache/>
            </c:numRef>
          </c:val>
        </c:ser>
        <c:axId val="438662815"/>
        <c:axId val="186196668"/>
      </c:barChart>
      <c:catAx>
        <c:axId val="438662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196668"/>
      </c:catAx>
      <c:valAx>
        <c:axId val="186196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8662815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'MAR25'!$G$19:$G$49</c:f>
            </c:strRef>
          </c:cat>
          <c:val>
            <c:numRef>
              <c:f>'MAR25'!$E$19:$E$49</c:f>
              <c:numCache/>
            </c:numRef>
          </c:val>
        </c:ser>
        <c:axId val="641412900"/>
        <c:axId val="806376568"/>
      </c:barChart>
      <c:catAx>
        <c:axId val="6414129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6376568"/>
      </c:catAx>
      <c:valAx>
        <c:axId val="80637656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1412900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'FEV25'!$G$19:$G$49</c:f>
            </c:strRef>
          </c:cat>
          <c:val>
            <c:numRef>
              <c:f>'FEV25'!$I$19:$I$49</c:f>
              <c:numCache/>
            </c:numRef>
          </c:val>
        </c:ser>
        <c:axId val="80575635"/>
        <c:axId val="1087978501"/>
      </c:barChart>
      <c:catAx>
        <c:axId val="80575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7978501"/>
      </c:catAx>
      <c:valAx>
        <c:axId val="10879785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575635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'FEV25'!$G$19:$G$49</c:f>
            </c:strRef>
          </c:cat>
          <c:val>
            <c:numRef>
              <c:f>'FEV25'!$E$19:$E$49</c:f>
              <c:numCache/>
            </c:numRef>
          </c:val>
        </c:ser>
        <c:axId val="1470096032"/>
        <c:axId val="954292487"/>
      </c:barChart>
      <c:catAx>
        <c:axId val="147009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4292487"/>
      </c:catAx>
      <c:valAx>
        <c:axId val="95429248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0096032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'JAN25'!$G$19:$G$49</c:f>
            </c:strRef>
          </c:cat>
          <c:val>
            <c:numRef>
              <c:f>'JAN25'!$I$19:$I$49</c:f>
              <c:numCache/>
            </c:numRef>
          </c:val>
        </c:ser>
        <c:axId val="1384376431"/>
        <c:axId val="1894705116"/>
      </c:barChart>
      <c:catAx>
        <c:axId val="1384376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705116"/>
      </c:catAx>
      <c:valAx>
        <c:axId val="18947051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4376431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'JAN25'!$G$19:$G$49</c:f>
            </c:strRef>
          </c:cat>
          <c:val>
            <c:numRef>
              <c:f>'JAN25'!$E$19:$E$49</c:f>
              <c:numCache/>
            </c:numRef>
          </c:val>
        </c:ser>
        <c:axId val="853592059"/>
        <c:axId val="2044114555"/>
      </c:barChart>
      <c:catAx>
        <c:axId val="8535920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4114555"/>
      </c:catAx>
      <c:valAx>
        <c:axId val="204411455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3592059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Limpo!$G$19:$G$49</c:f>
            </c:strRef>
          </c:cat>
          <c:val>
            <c:numRef>
              <c:f>Limpo!$I$19:$I$49</c:f>
              <c:numCache/>
            </c:numRef>
          </c:val>
        </c:ser>
        <c:ser>
          <c:idx val="1"/>
          <c:order val="1"/>
          <c:cat>
            <c:strRef>
              <c:f>Limpo!$G$19:$G$49</c:f>
            </c:strRef>
          </c:cat>
          <c:val>
            <c:numRef>
              <c:f>Limpo!$E$19:$E$49</c:f>
              <c:numCache/>
            </c:numRef>
          </c:val>
        </c:ser>
        <c:axId val="1108537578"/>
        <c:axId val="1986636555"/>
      </c:barChart>
      <c:catAx>
        <c:axId val="11085375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6636555"/>
      </c:catAx>
      <c:valAx>
        <c:axId val="19866365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853757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'DEZ24'!$G$19:$G$49</c:f>
            </c:strRef>
          </c:cat>
          <c:val>
            <c:numRef>
              <c:f>'DEZ24'!$I$19:$I$49</c:f>
              <c:numCache/>
            </c:numRef>
          </c:val>
        </c:ser>
        <c:axId val="1311980579"/>
        <c:axId val="2139120365"/>
      </c:barChart>
      <c:catAx>
        <c:axId val="13119805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120365"/>
      </c:catAx>
      <c:valAx>
        <c:axId val="21391203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1980579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'DEZ24'!$G$19:$G$49</c:f>
            </c:strRef>
          </c:cat>
          <c:val>
            <c:numRef>
              <c:f>'DEZ24'!$E$19:$E$49</c:f>
              <c:numCache/>
            </c:numRef>
          </c:val>
        </c:ser>
        <c:axId val="1537865173"/>
        <c:axId val="1782123742"/>
      </c:barChart>
      <c:catAx>
        <c:axId val="153786517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2123742"/>
      </c:catAx>
      <c:valAx>
        <c:axId val="178212374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7865173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'NOV24'!$G$19:$G$49</c:f>
            </c:strRef>
          </c:cat>
          <c:val>
            <c:numRef>
              <c:f>'NOV24'!$I$19:$I$49</c:f>
              <c:numCache/>
            </c:numRef>
          </c:val>
        </c:ser>
        <c:axId val="1192177482"/>
        <c:axId val="372229846"/>
      </c:barChart>
      <c:catAx>
        <c:axId val="11921774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2229846"/>
      </c:catAx>
      <c:valAx>
        <c:axId val="3722298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2177482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'NOV24'!$G$19:$G$49</c:f>
            </c:strRef>
          </c:cat>
          <c:val>
            <c:numRef>
              <c:f>'NOV24'!$E$19:$E$49</c:f>
              <c:numCache/>
            </c:numRef>
          </c:val>
        </c:ser>
        <c:axId val="232398493"/>
        <c:axId val="162739862"/>
      </c:barChart>
      <c:catAx>
        <c:axId val="2323984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739862"/>
      </c:catAx>
      <c:valAx>
        <c:axId val="16273986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2398493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'OUT24'!$G$19:$G$49</c:f>
            </c:strRef>
          </c:cat>
          <c:val>
            <c:numRef>
              <c:f>'OUT24'!$I$19:$I$49</c:f>
              <c:numCache/>
            </c:numRef>
          </c:val>
        </c:ser>
        <c:axId val="513379761"/>
        <c:axId val="392010480"/>
      </c:barChart>
      <c:catAx>
        <c:axId val="5133797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010480"/>
      </c:catAx>
      <c:valAx>
        <c:axId val="392010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3379761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'OUT24'!$G$19:$G$49</c:f>
            </c:strRef>
          </c:cat>
          <c:val>
            <c:numRef>
              <c:f>'OUT24'!$E$19:$E$49</c:f>
              <c:numCache/>
            </c:numRef>
          </c:val>
        </c:ser>
        <c:axId val="1674186357"/>
        <c:axId val="106112750"/>
      </c:barChart>
      <c:catAx>
        <c:axId val="167418635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112750"/>
      </c:catAx>
      <c:valAx>
        <c:axId val="10611275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4186357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'SET24'!$G$19:$G$49</c:f>
            </c:strRef>
          </c:cat>
          <c:val>
            <c:numRef>
              <c:f>'SET24'!$I$19:$I$49</c:f>
              <c:numCache/>
            </c:numRef>
          </c:val>
        </c:ser>
        <c:axId val="515083528"/>
        <c:axId val="1274887658"/>
      </c:barChart>
      <c:catAx>
        <c:axId val="515083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4887658"/>
      </c:catAx>
      <c:valAx>
        <c:axId val="12748876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5083528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'SET24'!$G$19:$G$49</c:f>
            </c:strRef>
          </c:cat>
          <c:val>
            <c:numRef>
              <c:f>'SET24'!$E$19:$E$49</c:f>
              <c:numCache/>
            </c:numRef>
          </c:val>
        </c:ser>
        <c:axId val="1987892851"/>
        <c:axId val="898472505"/>
      </c:barChart>
      <c:catAx>
        <c:axId val="19878928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8472505"/>
      </c:catAx>
      <c:valAx>
        <c:axId val="89847250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7892851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'AGO24'!$G$19:$G$49</c:f>
            </c:strRef>
          </c:cat>
          <c:val>
            <c:numRef>
              <c:f>'AGO24'!$I$19:$I$49</c:f>
              <c:numCache/>
            </c:numRef>
          </c:val>
        </c:ser>
        <c:axId val="1313051277"/>
        <c:axId val="1879701948"/>
      </c:barChart>
      <c:catAx>
        <c:axId val="1313051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9701948"/>
      </c:catAx>
      <c:valAx>
        <c:axId val="18797019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051277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'AGO24'!$G$19:$G$49</c:f>
            </c:strRef>
          </c:cat>
          <c:val>
            <c:numRef>
              <c:f>'AGO24'!$E$19:$E$49</c:f>
              <c:numCache/>
            </c:numRef>
          </c:val>
        </c:ser>
        <c:axId val="1442643526"/>
        <c:axId val="328985840"/>
      </c:barChart>
      <c:catAx>
        <c:axId val="144264352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985840"/>
      </c:catAx>
      <c:valAx>
        <c:axId val="32898584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2643526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'JUL24'!$G$19:$G$49</c:f>
            </c:strRef>
          </c:cat>
          <c:val>
            <c:numRef>
              <c:f>'JUL24'!$I$19:$I$49</c:f>
              <c:numCache/>
            </c:numRef>
          </c:val>
        </c:ser>
        <c:axId val="1536930335"/>
        <c:axId val="121348294"/>
      </c:barChart>
      <c:catAx>
        <c:axId val="153693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348294"/>
      </c:catAx>
      <c:valAx>
        <c:axId val="121348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6930335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'JUL24'!$G$19:$G$49</c:f>
            </c:strRef>
          </c:cat>
          <c:val>
            <c:numRef>
              <c:f>'JUL24'!$E$19:$E$49</c:f>
              <c:numCache/>
            </c:numRef>
          </c:val>
        </c:ser>
        <c:axId val="2051351382"/>
        <c:axId val="2097546953"/>
      </c:barChart>
      <c:catAx>
        <c:axId val="205135138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7546953"/>
      </c:catAx>
      <c:valAx>
        <c:axId val="209754695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1351382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Resultados diários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Valor</c:v>
          </c:tx>
          <c:spPr>
            <a:solidFill>
              <a:srgbClr val="00FF0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Pt>
            <c:idx val="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</c:dPt>
          <c:cat>
            <c:strRef>
              <c:f>'JUN24'!$G$19:$G$49</c:f>
            </c:strRef>
          </c:cat>
          <c:val>
            <c:numRef>
              <c:f>'JUN24'!$I$19:$I$49</c:f>
              <c:numCache/>
            </c:numRef>
          </c:val>
        </c:ser>
        <c:axId val="1000717878"/>
        <c:axId val="623490938"/>
      </c:barChart>
      <c:catAx>
        <c:axId val="10007178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490938"/>
      </c:catAx>
      <c:valAx>
        <c:axId val="6234909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0717878"/>
      </c:valAx>
      <c:barChart>
        <c:barDir val="col"/>
        <c:ser>
          <c:idx val="1"/>
          <c:order val="1"/>
          <c:tx>
            <c:v>percentual</c:v>
          </c:tx>
          <c:spPr>
            <a:solidFill>
              <a:srgbClr val="274E1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'JUN24'!$G$19:$G$49</c:f>
            </c:strRef>
          </c:cat>
          <c:val>
            <c:numRef>
              <c:f>'JUN24'!$E$19:$E$49</c:f>
              <c:numCache/>
            </c:numRef>
          </c:val>
        </c:ser>
        <c:axId val="1132351860"/>
        <c:axId val="1694191794"/>
      </c:barChart>
      <c:catAx>
        <c:axId val="11323518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4191794"/>
      </c:catAx>
      <c:valAx>
        <c:axId val="169419179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351860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CCCCC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342900</xdr:colOff>
      <xdr:row>14</xdr:row>
      <xdr:rowOff>66675</xdr:rowOff>
    </xdr:from>
    <xdr:ext cx="11268075" cy="39624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342900</xdr:colOff>
      <xdr:row>18</xdr:row>
      <xdr:rowOff>76200</xdr:rowOff>
    </xdr:from>
    <xdr:ext cx="11268075" cy="39624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342900</xdr:colOff>
      <xdr:row>14</xdr:row>
      <xdr:rowOff>209550</xdr:rowOff>
    </xdr:from>
    <xdr:ext cx="11268075" cy="39624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342900</xdr:colOff>
      <xdr:row>14</xdr:row>
      <xdr:rowOff>9525</xdr:rowOff>
    </xdr:from>
    <xdr:ext cx="11268075" cy="39624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342900</xdr:colOff>
      <xdr:row>14</xdr:row>
      <xdr:rowOff>0</xdr:rowOff>
    </xdr:from>
    <xdr:ext cx="11268075" cy="396240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342900</xdr:colOff>
      <xdr:row>14</xdr:row>
      <xdr:rowOff>104775</xdr:rowOff>
    </xdr:from>
    <xdr:ext cx="11268075" cy="396240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257175</xdr:colOff>
      <xdr:row>15</xdr:row>
      <xdr:rowOff>0</xdr:rowOff>
    </xdr:from>
    <xdr:ext cx="11268075" cy="3962400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28575</xdr:colOff>
      <xdr:row>14</xdr:row>
      <xdr:rowOff>19050</xdr:rowOff>
    </xdr:from>
    <xdr:ext cx="10039350" cy="3962400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247650</xdr:colOff>
      <xdr:row>14</xdr:row>
      <xdr:rowOff>276225</xdr:rowOff>
    </xdr:from>
    <xdr:ext cx="11268075" cy="3962400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428625</xdr:colOff>
      <xdr:row>13</xdr:row>
      <xdr:rowOff>85725</xdr:rowOff>
    </xdr:from>
    <xdr:ext cx="11229975" cy="3962400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66675</xdr:colOff>
      <xdr:row>14</xdr:row>
      <xdr:rowOff>19050</xdr:rowOff>
    </xdr:from>
    <xdr:ext cx="11201400" cy="3962400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133350</xdr:colOff>
      <xdr:row>12</xdr:row>
      <xdr:rowOff>190500</xdr:rowOff>
    </xdr:from>
    <xdr:ext cx="11258550" cy="3962400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114300</xdr:colOff>
      <xdr:row>17</xdr:row>
      <xdr:rowOff>209550</xdr:rowOff>
    </xdr:from>
    <xdr:ext cx="10363200" cy="551497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47625</xdr:colOff>
      <xdr:row>14</xdr:row>
      <xdr:rowOff>9525</xdr:rowOff>
    </xdr:from>
    <xdr:ext cx="9810750" cy="4352925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4" max="5" width="18.25"/>
    <col customWidth="1" min="12" max="12" width="14.63"/>
    <col customWidth="1" min="13" max="13" width="4.63"/>
    <col customWidth="1" min="15" max="15" width="21.63"/>
    <col customWidth="1" min="22" max="22" width="25.63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1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0.01</v>
      </c>
      <c r="H3" s="17">
        <f t="shared" ref="H3:I3" si="1">H67</f>
        <v>2710</v>
      </c>
      <c r="I3" s="17">
        <f t="shared" si="1"/>
        <v>70</v>
      </c>
      <c r="J3" s="18">
        <f t="shared" ref="J3:J12" si="5">I3/H3</f>
        <v>0.0258302583</v>
      </c>
      <c r="K3" s="17">
        <f t="shared" ref="K3:L3" si="2">K67</f>
        <v>0</v>
      </c>
      <c r="L3" s="17">
        <f t="shared" si="2"/>
        <v>2780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1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11</v>
      </c>
      <c r="G4" s="16">
        <f>C103</f>
        <v>0.01</v>
      </c>
      <c r="H4" s="17">
        <f t="shared" ref="H4:I4" si="4">H111</f>
        <v>2710</v>
      </c>
      <c r="I4" s="17">
        <f t="shared" si="4"/>
        <v>90</v>
      </c>
      <c r="J4" s="18">
        <f t="shared" si="5"/>
        <v>0.0332103321</v>
      </c>
      <c r="K4" s="17">
        <f t="shared" ref="K4:L4" si="6">K111</f>
        <v>0</v>
      </c>
      <c r="L4" s="17">
        <f t="shared" si="6"/>
        <v>2800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1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11</v>
      </c>
      <c r="G5" s="16">
        <f>C147</f>
        <v>0.01</v>
      </c>
      <c r="H5" s="17">
        <f t="shared" ref="H5:I5" si="7">H155</f>
        <v>2712</v>
      </c>
      <c r="I5" s="17">
        <f t="shared" si="7"/>
        <v>105</v>
      </c>
      <c r="J5" s="18">
        <f t="shared" si="5"/>
        <v>0.03871681416</v>
      </c>
      <c r="K5" s="17">
        <f>K11</f>
        <v>0</v>
      </c>
      <c r="L5" s="17">
        <f>L155</f>
        <v>2817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idden="1">
      <c r="A6" s="6" t="str">
        <f t="shared" si="3"/>
        <v>GERAL</v>
      </c>
      <c r="B6" s="20" t="b">
        <v>0</v>
      </c>
      <c r="C6" s="21" t="str">
        <f>D194</f>
        <v>Sportingbet</v>
      </c>
      <c r="D6" s="21" t="s">
        <v>10</v>
      </c>
      <c r="E6" s="21" t="str">
        <f>C189</f>
        <v>4ª ENTRADA</v>
      </c>
      <c r="F6" s="22" t="s">
        <v>12</v>
      </c>
      <c r="G6" s="23">
        <f>C191</f>
        <v>0.02</v>
      </c>
      <c r="H6" s="24">
        <f t="shared" ref="H6:I6" si="8">H199</f>
        <v>0</v>
      </c>
      <c r="I6" s="24">
        <f t="shared" si="8"/>
        <v>0</v>
      </c>
      <c r="J6" s="25" t="str">
        <f t="shared" si="5"/>
        <v>#DIV/0!</v>
      </c>
      <c r="K6" s="24">
        <f t="shared" ref="K6:L6" si="9">K199</f>
        <v>0</v>
      </c>
      <c r="L6" s="24">
        <f t="shared" si="9"/>
        <v>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idden="1">
      <c r="A7" s="6" t="str">
        <f t="shared" si="3"/>
        <v>GERAL</v>
      </c>
      <c r="B7" s="20" t="b">
        <v>0</v>
      </c>
      <c r="C7" s="21" t="str">
        <f>D238</f>
        <v>Bet Vip</v>
      </c>
      <c r="D7" s="21" t="s">
        <v>10</v>
      </c>
      <c r="E7" s="21" t="str">
        <f>C233</f>
        <v>5ª ENTRADA</v>
      </c>
      <c r="F7" s="22" t="s">
        <v>12</v>
      </c>
      <c r="G7" s="23">
        <f>C235</f>
        <v>0.02</v>
      </c>
      <c r="H7" s="24">
        <f t="shared" ref="H7:I7" si="10">H243</f>
        <v>0</v>
      </c>
      <c r="I7" s="24">
        <f t="shared" si="10"/>
        <v>0</v>
      </c>
      <c r="J7" s="25" t="str">
        <f t="shared" si="5"/>
        <v>#DIV/0!</v>
      </c>
      <c r="K7" s="24">
        <f t="shared" ref="K7:L7" si="11">K243</f>
        <v>0</v>
      </c>
      <c r="L7" s="24">
        <f t="shared" si="11"/>
        <v>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idden="1">
      <c r="A8" s="6" t="str">
        <f t="shared" si="3"/>
        <v>GERAL</v>
      </c>
      <c r="B8" s="20" t="b">
        <v>0</v>
      </c>
      <c r="C8" s="21" t="str">
        <f>D282</f>
        <v>Bet Fair</v>
      </c>
      <c r="D8" s="21" t="s">
        <v>10</v>
      </c>
      <c r="E8" s="21" t="str">
        <f>C277</f>
        <v>6ª ENTRADA</v>
      </c>
      <c r="F8" s="22" t="s">
        <v>12</v>
      </c>
      <c r="G8" s="23">
        <f>C279</f>
        <v>0.02</v>
      </c>
      <c r="H8" s="24">
        <f t="shared" ref="H8:I8" si="12">H287</f>
        <v>0</v>
      </c>
      <c r="I8" s="24">
        <f t="shared" si="12"/>
        <v>0</v>
      </c>
      <c r="J8" s="25" t="str">
        <f t="shared" si="5"/>
        <v>#DIV/0!</v>
      </c>
      <c r="K8" s="24">
        <f t="shared" ref="K8:L8" si="13">K287</f>
        <v>0</v>
      </c>
      <c r="L8" s="24">
        <f t="shared" si="13"/>
        <v>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idden="1">
      <c r="A9" s="6" t="str">
        <f t="shared" si="3"/>
        <v>GERAL</v>
      </c>
      <c r="B9" s="20" t="b">
        <v>0</v>
      </c>
      <c r="C9" s="21" t="str">
        <f>D326</f>
        <v>Esportes da Sorte</v>
      </c>
      <c r="D9" s="21" t="s">
        <v>10</v>
      </c>
      <c r="E9" s="21" t="str">
        <f>C321</f>
        <v>7ª ENTRADA</v>
      </c>
      <c r="F9" s="22" t="s">
        <v>11</v>
      </c>
      <c r="G9" s="23">
        <f>C323</f>
        <v>0.04</v>
      </c>
      <c r="H9" s="24">
        <f t="shared" ref="H9:I9" si="14">H331</f>
        <v>0</v>
      </c>
      <c r="I9" s="24">
        <f t="shared" si="14"/>
        <v>0</v>
      </c>
      <c r="J9" s="25" t="str">
        <f t="shared" si="5"/>
        <v>#DIV/0!</v>
      </c>
      <c r="K9" s="24">
        <f t="shared" ref="K9:L9" si="15">K331</f>
        <v>0</v>
      </c>
      <c r="L9" s="24">
        <f t="shared" si="15"/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idden="1">
      <c r="A10" s="6" t="str">
        <f t="shared" si="3"/>
        <v>GERAL</v>
      </c>
      <c r="B10" s="21" t="b">
        <v>0</v>
      </c>
      <c r="C10" s="21" t="str">
        <f>D370</f>
        <v>Pix Bet</v>
      </c>
      <c r="D10" s="21"/>
      <c r="E10" s="21"/>
      <c r="F10" s="22"/>
      <c r="G10" s="23">
        <f>C367</f>
        <v>0.1</v>
      </c>
      <c r="H10" s="24">
        <f t="shared" ref="H10:I10" si="16">H375</f>
        <v>0</v>
      </c>
      <c r="I10" s="24">
        <f t="shared" si="16"/>
        <v>0</v>
      </c>
      <c r="J10" s="25" t="str">
        <f t="shared" si="5"/>
        <v>#DIV/0!</v>
      </c>
      <c r="K10" s="24">
        <f t="shared" ref="K10:L10" si="17">K375</f>
        <v>0</v>
      </c>
      <c r="L10" s="24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idden="1">
      <c r="A11" s="6" t="str">
        <f t="shared" si="3"/>
        <v>GERAL</v>
      </c>
      <c r="B11" s="21" t="b">
        <v>0</v>
      </c>
      <c r="C11" s="21" t="str">
        <f>D414</f>
        <v>Pix Bet</v>
      </c>
      <c r="D11" s="21"/>
      <c r="E11" s="21"/>
      <c r="F11" s="22"/>
      <c r="G11" s="23">
        <f>C411</f>
        <v>0.1</v>
      </c>
      <c r="H11" s="24">
        <f t="shared" ref="H11:I11" si="18">H419</f>
        <v>0</v>
      </c>
      <c r="I11" s="24">
        <f t="shared" si="18"/>
        <v>0</v>
      </c>
      <c r="J11" s="25" t="str">
        <f t="shared" si="5"/>
        <v>#DIV/0!</v>
      </c>
      <c r="K11" s="24">
        <f t="shared" ref="K11:L11" si="19">K419</f>
        <v>0</v>
      </c>
      <c r="L11" s="24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 t="s">
        <v>13</v>
      </c>
      <c r="C12" s="26"/>
      <c r="D12" s="26"/>
      <c r="E12" s="27">
        <f>H12*117.26%</f>
        <v>9535.5832</v>
      </c>
      <c r="F12" s="28" t="s">
        <v>14</v>
      </c>
      <c r="G12" s="29"/>
      <c r="H12" s="30">
        <f t="shared" ref="H12:I12" si="20">SUM(H3:H11)</f>
        <v>8132</v>
      </c>
      <c r="I12" s="30">
        <f t="shared" si="20"/>
        <v>265</v>
      </c>
      <c r="J12" s="31">
        <f t="shared" si="5"/>
        <v>0.03258730939</v>
      </c>
      <c r="K12" s="30">
        <f t="shared" ref="K12:L12" si="21">SUM(K3:K11)</f>
        <v>0</v>
      </c>
      <c r="L12" s="30">
        <f t="shared" si="21"/>
        <v>8397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33"/>
      <c r="G13" s="34" t="s">
        <v>15</v>
      </c>
      <c r="H13" s="35">
        <v>4165.67</v>
      </c>
      <c r="I13" s="36">
        <f>((((I12/3)*2)/10)*7)</f>
        <v>123.6666667</v>
      </c>
      <c r="J13" s="37">
        <f>(J12/10*(7))</f>
        <v>0.02281111658</v>
      </c>
      <c r="K13" s="38"/>
      <c r="L13" s="36">
        <f>H13+I13</f>
        <v>4289.336667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33"/>
      <c r="G14" s="39"/>
      <c r="H14" s="40"/>
      <c r="I14" s="40"/>
      <c r="J14" s="41"/>
      <c r="K14" s="40"/>
      <c r="L14" s="4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8132</v>
      </c>
      <c r="I17" s="51">
        <f t="shared" si="23"/>
        <v>265</v>
      </c>
      <c r="J17" s="52">
        <f>SUM(H17:I17)</f>
        <v>8397</v>
      </c>
      <c r="K17" s="51">
        <f>K67+K111+K155+K199+K243+K287+K331+K375+K419</f>
        <v>0</v>
      </c>
      <c r="L17" s="51">
        <f>J17-K17</f>
        <v>8397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</v>
      </c>
      <c r="F19" s="56" t="s">
        <v>23</v>
      </c>
      <c r="G19" s="57">
        <v>1.0</v>
      </c>
      <c r="H19" s="58">
        <f t="shared" ref="H19:I19" si="24">H69+H113+H157+H201+H245+H289+H333+H377+H421</f>
        <v>8132</v>
      </c>
      <c r="I19" s="59">
        <f t="shared" si="24"/>
        <v>0</v>
      </c>
      <c r="J19" s="60">
        <f t="shared" ref="J19:J49" si="27">SUM(H19:I19)</f>
        <v>8132</v>
      </c>
      <c r="K19" s="58">
        <f t="shared" ref="K19:K49" si="28">K69+K113+K157+K201+K245+K289+K333+K377+K421</f>
        <v>0</v>
      </c>
      <c r="L19" s="58">
        <f t="shared" ref="L19:L49" si="29">J19-K19</f>
        <v>8132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</v>
      </c>
      <c r="F20" s="56" t="s">
        <v>24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0</v>
      </c>
      <c r="J20" s="60">
        <f t="shared" si="27"/>
        <v>0</v>
      </c>
      <c r="K20" s="58">
        <f t="shared" si="28"/>
        <v>0</v>
      </c>
      <c r="L20" s="58">
        <f t="shared" si="29"/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0.003689129365</v>
      </c>
      <c r="F21" s="56" t="s">
        <v>25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30</v>
      </c>
      <c r="J21" s="60">
        <f t="shared" si="27"/>
        <v>30</v>
      </c>
      <c r="K21" s="58">
        <f t="shared" si="28"/>
        <v>0</v>
      </c>
      <c r="L21" s="58">
        <f t="shared" si="29"/>
        <v>30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0.004672897196</v>
      </c>
      <c r="F22" s="56" t="s">
        <v>26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38</v>
      </c>
      <c r="J22" s="60">
        <f t="shared" si="27"/>
        <v>38</v>
      </c>
      <c r="K22" s="58">
        <f t="shared" si="28"/>
        <v>0</v>
      </c>
      <c r="L22" s="58">
        <f t="shared" si="29"/>
        <v>38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0.003689129365</v>
      </c>
      <c r="F23" s="56" t="s">
        <v>27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30</v>
      </c>
      <c r="J23" s="60">
        <f t="shared" si="27"/>
        <v>30</v>
      </c>
      <c r="K23" s="58">
        <f t="shared" si="28"/>
        <v>0</v>
      </c>
      <c r="L23" s="58">
        <f t="shared" si="29"/>
        <v>30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0.004795868175</v>
      </c>
      <c r="F24" s="56" t="s">
        <v>28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39</v>
      </c>
      <c r="J24" s="60">
        <f t="shared" si="27"/>
        <v>39</v>
      </c>
      <c r="K24" s="58">
        <f t="shared" si="28"/>
        <v>0</v>
      </c>
      <c r="L24" s="58">
        <f t="shared" si="29"/>
        <v>39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</v>
      </c>
      <c r="F25" s="56" t="s">
        <v>29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0</v>
      </c>
      <c r="J25" s="60">
        <f t="shared" si="27"/>
        <v>0</v>
      </c>
      <c r="K25" s="58">
        <f t="shared" si="28"/>
        <v>0</v>
      </c>
      <c r="L25" s="58">
        <f t="shared" si="29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</v>
      </c>
      <c r="F26" s="56" t="s">
        <v>23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0</v>
      </c>
      <c r="J26" s="60">
        <f t="shared" si="27"/>
        <v>0</v>
      </c>
      <c r="K26" s="58">
        <f t="shared" si="28"/>
        <v>0</v>
      </c>
      <c r="L26" s="58">
        <f t="shared" si="29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0</v>
      </c>
      <c r="F27" s="56" t="s">
        <v>24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0</v>
      </c>
      <c r="J27" s="60">
        <f t="shared" si="27"/>
        <v>0</v>
      </c>
      <c r="K27" s="58">
        <f t="shared" si="28"/>
        <v>0</v>
      </c>
      <c r="L27" s="58">
        <f t="shared" si="29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0.005533694048</v>
      </c>
      <c r="F28" s="56" t="s">
        <v>25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45</v>
      </c>
      <c r="J28" s="60">
        <f t="shared" si="27"/>
        <v>45</v>
      </c>
      <c r="K28" s="58">
        <f t="shared" si="28"/>
        <v>0</v>
      </c>
      <c r="L28" s="58">
        <f t="shared" si="29"/>
        <v>45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0.01008362027</v>
      </c>
      <c r="F29" s="56" t="s">
        <v>26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82</v>
      </c>
      <c r="J29" s="60">
        <f t="shared" si="27"/>
        <v>82</v>
      </c>
      <c r="K29" s="58">
        <f t="shared" si="28"/>
        <v>0</v>
      </c>
      <c r="L29" s="58">
        <f t="shared" si="29"/>
        <v>82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-0.007378258731</v>
      </c>
      <c r="F30" s="56" t="s">
        <v>27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-60</v>
      </c>
      <c r="J30" s="60">
        <f t="shared" si="27"/>
        <v>-60</v>
      </c>
      <c r="K30" s="58">
        <f t="shared" si="28"/>
        <v>0</v>
      </c>
      <c r="L30" s="58">
        <f t="shared" si="29"/>
        <v>-60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0.00750122971</v>
      </c>
      <c r="F31" s="56" t="s">
        <v>28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61</v>
      </c>
      <c r="J31" s="60">
        <f t="shared" si="27"/>
        <v>61</v>
      </c>
      <c r="K31" s="58">
        <f t="shared" si="28"/>
        <v>0</v>
      </c>
      <c r="L31" s="58">
        <f t="shared" si="29"/>
        <v>61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</v>
      </c>
      <c r="F32" s="56" t="s">
        <v>29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0</v>
      </c>
      <c r="J32" s="60">
        <f t="shared" si="27"/>
        <v>0</v>
      </c>
      <c r="K32" s="58">
        <f t="shared" si="28"/>
        <v>0</v>
      </c>
      <c r="L32" s="58">
        <f t="shared" si="29"/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</v>
      </c>
      <c r="F33" s="56" t="s">
        <v>23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0</v>
      </c>
      <c r="J33" s="60">
        <f t="shared" si="27"/>
        <v>0</v>
      </c>
      <c r="K33" s="58">
        <f t="shared" si="28"/>
        <v>0</v>
      </c>
      <c r="L33" s="58">
        <f t="shared" si="29"/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</v>
      </c>
      <c r="F34" s="56" t="s">
        <v>24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0</v>
      </c>
      <c r="J34" s="60">
        <f t="shared" si="27"/>
        <v>0</v>
      </c>
      <c r="K34" s="58">
        <f t="shared" si="28"/>
        <v>0</v>
      </c>
      <c r="L34" s="58">
        <f t="shared" si="29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</v>
      </c>
      <c r="F35" s="56" t="s">
        <v>25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0</v>
      </c>
      <c r="J35" s="60">
        <f t="shared" si="27"/>
        <v>0</v>
      </c>
      <c r="K35" s="58">
        <f t="shared" si="28"/>
        <v>0</v>
      </c>
      <c r="L35" s="58">
        <f t="shared" si="29"/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</v>
      </c>
      <c r="F36" s="56" t="s">
        <v>26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0</v>
      </c>
      <c r="J36" s="60">
        <f t="shared" si="27"/>
        <v>0</v>
      </c>
      <c r="K36" s="58">
        <f t="shared" si="28"/>
        <v>0</v>
      </c>
      <c r="L36" s="58">
        <f t="shared" si="29"/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</v>
      </c>
      <c r="F37" s="56" t="s">
        <v>27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0</v>
      </c>
      <c r="J37" s="60">
        <f t="shared" si="27"/>
        <v>0</v>
      </c>
      <c r="K37" s="58">
        <f t="shared" si="28"/>
        <v>0</v>
      </c>
      <c r="L37" s="58">
        <f t="shared" si="29"/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</v>
      </c>
      <c r="F38" s="56" t="s">
        <v>28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0</v>
      </c>
      <c r="J38" s="60">
        <f t="shared" si="27"/>
        <v>0</v>
      </c>
      <c r="K38" s="58">
        <f t="shared" si="28"/>
        <v>0</v>
      </c>
      <c r="L38" s="58">
        <f t="shared" si="29"/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0</v>
      </c>
      <c r="F39" s="56" t="s">
        <v>29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0</v>
      </c>
      <c r="J39" s="60">
        <f t="shared" si="27"/>
        <v>0</v>
      </c>
      <c r="K39" s="58">
        <f t="shared" si="28"/>
        <v>0</v>
      </c>
      <c r="L39" s="58">
        <f t="shared" si="29"/>
        <v>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</v>
      </c>
      <c r="F40" s="56" t="s">
        <v>23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0</v>
      </c>
      <c r="J40" s="60">
        <f t="shared" si="27"/>
        <v>0</v>
      </c>
      <c r="K40" s="58">
        <f t="shared" si="28"/>
        <v>0</v>
      </c>
      <c r="L40" s="58">
        <f t="shared" si="29"/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</v>
      </c>
      <c r="F41" s="56" t="s">
        <v>24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0</v>
      </c>
      <c r="J41" s="60">
        <f t="shared" si="27"/>
        <v>0</v>
      </c>
      <c r="K41" s="58">
        <f t="shared" si="28"/>
        <v>0</v>
      </c>
      <c r="L41" s="58">
        <f t="shared" si="29"/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</v>
      </c>
      <c r="F42" s="56" t="s">
        <v>25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0</v>
      </c>
      <c r="J42" s="60">
        <f t="shared" si="27"/>
        <v>0</v>
      </c>
      <c r="K42" s="58">
        <f t="shared" si="28"/>
        <v>0</v>
      </c>
      <c r="L42" s="58">
        <f t="shared" si="29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</v>
      </c>
      <c r="F43" s="56" t="s">
        <v>26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0</v>
      </c>
      <c r="J43" s="60">
        <f t="shared" si="27"/>
        <v>0</v>
      </c>
      <c r="K43" s="58">
        <f t="shared" si="28"/>
        <v>0</v>
      </c>
      <c r="L43" s="58">
        <f t="shared" si="29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0</v>
      </c>
      <c r="F44" s="56" t="s">
        <v>27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0</v>
      </c>
      <c r="J44" s="60">
        <f t="shared" si="27"/>
        <v>0</v>
      </c>
      <c r="K44" s="58">
        <f t="shared" si="28"/>
        <v>0</v>
      </c>
      <c r="L44" s="58">
        <f t="shared" si="29"/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0</v>
      </c>
      <c r="F45" s="56" t="s">
        <v>28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0</v>
      </c>
      <c r="J45" s="60">
        <f t="shared" si="27"/>
        <v>0</v>
      </c>
      <c r="K45" s="58">
        <f t="shared" si="28"/>
        <v>0</v>
      </c>
      <c r="L45" s="58">
        <f t="shared" si="29"/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</v>
      </c>
      <c r="F46" s="56" t="s">
        <v>29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0</v>
      </c>
      <c r="J46" s="60">
        <f t="shared" si="27"/>
        <v>0</v>
      </c>
      <c r="K46" s="58">
        <f t="shared" si="28"/>
        <v>0</v>
      </c>
      <c r="L46" s="58">
        <f t="shared" si="29"/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0</v>
      </c>
      <c r="F47" s="56" t="s">
        <v>23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0</v>
      </c>
      <c r="J47" s="60">
        <f t="shared" si="27"/>
        <v>0</v>
      </c>
      <c r="K47" s="58">
        <f t="shared" si="28"/>
        <v>0</v>
      </c>
      <c r="L47" s="58">
        <f t="shared" si="29"/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</v>
      </c>
      <c r="F48" s="56" t="s">
        <v>24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0</v>
      </c>
      <c r="J48" s="60">
        <f t="shared" si="27"/>
        <v>0</v>
      </c>
      <c r="K48" s="58">
        <f t="shared" si="28"/>
        <v>0</v>
      </c>
      <c r="L48" s="58">
        <f t="shared" si="29"/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</v>
      </c>
      <c r="F49" s="56"/>
      <c r="G49" s="57"/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8132</v>
      </c>
      <c r="I52" s="64">
        <f t="shared" si="60"/>
        <v>265</v>
      </c>
      <c r="J52" s="65">
        <v>0.0</v>
      </c>
      <c r="K52" s="64">
        <f>I52+J52</f>
        <v>265</v>
      </c>
      <c r="L52" s="66">
        <f>H52+I52</f>
        <v>8397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0.03258730939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6000.0</v>
      </c>
      <c r="I55" s="69">
        <f>I52/H55</f>
        <v>0.04416666667</v>
      </c>
      <c r="J55" s="69">
        <f>J52/H55</f>
        <v>0</v>
      </c>
      <c r="K55" s="69">
        <f>K52/H55</f>
        <v>0.04416666667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2807.8</v>
      </c>
      <c r="F58" s="84">
        <v>1.0</v>
      </c>
      <c r="G58" s="85">
        <f>((E65*G67)+E65)</f>
        <v>3040.445058</v>
      </c>
      <c r="H58" s="84">
        <v>9.0</v>
      </c>
      <c r="I58" s="85">
        <f>((G65*G67)+G65)</f>
        <v>3292.366319</v>
      </c>
      <c r="J58" s="84">
        <v>17.0</v>
      </c>
      <c r="K58" s="85">
        <f>((I65*G67)+I65)</f>
        <v>3565.160946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0.01</v>
      </c>
      <c r="D59" s="82" t="s">
        <v>38</v>
      </c>
      <c r="E59" s="83">
        <f t="shared" ref="E59:E65" si="62">((E58*G$67)+E58)</f>
        <v>2835.878</v>
      </c>
      <c r="F59" s="84">
        <v>2.0</v>
      </c>
      <c r="G59" s="85">
        <f t="shared" ref="G59:G65" si="63">((G58*G$67)+G58)</f>
        <v>3070.849509</v>
      </c>
      <c r="H59" s="84">
        <v>10.0</v>
      </c>
      <c r="I59" s="85">
        <f t="shared" ref="I59:I65" si="64">((I58*G$67)+I58)</f>
        <v>3325.289982</v>
      </c>
      <c r="J59" s="84">
        <v>18.0</v>
      </c>
      <c r="K59" s="85">
        <f t="shared" ref="K59:K64" si="65">((K58*G$67)+K58)</f>
        <v>3600.812556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2864.23678</v>
      </c>
      <c r="F60" s="84">
        <v>3.0</v>
      </c>
      <c r="G60" s="85">
        <f t="shared" si="63"/>
        <v>3101.558004</v>
      </c>
      <c r="H60" s="84">
        <v>11.0</v>
      </c>
      <c r="I60" s="85">
        <f t="shared" si="64"/>
        <v>3358.542882</v>
      </c>
      <c r="J60" s="84">
        <v>19.0</v>
      </c>
      <c r="K60" s="85">
        <f t="shared" si="65"/>
        <v>3636.820681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2892.879148</v>
      </c>
      <c r="F61" s="84">
        <v>4.0</v>
      </c>
      <c r="G61" s="85">
        <f t="shared" si="63"/>
        <v>3132.573584</v>
      </c>
      <c r="H61" s="84">
        <v>12.0</v>
      </c>
      <c r="I61" s="85">
        <f t="shared" si="64"/>
        <v>3392.128311</v>
      </c>
      <c r="J61" s="84">
        <v>20.0</v>
      </c>
      <c r="K61" s="85">
        <f t="shared" si="65"/>
        <v>3673.188888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2921.807939</v>
      </c>
      <c r="F62" s="84">
        <v>5.0</v>
      </c>
      <c r="G62" s="85">
        <f t="shared" si="63"/>
        <v>3163.89932</v>
      </c>
      <c r="H62" s="84">
        <v>13.0</v>
      </c>
      <c r="I62" s="85">
        <f t="shared" si="64"/>
        <v>3426.049594</v>
      </c>
      <c r="J62" s="84">
        <v>21.0</v>
      </c>
      <c r="K62" s="85">
        <f t="shared" si="65"/>
        <v>3709.920777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13.9</v>
      </c>
      <c r="E63" s="83">
        <f t="shared" si="62"/>
        <v>2951.026019</v>
      </c>
      <c r="F63" s="84">
        <v>6.0</v>
      </c>
      <c r="G63" s="85">
        <f t="shared" si="63"/>
        <v>3195.538313</v>
      </c>
      <c r="H63" s="84">
        <v>14.0</v>
      </c>
      <c r="I63" s="85">
        <f t="shared" si="64"/>
        <v>3460.31009</v>
      </c>
      <c r="J63" s="84">
        <v>22.0</v>
      </c>
      <c r="K63" s="85">
        <f t="shared" si="65"/>
        <v>3747.019985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2.78</v>
      </c>
      <c r="E64" s="83">
        <f t="shared" si="62"/>
        <v>2980.536279</v>
      </c>
      <c r="F64" s="84">
        <v>7.0</v>
      </c>
      <c r="G64" s="85">
        <f t="shared" si="63"/>
        <v>3227.493696</v>
      </c>
      <c r="H64" s="84">
        <v>15.0</v>
      </c>
      <c r="I64" s="85">
        <f t="shared" si="64"/>
        <v>3494.913191</v>
      </c>
      <c r="J64" s="84">
        <v>23.0</v>
      </c>
      <c r="K64" s="85">
        <f t="shared" si="65"/>
        <v>3784.490184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27.8</v>
      </c>
      <c r="E65" s="83">
        <f t="shared" si="62"/>
        <v>3010.341642</v>
      </c>
      <c r="F65" s="84">
        <v>8.0</v>
      </c>
      <c r="G65" s="85">
        <f t="shared" si="63"/>
        <v>3259.768633</v>
      </c>
      <c r="H65" s="84">
        <v>16.0</v>
      </c>
      <c r="I65" s="85">
        <f t="shared" si="64"/>
        <v>3529.862323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0.01</v>
      </c>
      <c r="H67" s="17">
        <f>H69+H70+H71+H72+H73+H74+H75+H76+H77+H78+H79+H80+H81+H82+H83+H84+H85+H86+H87+H88+H89+H90+H91+H92+H93+H94+H95+H96+H97+H98</f>
        <v>2710</v>
      </c>
      <c r="I67" s="17">
        <f>I69+I70+I71+I72+I73+I74+I75+I76+I77+I78+I79+I80+I81+I82+I83+I84+I85+I86+I87+I88+I89+I90+I91+I92+I93+I94+I95+I96+I97+I98+I99</f>
        <v>70</v>
      </c>
      <c r="J67" s="98"/>
      <c r="K67" s="17">
        <f t="shared" ref="K67:L67" si="66">K69+K70+K71+K72+K73+K74+K75+K76+K77+K78+K79+K80+K81+K82+K83+K84+K85+K86+K87+K88+K89+K90+K91+K92+K93+K94+K95+K96+K97+K98</f>
        <v>0</v>
      </c>
      <c r="L67" s="17">
        <f t="shared" si="66"/>
        <v>2780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23</v>
      </c>
      <c r="G69" s="57">
        <v>1.0</v>
      </c>
      <c r="H69" s="100">
        <v>2710.0</v>
      </c>
      <c r="I69" s="101">
        <v>0.0</v>
      </c>
      <c r="J69" s="101">
        <f t="shared" ref="J69:J99" si="67">SUM(H69:I69)</f>
        <v>2710</v>
      </c>
      <c r="K69" s="100">
        <v>0.0</v>
      </c>
      <c r="L69" s="100">
        <f t="shared" ref="L69:L99" si="68">J69-K69</f>
        <v>2710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69">C69</f>
        <v>Pix Bet</v>
      </c>
      <c r="D70" s="54" t="s">
        <v>10</v>
      </c>
      <c r="E70" s="54"/>
      <c r="F70" s="56" t="s">
        <v>24</v>
      </c>
      <c r="G70" s="57">
        <v>2.0</v>
      </c>
      <c r="H70" s="100">
        <v>0.0</v>
      </c>
      <c r="I70" s="101">
        <v>0.0</v>
      </c>
      <c r="J70" s="101">
        <f t="shared" si="67"/>
        <v>0</v>
      </c>
      <c r="K70" s="100">
        <v>0.0</v>
      </c>
      <c r="L70" s="100">
        <f t="shared" si="68"/>
        <v>0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69"/>
        <v>Pix Bet</v>
      </c>
      <c r="D71" s="54" t="s">
        <v>10</v>
      </c>
      <c r="E71" s="54"/>
      <c r="F71" s="56" t="s">
        <v>25</v>
      </c>
      <c r="G71" s="57">
        <v>3.0</v>
      </c>
      <c r="H71" s="100">
        <v>0.0</v>
      </c>
      <c r="I71" s="101">
        <v>27.0</v>
      </c>
      <c r="J71" s="101">
        <f t="shared" si="67"/>
        <v>27</v>
      </c>
      <c r="K71" s="100">
        <v>0.0</v>
      </c>
      <c r="L71" s="100">
        <f t="shared" si="68"/>
        <v>27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69"/>
        <v>Pix Bet</v>
      </c>
      <c r="D72" s="54" t="s">
        <v>10</v>
      </c>
      <c r="E72" s="54"/>
      <c r="F72" s="56" t="s">
        <v>26</v>
      </c>
      <c r="G72" s="57">
        <v>4.0</v>
      </c>
      <c r="H72" s="100">
        <v>0.0</v>
      </c>
      <c r="I72" s="101">
        <v>27.0</v>
      </c>
      <c r="J72" s="101">
        <f t="shared" si="67"/>
        <v>27</v>
      </c>
      <c r="K72" s="100">
        <v>0.0</v>
      </c>
      <c r="L72" s="100">
        <f t="shared" si="68"/>
        <v>27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69"/>
        <v>Pix Bet</v>
      </c>
      <c r="D73" s="54" t="s">
        <v>10</v>
      </c>
      <c r="E73" s="54"/>
      <c r="F73" s="56" t="s">
        <v>27</v>
      </c>
      <c r="G73" s="57">
        <v>5.0</v>
      </c>
      <c r="H73" s="100">
        <v>0.0</v>
      </c>
      <c r="I73" s="101">
        <v>10.0</v>
      </c>
      <c r="J73" s="101">
        <f t="shared" si="67"/>
        <v>10</v>
      </c>
      <c r="K73" s="100">
        <v>0.0</v>
      </c>
      <c r="L73" s="100">
        <f t="shared" si="68"/>
        <v>10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69"/>
        <v>Pix Bet</v>
      </c>
      <c r="D74" s="54" t="s">
        <v>10</v>
      </c>
      <c r="E74" s="54"/>
      <c r="F74" s="56" t="s">
        <v>28</v>
      </c>
      <c r="G74" s="57">
        <v>6.0</v>
      </c>
      <c r="H74" s="100">
        <v>0.0</v>
      </c>
      <c r="I74" s="101">
        <v>26.0</v>
      </c>
      <c r="J74" s="101">
        <f t="shared" si="67"/>
        <v>26</v>
      </c>
      <c r="K74" s="100">
        <v>0.0</v>
      </c>
      <c r="L74" s="100">
        <f t="shared" si="68"/>
        <v>26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69"/>
        <v>Pix Bet</v>
      </c>
      <c r="D75" s="54" t="s">
        <v>10</v>
      </c>
      <c r="E75" s="54"/>
      <c r="F75" s="56" t="s">
        <v>29</v>
      </c>
      <c r="G75" s="57">
        <v>7.0</v>
      </c>
      <c r="H75" s="100">
        <v>0.0</v>
      </c>
      <c r="I75" s="101">
        <v>0.0</v>
      </c>
      <c r="J75" s="101">
        <f t="shared" si="67"/>
        <v>0</v>
      </c>
      <c r="K75" s="100">
        <v>0.0</v>
      </c>
      <c r="L75" s="100">
        <f t="shared" si="68"/>
        <v>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69"/>
        <v>Pix Bet</v>
      </c>
      <c r="D76" s="54" t="s">
        <v>10</v>
      </c>
      <c r="E76" s="54"/>
      <c r="F76" s="56" t="s">
        <v>23</v>
      </c>
      <c r="G76" s="57">
        <v>8.0</v>
      </c>
      <c r="H76" s="100">
        <v>0.0</v>
      </c>
      <c r="I76" s="101">
        <v>0.0</v>
      </c>
      <c r="J76" s="101">
        <f t="shared" si="67"/>
        <v>0</v>
      </c>
      <c r="K76" s="100">
        <v>0.0</v>
      </c>
      <c r="L76" s="100">
        <f t="shared" si="68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69"/>
        <v>Pix Bet</v>
      </c>
      <c r="D77" s="54" t="s">
        <v>10</v>
      </c>
      <c r="E77" s="54"/>
      <c r="F77" s="56" t="s">
        <v>24</v>
      </c>
      <c r="G77" s="57">
        <v>9.0</v>
      </c>
      <c r="H77" s="100">
        <v>0.0</v>
      </c>
      <c r="I77" s="101">
        <v>0.0</v>
      </c>
      <c r="J77" s="101">
        <f t="shared" si="67"/>
        <v>0</v>
      </c>
      <c r="K77" s="100">
        <v>0.0</v>
      </c>
      <c r="L77" s="100">
        <f t="shared" si="68"/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69"/>
        <v>Pix Bet</v>
      </c>
      <c r="D78" s="54" t="s">
        <v>10</v>
      </c>
      <c r="E78" s="54"/>
      <c r="F78" s="56" t="s">
        <v>25</v>
      </c>
      <c r="G78" s="57">
        <v>10.0</v>
      </c>
      <c r="H78" s="100">
        <v>0.0</v>
      </c>
      <c r="I78" s="101">
        <v>28.0</v>
      </c>
      <c r="J78" s="101">
        <f t="shared" si="67"/>
        <v>28</v>
      </c>
      <c r="K78" s="100">
        <v>0.0</v>
      </c>
      <c r="L78" s="100">
        <f t="shared" si="68"/>
        <v>28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69"/>
        <v>Pix Bet</v>
      </c>
      <c r="D79" s="54" t="s">
        <v>10</v>
      </c>
      <c r="E79" s="54"/>
      <c r="F79" s="56" t="s">
        <v>26</v>
      </c>
      <c r="G79" s="57">
        <v>11.0</v>
      </c>
      <c r="H79" s="100">
        <v>0.0</v>
      </c>
      <c r="I79" s="101">
        <v>28.0</v>
      </c>
      <c r="J79" s="101">
        <f t="shared" si="67"/>
        <v>28</v>
      </c>
      <c r="K79" s="100">
        <v>0.0</v>
      </c>
      <c r="L79" s="100">
        <f t="shared" si="68"/>
        <v>28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69"/>
        <v>Pix Bet</v>
      </c>
      <c r="D80" s="54" t="s">
        <v>10</v>
      </c>
      <c r="E80" s="54"/>
      <c r="F80" s="56" t="s">
        <v>27</v>
      </c>
      <c r="G80" s="57">
        <v>12.0</v>
      </c>
      <c r="H80" s="100">
        <v>0.0</v>
      </c>
      <c r="I80" s="101">
        <v>-30.0</v>
      </c>
      <c r="J80" s="101">
        <f t="shared" si="67"/>
        <v>-30</v>
      </c>
      <c r="K80" s="100">
        <v>0.0</v>
      </c>
      <c r="L80" s="100">
        <f t="shared" si="68"/>
        <v>-30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69"/>
        <v>Pix Bet</v>
      </c>
      <c r="D81" s="54" t="s">
        <v>10</v>
      </c>
      <c r="E81" s="54"/>
      <c r="F81" s="56" t="s">
        <v>28</v>
      </c>
      <c r="G81" s="57">
        <v>13.0</v>
      </c>
      <c r="H81" s="100">
        <v>0.0</v>
      </c>
      <c r="I81" s="101">
        <v>-46.0</v>
      </c>
      <c r="J81" s="101">
        <f t="shared" si="67"/>
        <v>-46</v>
      </c>
      <c r="K81" s="100">
        <v>0.0</v>
      </c>
      <c r="L81" s="100">
        <f t="shared" si="68"/>
        <v>-46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69"/>
        <v>Pix Bet</v>
      </c>
      <c r="D82" s="54" t="s">
        <v>10</v>
      </c>
      <c r="E82" s="54"/>
      <c r="F82" s="56" t="s">
        <v>29</v>
      </c>
      <c r="G82" s="57">
        <v>14.0</v>
      </c>
      <c r="H82" s="100">
        <v>0.0</v>
      </c>
      <c r="I82" s="101">
        <v>0.0</v>
      </c>
      <c r="J82" s="101">
        <f t="shared" si="67"/>
        <v>0</v>
      </c>
      <c r="K82" s="100">
        <v>0.0</v>
      </c>
      <c r="L82" s="100">
        <f t="shared" si="68"/>
        <v>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69"/>
        <v>Pix Bet</v>
      </c>
      <c r="D83" s="54" t="s">
        <v>10</v>
      </c>
      <c r="E83" s="54"/>
      <c r="F83" s="56" t="s">
        <v>23</v>
      </c>
      <c r="G83" s="57">
        <v>15.0</v>
      </c>
      <c r="H83" s="100">
        <v>0.0</v>
      </c>
      <c r="I83" s="101">
        <v>0.0</v>
      </c>
      <c r="J83" s="101">
        <f t="shared" si="67"/>
        <v>0</v>
      </c>
      <c r="K83" s="100">
        <v>0.0</v>
      </c>
      <c r="L83" s="100">
        <f t="shared" si="68"/>
        <v>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69"/>
        <v>Pix Bet</v>
      </c>
      <c r="D84" s="54" t="s">
        <v>10</v>
      </c>
      <c r="E84" s="54"/>
      <c r="F84" s="56" t="s">
        <v>24</v>
      </c>
      <c r="G84" s="57">
        <v>16.0</v>
      </c>
      <c r="H84" s="100">
        <v>0.0</v>
      </c>
      <c r="I84" s="101">
        <v>0.0</v>
      </c>
      <c r="J84" s="101">
        <f t="shared" si="67"/>
        <v>0</v>
      </c>
      <c r="K84" s="100">
        <v>0.0</v>
      </c>
      <c r="L84" s="100">
        <f t="shared" si="68"/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69"/>
        <v>Pix Bet</v>
      </c>
      <c r="D85" s="54" t="s">
        <v>10</v>
      </c>
      <c r="E85" s="54"/>
      <c r="F85" s="56" t="s">
        <v>25</v>
      </c>
      <c r="G85" s="57">
        <v>17.0</v>
      </c>
      <c r="H85" s="100">
        <v>0.0</v>
      </c>
      <c r="I85" s="101">
        <v>0.0</v>
      </c>
      <c r="J85" s="101">
        <f t="shared" si="67"/>
        <v>0</v>
      </c>
      <c r="K85" s="100">
        <v>0.0</v>
      </c>
      <c r="L85" s="100">
        <f t="shared" si="68"/>
        <v>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69"/>
        <v>Pix Bet</v>
      </c>
      <c r="D86" s="54" t="s">
        <v>10</v>
      </c>
      <c r="E86" s="54"/>
      <c r="F86" s="56" t="s">
        <v>26</v>
      </c>
      <c r="G86" s="57">
        <v>18.0</v>
      </c>
      <c r="H86" s="100">
        <v>0.0</v>
      </c>
      <c r="I86" s="101">
        <v>0.0</v>
      </c>
      <c r="J86" s="101">
        <f t="shared" si="67"/>
        <v>0</v>
      </c>
      <c r="K86" s="100">
        <v>0.0</v>
      </c>
      <c r="L86" s="100">
        <f t="shared" si="68"/>
        <v>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69"/>
        <v>Pix Bet</v>
      </c>
      <c r="D87" s="54" t="s">
        <v>10</v>
      </c>
      <c r="E87" s="54"/>
      <c r="F87" s="56" t="s">
        <v>27</v>
      </c>
      <c r="G87" s="57">
        <v>19.0</v>
      </c>
      <c r="H87" s="100">
        <v>0.0</v>
      </c>
      <c r="I87" s="101">
        <v>0.0</v>
      </c>
      <c r="J87" s="101">
        <f t="shared" si="67"/>
        <v>0</v>
      </c>
      <c r="K87" s="100">
        <v>0.0</v>
      </c>
      <c r="L87" s="100">
        <f t="shared" si="68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69"/>
        <v>Pix Bet</v>
      </c>
      <c r="D88" s="54" t="s">
        <v>10</v>
      </c>
      <c r="E88" s="54"/>
      <c r="F88" s="56" t="s">
        <v>28</v>
      </c>
      <c r="G88" s="57">
        <v>20.0</v>
      </c>
      <c r="H88" s="100">
        <v>0.0</v>
      </c>
      <c r="I88" s="101">
        <v>0.0</v>
      </c>
      <c r="J88" s="101">
        <f t="shared" si="67"/>
        <v>0</v>
      </c>
      <c r="K88" s="100">
        <v>0.0</v>
      </c>
      <c r="L88" s="100">
        <f t="shared" si="68"/>
        <v>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69"/>
        <v>Pix Bet</v>
      </c>
      <c r="D89" s="54" t="s">
        <v>10</v>
      </c>
      <c r="E89" s="54"/>
      <c r="F89" s="56" t="s">
        <v>29</v>
      </c>
      <c r="G89" s="57">
        <v>21.0</v>
      </c>
      <c r="H89" s="100">
        <v>0.0</v>
      </c>
      <c r="I89" s="101">
        <v>0.0</v>
      </c>
      <c r="J89" s="101">
        <f t="shared" si="67"/>
        <v>0</v>
      </c>
      <c r="K89" s="100">
        <v>0.0</v>
      </c>
      <c r="L89" s="100">
        <f t="shared" si="68"/>
        <v>0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69"/>
        <v>Pix Bet</v>
      </c>
      <c r="D90" s="54" t="s">
        <v>10</v>
      </c>
      <c r="E90" s="54"/>
      <c r="F90" s="56" t="s">
        <v>23</v>
      </c>
      <c r="G90" s="57">
        <v>22.0</v>
      </c>
      <c r="H90" s="100">
        <v>0.0</v>
      </c>
      <c r="I90" s="101">
        <v>0.0</v>
      </c>
      <c r="J90" s="101">
        <f t="shared" si="67"/>
        <v>0</v>
      </c>
      <c r="K90" s="100">
        <v>0.0</v>
      </c>
      <c r="L90" s="100">
        <f t="shared" si="68"/>
        <v>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69"/>
        <v>Pix Bet</v>
      </c>
      <c r="D91" s="54" t="s">
        <v>10</v>
      </c>
      <c r="E91" s="54"/>
      <c r="F91" s="56" t="s">
        <v>24</v>
      </c>
      <c r="G91" s="57">
        <v>23.0</v>
      </c>
      <c r="H91" s="100">
        <v>0.0</v>
      </c>
      <c r="I91" s="101">
        <v>0.0</v>
      </c>
      <c r="J91" s="101">
        <f t="shared" si="67"/>
        <v>0</v>
      </c>
      <c r="K91" s="100">
        <v>0.0</v>
      </c>
      <c r="L91" s="100">
        <f t="shared" si="68"/>
        <v>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69"/>
        <v>Pix Bet</v>
      </c>
      <c r="D92" s="54" t="s">
        <v>10</v>
      </c>
      <c r="E92" s="54"/>
      <c r="F92" s="56" t="s">
        <v>25</v>
      </c>
      <c r="G92" s="57">
        <v>24.0</v>
      </c>
      <c r="H92" s="100">
        <v>0.0</v>
      </c>
      <c r="I92" s="101">
        <v>0.0</v>
      </c>
      <c r="J92" s="101">
        <f t="shared" si="67"/>
        <v>0</v>
      </c>
      <c r="K92" s="100">
        <v>0.0</v>
      </c>
      <c r="L92" s="100">
        <f t="shared" si="68"/>
        <v>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69"/>
        <v>Pix Bet</v>
      </c>
      <c r="D93" s="54" t="s">
        <v>10</v>
      </c>
      <c r="E93" s="54"/>
      <c r="F93" s="56" t="s">
        <v>26</v>
      </c>
      <c r="G93" s="57">
        <v>25.0</v>
      </c>
      <c r="H93" s="100">
        <v>0.0</v>
      </c>
      <c r="I93" s="101">
        <v>0.0</v>
      </c>
      <c r="J93" s="101">
        <f t="shared" si="67"/>
        <v>0</v>
      </c>
      <c r="K93" s="100">
        <v>0.0</v>
      </c>
      <c r="L93" s="100">
        <f t="shared" si="68"/>
        <v>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69"/>
        <v>Pix Bet</v>
      </c>
      <c r="D94" s="54" t="s">
        <v>10</v>
      </c>
      <c r="E94" s="54"/>
      <c r="F94" s="56" t="s">
        <v>27</v>
      </c>
      <c r="G94" s="57">
        <v>26.0</v>
      </c>
      <c r="H94" s="100">
        <v>0.0</v>
      </c>
      <c r="I94" s="101">
        <v>0.0</v>
      </c>
      <c r="J94" s="101">
        <f t="shared" si="67"/>
        <v>0</v>
      </c>
      <c r="K94" s="100">
        <v>0.0</v>
      </c>
      <c r="L94" s="100">
        <f t="shared" si="68"/>
        <v>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69"/>
        <v>Pix Bet</v>
      </c>
      <c r="D95" s="54" t="s">
        <v>10</v>
      </c>
      <c r="E95" s="54"/>
      <c r="F95" s="56" t="s">
        <v>28</v>
      </c>
      <c r="G95" s="57">
        <v>27.0</v>
      </c>
      <c r="H95" s="100">
        <v>0.0</v>
      </c>
      <c r="I95" s="101">
        <v>0.0</v>
      </c>
      <c r="J95" s="101">
        <f t="shared" si="67"/>
        <v>0</v>
      </c>
      <c r="K95" s="100">
        <v>0.0</v>
      </c>
      <c r="L95" s="100">
        <f t="shared" si="68"/>
        <v>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69"/>
        <v>Pix Bet</v>
      </c>
      <c r="D96" s="54" t="s">
        <v>10</v>
      </c>
      <c r="E96" s="54"/>
      <c r="F96" s="56" t="s">
        <v>29</v>
      </c>
      <c r="G96" s="57">
        <v>28.0</v>
      </c>
      <c r="H96" s="100">
        <v>0.0</v>
      </c>
      <c r="I96" s="101">
        <v>0.0</v>
      </c>
      <c r="J96" s="101">
        <f t="shared" si="67"/>
        <v>0</v>
      </c>
      <c r="K96" s="100">
        <v>0.0</v>
      </c>
      <c r="L96" s="100">
        <f t="shared" si="68"/>
        <v>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69"/>
        <v>Pix Bet</v>
      </c>
      <c r="D97" s="54" t="s">
        <v>10</v>
      </c>
      <c r="E97" s="54"/>
      <c r="F97" s="56" t="s">
        <v>23</v>
      </c>
      <c r="G97" s="57">
        <v>29.0</v>
      </c>
      <c r="H97" s="100">
        <v>0.0</v>
      </c>
      <c r="I97" s="101">
        <v>0.0</v>
      </c>
      <c r="J97" s="101">
        <f t="shared" si="67"/>
        <v>0</v>
      </c>
      <c r="K97" s="100">
        <v>0.0</v>
      </c>
      <c r="L97" s="100">
        <f t="shared" si="68"/>
        <v>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69"/>
        <v>Pix Bet</v>
      </c>
      <c r="D98" s="54" t="s">
        <v>10</v>
      </c>
      <c r="E98" s="54"/>
      <c r="F98" s="56" t="s">
        <v>24</v>
      </c>
      <c r="G98" s="57">
        <v>30.0</v>
      </c>
      <c r="H98" s="100">
        <v>0.0</v>
      </c>
      <c r="I98" s="101">
        <v>0.0</v>
      </c>
      <c r="J98" s="101">
        <f t="shared" si="67"/>
        <v>0</v>
      </c>
      <c r="K98" s="100">
        <v>0.0</v>
      </c>
      <c r="L98" s="100">
        <f t="shared" si="68"/>
        <v>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69"/>
        <v>Pix Bet</v>
      </c>
      <c r="D99" s="54" t="s">
        <v>10</v>
      </c>
      <c r="E99" s="54"/>
      <c r="F99" s="56"/>
      <c r="G99" s="102"/>
      <c r="H99" s="100">
        <v>0.0</v>
      </c>
      <c r="I99" s="101">
        <v>0.0</v>
      </c>
      <c r="J99" s="101">
        <f t="shared" si="67"/>
        <v>0</v>
      </c>
      <c r="K99" s="100">
        <v>0.0</v>
      </c>
      <c r="L99" s="100">
        <f t="shared" si="68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0">A101</f>
        <v>2ª ENTRADA</v>
      </c>
      <c r="B102" s="82"/>
      <c r="C102" s="82"/>
      <c r="D102" s="82"/>
      <c r="E102" s="83">
        <f>((L111*G111)+L111)</f>
        <v>2828</v>
      </c>
      <c r="F102" s="84">
        <v>1.0</v>
      </c>
      <c r="G102" s="85">
        <f>((E109*G111)+E109)</f>
        <v>3062.318764</v>
      </c>
      <c r="H102" s="84">
        <v>9.0</v>
      </c>
      <c r="I102" s="85">
        <f>((G109*G111)+G109)</f>
        <v>3316.052408</v>
      </c>
      <c r="J102" s="84">
        <v>17.0</v>
      </c>
      <c r="K102" s="85">
        <f>((I109*G111)+I109)</f>
        <v>3590.809586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0"/>
        <v>2ª ENTRADA</v>
      </c>
      <c r="B103" s="87"/>
      <c r="C103" s="87">
        <v>0.01</v>
      </c>
      <c r="D103" s="82" t="s">
        <v>38</v>
      </c>
      <c r="E103" s="83">
        <f t="shared" ref="E103:E109" si="71">((E102*G$111)+E102)</f>
        <v>2856.28</v>
      </c>
      <c r="F103" s="84">
        <v>2.0</v>
      </c>
      <c r="G103" s="85">
        <f t="shared" ref="G103:G109" si="72">((G102*G$111)+G102)</f>
        <v>3092.941951</v>
      </c>
      <c r="H103" s="84">
        <v>10.0</v>
      </c>
      <c r="I103" s="85">
        <f t="shared" ref="I103:I109" si="73">((I102*G$111)+I102)</f>
        <v>3349.212932</v>
      </c>
      <c r="J103" s="84">
        <v>18.0</v>
      </c>
      <c r="K103" s="85">
        <f t="shared" ref="K103:K108" si="74">((K102*G$111)+K102)</f>
        <v>3626.717682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0"/>
        <v>2ª ENTRADA</v>
      </c>
      <c r="B104" s="82"/>
      <c r="C104" s="82"/>
      <c r="D104" s="82"/>
      <c r="E104" s="83">
        <f t="shared" si="71"/>
        <v>2884.8428</v>
      </c>
      <c r="F104" s="84">
        <v>3.0</v>
      </c>
      <c r="G104" s="85">
        <f t="shared" si="72"/>
        <v>3123.871371</v>
      </c>
      <c r="H104" s="84">
        <v>11.0</v>
      </c>
      <c r="I104" s="85">
        <f t="shared" si="73"/>
        <v>3382.705061</v>
      </c>
      <c r="J104" s="84">
        <v>19.0</v>
      </c>
      <c r="K104" s="85">
        <f t="shared" si="74"/>
        <v>3662.984859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0"/>
        <v>2ª ENTRADA</v>
      </c>
      <c r="B105" s="88"/>
      <c r="C105" s="88"/>
      <c r="D105" s="88"/>
      <c r="E105" s="83">
        <f t="shared" si="71"/>
        <v>2913.691228</v>
      </c>
      <c r="F105" s="84">
        <v>4.0</v>
      </c>
      <c r="G105" s="85">
        <f t="shared" si="72"/>
        <v>3155.110084</v>
      </c>
      <c r="H105" s="84">
        <v>12.0</v>
      </c>
      <c r="I105" s="85">
        <f t="shared" si="73"/>
        <v>3416.532112</v>
      </c>
      <c r="J105" s="84">
        <v>20.0</v>
      </c>
      <c r="K105" s="85">
        <f t="shared" si="74"/>
        <v>3699.614707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0"/>
        <v>2ª ENTRADA</v>
      </c>
      <c r="B106" s="89"/>
      <c r="C106" s="89" t="s">
        <v>1</v>
      </c>
      <c r="D106" s="89" t="s">
        <v>44</v>
      </c>
      <c r="E106" s="83">
        <f t="shared" si="71"/>
        <v>2942.82814</v>
      </c>
      <c r="F106" s="84">
        <v>5.0</v>
      </c>
      <c r="G106" s="85">
        <f t="shared" si="72"/>
        <v>3186.661185</v>
      </c>
      <c r="H106" s="84">
        <v>13.0</v>
      </c>
      <c r="I106" s="85">
        <f t="shared" si="73"/>
        <v>3450.697433</v>
      </c>
      <c r="J106" s="84">
        <v>21.0</v>
      </c>
      <c r="K106" s="85">
        <f t="shared" si="74"/>
        <v>3736.610854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0"/>
        <v>2ª ENTRADA</v>
      </c>
      <c r="B107" s="90"/>
      <c r="C107" s="90" t="s">
        <v>40</v>
      </c>
      <c r="D107" s="91">
        <f>L111*0.5%</f>
        <v>14</v>
      </c>
      <c r="E107" s="83">
        <f t="shared" si="71"/>
        <v>2972.256422</v>
      </c>
      <c r="F107" s="84">
        <v>6.0</v>
      </c>
      <c r="G107" s="85">
        <f t="shared" si="72"/>
        <v>3218.527797</v>
      </c>
      <c r="H107" s="84">
        <v>14.0</v>
      </c>
      <c r="I107" s="85">
        <f t="shared" si="73"/>
        <v>3485.204407</v>
      </c>
      <c r="J107" s="84">
        <v>22.0</v>
      </c>
      <c r="K107" s="85">
        <f t="shared" si="74"/>
        <v>3773.976963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0"/>
        <v>2ª ENTRADA</v>
      </c>
      <c r="B108" s="92"/>
      <c r="C108" s="92" t="s">
        <v>41</v>
      </c>
      <c r="D108" s="93">
        <f>D107/5</f>
        <v>2.8</v>
      </c>
      <c r="E108" s="83">
        <f t="shared" si="71"/>
        <v>3001.978986</v>
      </c>
      <c r="F108" s="84">
        <v>7.0</v>
      </c>
      <c r="G108" s="85">
        <f t="shared" si="72"/>
        <v>3250.713075</v>
      </c>
      <c r="H108" s="84">
        <v>15.0</v>
      </c>
      <c r="I108" s="85">
        <f t="shared" si="73"/>
        <v>3520.056451</v>
      </c>
      <c r="J108" s="84">
        <v>23.0</v>
      </c>
      <c r="K108" s="85">
        <f t="shared" si="74"/>
        <v>3811.716733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0"/>
        <v>2ª ENTRADA</v>
      </c>
      <c r="B109" s="94"/>
      <c r="C109" s="94" t="s">
        <v>42</v>
      </c>
      <c r="D109" s="95">
        <f>L111*G111</f>
        <v>28</v>
      </c>
      <c r="E109" s="83">
        <f t="shared" si="71"/>
        <v>3031.998776</v>
      </c>
      <c r="F109" s="84">
        <v>8.0</v>
      </c>
      <c r="G109" s="85">
        <f t="shared" si="72"/>
        <v>3283.220206</v>
      </c>
      <c r="H109" s="84">
        <v>16.0</v>
      </c>
      <c r="I109" s="85">
        <f t="shared" si="73"/>
        <v>3555.257016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0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0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0.01</v>
      </c>
      <c r="H111" s="17">
        <f>H113+H114+H115+H116+H117+H118+H119+H120+H121+H122+H123+H124+H125+H126+H127+H128+H129+H130+H131+H132+H133+H134+H135+H136+H137+H138+H139+H140+H141+H142</f>
        <v>2710</v>
      </c>
      <c r="I111" s="17">
        <f>I113+I114+I115+I116+I117+I118+I119+I120+I121+I122+I123+I124+I125+I126+I127+I128+I129+I130+I131+I132+I133+I134+I135+I136+I137+I138+I139+I140+I141+I142+I143</f>
        <v>90</v>
      </c>
      <c r="J111" s="98"/>
      <c r="K111" s="17">
        <f t="shared" ref="K111:L111" si="75">K113+K114+K115+K116+K117+K118+K119+K120+K121+K122+K123+K124+K125+K126+K127+K128+K129+K130+K131+K132+K133+K134+K135+K136+K137+K138+K139+K140+K141+K142</f>
        <v>0</v>
      </c>
      <c r="L111" s="17">
        <f t="shared" si="75"/>
        <v>2800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0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0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23</v>
      </c>
      <c r="G113" s="57">
        <v>1.0</v>
      </c>
      <c r="H113" s="100">
        <v>2710.0</v>
      </c>
      <c r="I113" s="101">
        <v>0.0</v>
      </c>
      <c r="J113" s="101">
        <f t="shared" ref="J113:J143" si="76">SUM(H113:I113)</f>
        <v>2710</v>
      </c>
      <c r="K113" s="100">
        <v>0.0</v>
      </c>
      <c r="L113" s="100">
        <f t="shared" ref="L113:L143" si="77">J113-K113</f>
        <v>2710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0"/>
        <v>2ª ENTRADA</v>
      </c>
      <c r="B114" s="54"/>
      <c r="C114" s="54" t="str">
        <f t="shared" ref="C114:C143" si="78">C113</f>
        <v>1XBet</v>
      </c>
      <c r="D114" s="54" t="s">
        <v>10</v>
      </c>
      <c r="E114" s="54"/>
      <c r="F114" s="56" t="s">
        <v>24</v>
      </c>
      <c r="G114" s="57">
        <v>2.0</v>
      </c>
      <c r="H114" s="100">
        <v>0.0</v>
      </c>
      <c r="I114" s="101">
        <v>0.0</v>
      </c>
      <c r="J114" s="101">
        <f t="shared" si="76"/>
        <v>0</v>
      </c>
      <c r="K114" s="100">
        <v>0.0</v>
      </c>
      <c r="L114" s="100">
        <f t="shared" si="77"/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0"/>
        <v>2ª ENTRADA</v>
      </c>
      <c r="B115" s="54"/>
      <c r="C115" s="54" t="str">
        <f t="shared" si="78"/>
        <v>1XBet</v>
      </c>
      <c r="D115" s="54" t="s">
        <v>10</v>
      </c>
      <c r="E115" s="54"/>
      <c r="F115" s="56" t="s">
        <v>25</v>
      </c>
      <c r="G115" s="57">
        <v>3.0</v>
      </c>
      <c r="H115" s="100">
        <v>0.0</v>
      </c>
      <c r="I115" s="101">
        <v>-24.0</v>
      </c>
      <c r="J115" s="101">
        <f t="shared" si="76"/>
        <v>-24</v>
      </c>
      <c r="K115" s="100">
        <v>0.0</v>
      </c>
      <c r="L115" s="100">
        <f t="shared" si="77"/>
        <v>-24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0"/>
        <v>2ª ENTRADA</v>
      </c>
      <c r="B116" s="54"/>
      <c r="C116" s="54" t="str">
        <f t="shared" si="78"/>
        <v>1XBet</v>
      </c>
      <c r="D116" s="54" t="s">
        <v>10</v>
      </c>
      <c r="E116" s="54"/>
      <c r="F116" s="56" t="s">
        <v>26</v>
      </c>
      <c r="G116" s="57">
        <v>4.0</v>
      </c>
      <c r="H116" s="100">
        <v>0.0</v>
      </c>
      <c r="I116" s="101">
        <v>26.0</v>
      </c>
      <c r="J116" s="101">
        <f t="shared" si="76"/>
        <v>26</v>
      </c>
      <c r="K116" s="100">
        <v>0.0</v>
      </c>
      <c r="L116" s="100">
        <f t="shared" si="77"/>
        <v>26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0"/>
        <v>2ª ENTRADA</v>
      </c>
      <c r="B117" s="54"/>
      <c r="C117" s="54" t="str">
        <f t="shared" si="78"/>
        <v>1XBet</v>
      </c>
      <c r="D117" s="54" t="s">
        <v>10</v>
      </c>
      <c r="E117" s="54"/>
      <c r="F117" s="56" t="s">
        <v>27</v>
      </c>
      <c r="G117" s="57">
        <v>5.0</v>
      </c>
      <c r="H117" s="100">
        <v>0.0</v>
      </c>
      <c r="I117" s="101">
        <v>10.0</v>
      </c>
      <c r="J117" s="101">
        <f t="shared" si="76"/>
        <v>10</v>
      </c>
      <c r="K117" s="100">
        <v>0.0</v>
      </c>
      <c r="L117" s="100">
        <f t="shared" si="77"/>
        <v>10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0"/>
        <v>2ª ENTRADA</v>
      </c>
      <c r="B118" s="54"/>
      <c r="C118" s="54" t="str">
        <f t="shared" si="78"/>
        <v>1XBet</v>
      </c>
      <c r="D118" s="54" t="s">
        <v>10</v>
      </c>
      <c r="E118" s="54"/>
      <c r="F118" s="56" t="s">
        <v>28</v>
      </c>
      <c r="G118" s="57">
        <v>6.0</v>
      </c>
      <c r="H118" s="100">
        <v>0.0</v>
      </c>
      <c r="I118" s="101">
        <v>26.0</v>
      </c>
      <c r="J118" s="101">
        <f t="shared" si="76"/>
        <v>26</v>
      </c>
      <c r="K118" s="100">
        <v>0.0</v>
      </c>
      <c r="L118" s="100">
        <f t="shared" si="77"/>
        <v>26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0"/>
        <v>2ª ENTRADA</v>
      </c>
      <c r="B119" s="54"/>
      <c r="C119" s="54" t="str">
        <f t="shared" si="78"/>
        <v>1XBet</v>
      </c>
      <c r="D119" s="54" t="s">
        <v>10</v>
      </c>
      <c r="E119" s="54"/>
      <c r="F119" s="56" t="s">
        <v>29</v>
      </c>
      <c r="G119" s="57">
        <v>7.0</v>
      </c>
      <c r="H119" s="100">
        <v>0.0</v>
      </c>
      <c r="I119" s="101">
        <v>0.0</v>
      </c>
      <c r="J119" s="101">
        <f t="shared" si="76"/>
        <v>0</v>
      </c>
      <c r="K119" s="100">
        <v>0.0</v>
      </c>
      <c r="L119" s="100">
        <f t="shared" si="77"/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0"/>
        <v>2ª ENTRADA</v>
      </c>
      <c r="B120" s="54"/>
      <c r="C120" s="54" t="str">
        <f t="shared" si="78"/>
        <v>1XBet</v>
      </c>
      <c r="D120" s="54" t="s">
        <v>10</v>
      </c>
      <c r="E120" s="54"/>
      <c r="F120" s="56" t="s">
        <v>23</v>
      </c>
      <c r="G120" s="57">
        <v>8.0</v>
      </c>
      <c r="H120" s="100">
        <v>0.0</v>
      </c>
      <c r="I120" s="101">
        <v>0.0</v>
      </c>
      <c r="J120" s="101">
        <f t="shared" si="76"/>
        <v>0</v>
      </c>
      <c r="K120" s="100">
        <v>0.0</v>
      </c>
      <c r="L120" s="100">
        <f t="shared" si="77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0"/>
        <v>2ª ENTRADA</v>
      </c>
      <c r="B121" s="54"/>
      <c r="C121" s="54" t="str">
        <f t="shared" si="78"/>
        <v>1XBet</v>
      </c>
      <c r="D121" s="54" t="s">
        <v>10</v>
      </c>
      <c r="E121" s="54"/>
      <c r="F121" s="56" t="s">
        <v>24</v>
      </c>
      <c r="G121" s="57">
        <v>9.0</v>
      </c>
      <c r="H121" s="100">
        <v>0.0</v>
      </c>
      <c r="I121" s="101">
        <v>0.0</v>
      </c>
      <c r="J121" s="101">
        <f t="shared" si="76"/>
        <v>0</v>
      </c>
      <c r="K121" s="100">
        <v>0.0</v>
      </c>
      <c r="L121" s="100">
        <f t="shared" si="77"/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0"/>
        <v>2ª ENTRADA</v>
      </c>
      <c r="B122" s="54"/>
      <c r="C122" s="54" t="str">
        <f t="shared" si="78"/>
        <v>1XBet</v>
      </c>
      <c r="D122" s="54" t="s">
        <v>10</v>
      </c>
      <c r="E122" s="54"/>
      <c r="F122" s="56" t="s">
        <v>25</v>
      </c>
      <c r="G122" s="57">
        <v>10.0</v>
      </c>
      <c r="H122" s="100">
        <v>0.0</v>
      </c>
      <c r="I122" s="101">
        <v>27.0</v>
      </c>
      <c r="J122" s="101">
        <f t="shared" si="76"/>
        <v>27</v>
      </c>
      <c r="K122" s="100">
        <v>0.0</v>
      </c>
      <c r="L122" s="100">
        <f t="shared" si="77"/>
        <v>27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0"/>
        <v>2ª ENTRADA</v>
      </c>
      <c r="B123" s="54"/>
      <c r="C123" s="54" t="str">
        <f t="shared" si="78"/>
        <v>1XBet</v>
      </c>
      <c r="D123" s="54" t="s">
        <v>10</v>
      </c>
      <c r="E123" s="54"/>
      <c r="F123" s="56" t="s">
        <v>26</v>
      </c>
      <c r="G123" s="57">
        <v>11.0</v>
      </c>
      <c r="H123" s="100">
        <v>0.0</v>
      </c>
      <c r="I123" s="101">
        <v>27.0</v>
      </c>
      <c r="J123" s="101">
        <f t="shared" si="76"/>
        <v>27</v>
      </c>
      <c r="K123" s="100">
        <v>0.0</v>
      </c>
      <c r="L123" s="100">
        <f t="shared" si="77"/>
        <v>27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0"/>
        <v>2ª ENTRADA</v>
      </c>
      <c r="B124" s="54"/>
      <c r="C124" s="54" t="str">
        <f t="shared" si="78"/>
        <v>1XBet</v>
      </c>
      <c r="D124" s="54" t="s">
        <v>10</v>
      </c>
      <c r="E124" s="54"/>
      <c r="F124" s="56" t="s">
        <v>27</v>
      </c>
      <c r="G124" s="57">
        <v>12.0</v>
      </c>
      <c r="H124" s="100">
        <v>0.0</v>
      </c>
      <c r="I124" s="101">
        <v>-30.0</v>
      </c>
      <c r="J124" s="101">
        <f t="shared" si="76"/>
        <v>-30</v>
      </c>
      <c r="K124" s="100">
        <v>0.0</v>
      </c>
      <c r="L124" s="100">
        <f t="shared" si="77"/>
        <v>-30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0"/>
        <v>2ª ENTRADA</v>
      </c>
      <c r="B125" s="54"/>
      <c r="C125" s="54" t="str">
        <f t="shared" si="78"/>
        <v>1XBet</v>
      </c>
      <c r="D125" s="54" t="s">
        <v>10</v>
      </c>
      <c r="E125" s="54"/>
      <c r="F125" s="56" t="s">
        <v>28</v>
      </c>
      <c r="G125" s="57">
        <v>13.0</v>
      </c>
      <c r="H125" s="100">
        <v>0.0</v>
      </c>
      <c r="I125" s="101">
        <v>28.0</v>
      </c>
      <c r="J125" s="101">
        <f t="shared" si="76"/>
        <v>28</v>
      </c>
      <c r="K125" s="100">
        <v>0.0</v>
      </c>
      <c r="L125" s="100">
        <f t="shared" si="77"/>
        <v>28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0"/>
        <v>2ª ENTRADA</v>
      </c>
      <c r="B126" s="54"/>
      <c r="C126" s="54" t="str">
        <f t="shared" si="78"/>
        <v>1XBet</v>
      </c>
      <c r="D126" s="54" t="s">
        <v>10</v>
      </c>
      <c r="E126" s="54"/>
      <c r="F126" s="56" t="s">
        <v>29</v>
      </c>
      <c r="G126" s="57">
        <v>14.0</v>
      </c>
      <c r="H126" s="100">
        <v>0.0</v>
      </c>
      <c r="I126" s="101">
        <v>0.0</v>
      </c>
      <c r="J126" s="101">
        <f t="shared" si="76"/>
        <v>0</v>
      </c>
      <c r="K126" s="100">
        <v>0.0</v>
      </c>
      <c r="L126" s="100">
        <f t="shared" si="77"/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0"/>
        <v>2ª ENTRADA</v>
      </c>
      <c r="B127" s="54"/>
      <c r="C127" s="54" t="str">
        <f t="shared" si="78"/>
        <v>1XBet</v>
      </c>
      <c r="D127" s="54" t="s">
        <v>10</v>
      </c>
      <c r="E127" s="54"/>
      <c r="F127" s="56" t="s">
        <v>23</v>
      </c>
      <c r="G127" s="57">
        <v>15.0</v>
      </c>
      <c r="H127" s="100">
        <v>0.0</v>
      </c>
      <c r="I127" s="101">
        <v>0.0</v>
      </c>
      <c r="J127" s="101">
        <f t="shared" si="76"/>
        <v>0</v>
      </c>
      <c r="K127" s="100">
        <v>0.0</v>
      </c>
      <c r="L127" s="100">
        <f t="shared" si="77"/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0"/>
        <v>2ª ENTRADA</v>
      </c>
      <c r="B128" s="54"/>
      <c r="C128" s="54" t="str">
        <f t="shared" si="78"/>
        <v>1XBet</v>
      </c>
      <c r="D128" s="54" t="s">
        <v>10</v>
      </c>
      <c r="E128" s="54"/>
      <c r="F128" s="56" t="s">
        <v>24</v>
      </c>
      <c r="G128" s="57">
        <v>16.0</v>
      </c>
      <c r="H128" s="100">
        <v>0.0</v>
      </c>
      <c r="I128" s="101">
        <v>0.0</v>
      </c>
      <c r="J128" s="101">
        <f t="shared" si="76"/>
        <v>0</v>
      </c>
      <c r="K128" s="100">
        <v>0.0</v>
      </c>
      <c r="L128" s="100">
        <f t="shared" si="77"/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0"/>
        <v>2ª ENTRADA</v>
      </c>
      <c r="B129" s="54"/>
      <c r="C129" s="54" t="str">
        <f t="shared" si="78"/>
        <v>1XBet</v>
      </c>
      <c r="D129" s="54" t="s">
        <v>10</v>
      </c>
      <c r="E129" s="54"/>
      <c r="F129" s="56" t="s">
        <v>25</v>
      </c>
      <c r="G129" s="57">
        <v>17.0</v>
      </c>
      <c r="H129" s="100">
        <v>0.0</v>
      </c>
      <c r="I129" s="101">
        <v>0.0</v>
      </c>
      <c r="J129" s="101">
        <f t="shared" si="76"/>
        <v>0</v>
      </c>
      <c r="K129" s="100">
        <v>0.0</v>
      </c>
      <c r="L129" s="100">
        <f t="shared" si="77"/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0"/>
        <v>2ª ENTRADA</v>
      </c>
      <c r="B130" s="54"/>
      <c r="C130" s="54" t="str">
        <f t="shared" si="78"/>
        <v>1XBet</v>
      </c>
      <c r="D130" s="54" t="s">
        <v>10</v>
      </c>
      <c r="E130" s="54"/>
      <c r="F130" s="56" t="s">
        <v>26</v>
      </c>
      <c r="G130" s="57">
        <v>18.0</v>
      </c>
      <c r="H130" s="100">
        <v>0.0</v>
      </c>
      <c r="I130" s="101">
        <v>0.0</v>
      </c>
      <c r="J130" s="101">
        <f t="shared" si="76"/>
        <v>0</v>
      </c>
      <c r="K130" s="100">
        <v>0.0</v>
      </c>
      <c r="L130" s="100">
        <f t="shared" si="77"/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0"/>
        <v>2ª ENTRADA</v>
      </c>
      <c r="B131" s="54"/>
      <c r="C131" s="54" t="str">
        <f t="shared" si="78"/>
        <v>1XBet</v>
      </c>
      <c r="D131" s="54" t="s">
        <v>10</v>
      </c>
      <c r="E131" s="54"/>
      <c r="F131" s="56" t="s">
        <v>27</v>
      </c>
      <c r="G131" s="57">
        <v>19.0</v>
      </c>
      <c r="H131" s="100">
        <v>0.0</v>
      </c>
      <c r="I131" s="101">
        <v>0.0</v>
      </c>
      <c r="J131" s="101">
        <f t="shared" si="76"/>
        <v>0</v>
      </c>
      <c r="K131" s="100">
        <v>0.0</v>
      </c>
      <c r="L131" s="100">
        <f t="shared" si="77"/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0"/>
        <v>2ª ENTRADA</v>
      </c>
      <c r="B132" s="54"/>
      <c r="C132" s="54" t="str">
        <f t="shared" si="78"/>
        <v>1XBet</v>
      </c>
      <c r="D132" s="54" t="s">
        <v>10</v>
      </c>
      <c r="E132" s="54"/>
      <c r="F132" s="56" t="s">
        <v>28</v>
      </c>
      <c r="G132" s="57">
        <v>20.0</v>
      </c>
      <c r="H132" s="100">
        <v>0.0</v>
      </c>
      <c r="I132" s="101">
        <v>0.0</v>
      </c>
      <c r="J132" s="101">
        <f t="shared" si="76"/>
        <v>0</v>
      </c>
      <c r="K132" s="100">
        <v>0.0</v>
      </c>
      <c r="L132" s="100">
        <f t="shared" si="77"/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0"/>
        <v>2ª ENTRADA</v>
      </c>
      <c r="B133" s="54"/>
      <c r="C133" s="54" t="str">
        <f t="shared" si="78"/>
        <v>1XBet</v>
      </c>
      <c r="D133" s="54" t="s">
        <v>10</v>
      </c>
      <c r="E133" s="54"/>
      <c r="F133" s="56" t="s">
        <v>29</v>
      </c>
      <c r="G133" s="57">
        <v>21.0</v>
      </c>
      <c r="H133" s="100">
        <v>0.0</v>
      </c>
      <c r="I133" s="101">
        <v>0.0</v>
      </c>
      <c r="J133" s="101">
        <f t="shared" si="76"/>
        <v>0</v>
      </c>
      <c r="K133" s="100">
        <v>0.0</v>
      </c>
      <c r="L133" s="100">
        <f t="shared" si="77"/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0"/>
        <v>2ª ENTRADA</v>
      </c>
      <c r="B134" s="54"/>
      <c r="C134" s="54" t="str">
        <f t="shared" si="78"/>
        <v>1XBet</v>
      </c>
      <c r="D134" s="54" t="s">
        <v>10</v>
      </c>
      <c r="E134" s="54"/>
      <c r="F134" s="56" t="s">
        <v>23</v>
      </c>
      <c r="G134" s="57">
        <v>22.0</v>
      </c>
      <c r="H134" s="100">
        <v>0.0</v>
      </c>
      <c r="I134" s="101">
        <v>0.0</v>
      </c>
      <c r="J134" s="101">
        <f t="shared" si="76"/>
        <v>0</v>
      </c>
      <c r="K134" s="100">
        <v>0.0</v>
      </c>
      <c r="L134" s="100">
        <f t="shared" si="77"/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0"/>
        <v>2ª ENTRADA</v>
      </c>
      <c r="B135" s="54"/>
      <c r="C135" s="54" t="str">
        <f t="shared" si="78"/>
        <v>1XBet</v>
      </c>
      <c r="D135" s="54" t="s">
        <v>10</v>
      </c>
      <c r="E135" s="54"/>
      <c r="F135" s="56" t="s">
        <v>24</v>
      </c>
      <c r="G135" s="57">
        <v>23.0</v>
      </c>
      <c r="H135" s="100">
        <v>0.0</v>
      </c>
      <c r="I135" s="101">
        <v>0.0</v>
      </c>
      <c r="J135" s="101">
        <f t="shared" si="76"/>
        <v>0</v>
      </c>
      <c r="K135" s="100">
        <v>0.0</v>
      </c>
      <c r="L135" s="100">
        <f t="shared" si="77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0"/>
        <v>2ª ENTRADA</v>
      </c>
      <c r="B136" s="54"/>
      <c r="C136" s="54" t="str">
        <f t="shared" si="78"/>
        <v>1XBet</v>
      </c>
      <c r="D136" s="54" t="s">
        <v>10</v>
      </c>
      <c r="E136" s="54"/>
      <c r="F136" s="56" t="s">
        <v>25</v>
      </c>
      <c r="G136" s="57">
        <v>24.0</v>
      </c>
      <c r="H136" s="100">
        <v>0.0</v>
      </c>
      <c r="I136" s="101">
        <v>0.0</v>
      </c>
      <c r="J136" s="101">
        <f t="shared" si="76"/>
        <v>0</v>
      </c>
      <c r="K136" s="100">
        <v>0.0</v>
      </c>
      <c r="L136" s="100">
        <f t="shared" si="77"/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0"/>
        <v>2ª ENTRADA</v>
      </c>
      <c r="B137" s="54"/>
      <c r="C137" s="54" t="str">
        <f t="shared" si="78"/>
        <v>1XBet</v>
      </c>
      <c r="D137" s="54" t="s">
        <v>10</v>
      </c>
      <c r="E137" s="54"/>
      <c r="F137" s="56" t="s">
        <v>26</v>
      </c>
      <c r="G137" s="57">
        <v>25.0</v>
      </c>
      <c r="H137" s="100">
        <v>0.0</v>
      </c>
      <c r="I137" s="101">
        <v>0.0</v>
      </c>
      <c r="J137" s="101">
        <f t="shared" si="76"/>
        <v>0</v>
      </c>
      <c r="K137" s="100">
        <v>0.0</v>
      </c>
      <c r="L137" s="100">
        <f t="shared" si="77"/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0"/>
        <v>2ª ENTRADA</v>
      </c>
      <c r="B138" s="54"/>
      <c r="C138" s="54" t="str">
        <f t="shared" si="78"/>
        <v>1XBet</v>
      </c>
      <c r="D138" s="54" t="s">
        <v>10</v>
      </c>
      <c r="E138" s="54"/>
      <c r="F138" s="56" t="s">
        <v>27</v>
      </c>
      <c r="G138" s="57">
        <v>26.0</v>
      </c>
      <c r="H138" s="100">
        <v>0.0</v>
      </c>
      <c r="I138" s="101">
        <v>0.0</v>
      </c>
      <c r="J138" s="101">
        <f t="shared" si="76"/>
        <v>0</v>
      </c>
      <c r="K138" s="100">
        <v>0.0</v>
      </c>
      <c r="L138" s="100">
        <f t="shared" si="77"/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0"/>
        <v>2ª ENTRADA</v>
      </c>
      <c r="B139" s="54"/>
      <c r="C139" s="54" t="str">
        <f t="shared" si="78"/>
        <v>1XBet</v>
      </c>
      <c r="D139" s="54" t="s">
        <v>10</v>
      </c>
      <c r="E139" s="54"/>
      <c r="F139" s="56" t="s">
        <v>28</v>
      </c>
      <c r="G139" s="57">
        <v>27.0</v>
      </c>
      <c r="H139" s="100">
        <v>0.0</v>
      </c>
      <c r="I139" s="101">
        <v>0.0</v>
      </c>
      <c r="J139" s="101">
        <f t="shared" si="76"/>
        <v>0</v>
      </c>
      <c r="K139" s="100">
        <v>0.0</v>
      </c>
      <c r="L139" s="100">
        <f t="shared" si="77"/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0"/>
        <v>2ª ENTRADA</v>
      </c>
      <c r="B140" s="54"/>
      <c r="C140" s="54" t="str">
        <f t="shared" si="78"/>
        <v>1XBet</v>
      </c>
      <c r="D140" s="54" t="s">
        <v>10</v>
      </c>
      <c r="E140" s="54"/>
      <c r="F140" s="56" t="s">
        <v>29</v>
      </c>
      <c r="G140" s="57">
        <v>28.0</v>
      </c>
      <c r="H140" s="100">
        <v>0.0</v>
      </c>
      <c r="I140" s="101">
        <v>0.0</v>
      </c>
      <c r="J140" s="101">
        <f t="shared" si="76"/>
        <v>0</v>
      </c>
      <c r="K140" s="100">
        <v>0.0</v>
      </c>
      <c r="L140" s="100">
        <f t="shared" si="77"/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0"/>
        <v>2ª ENTRADA</v>
      </c>
      <c r="B141" s="54"/>
      <c r="C141" s="54" t="str">
        <f t="shared" si="78"/>
        <v>1XBet</v>
      </c>
      <c r="D141" s="54" t="s">
        <v>10</v>
      </c>
      <c r="E141" s="54"/>
      <c r="F141" s="56" t="s">
        <v>23</v>
      </c>
      <c r="G141" s="57">
        <v>29.0</v>
      </c>
      <c r="H141" s="100">
        <v>0.0</v>
      </c>
      <c r="I141" s="101">
        <v>0.0</v>
      </c>
      <c r="J141" s="101">
        <f t="shared" si="76"/>
        <v>0</v>
      </c>
      <c r="K141" s="100">
        <v>0.0</v>
      </c>
      <c r="L141" s="100">
        <f t="shared" si="77"/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0"/>
        <v>2ª ENTRADA</v>
      </c>
      <c r="B142" s="54"/>
      <c r="C142" s="54" t="str">
        <f t="shared" si="78"/>
        <v>1XBet</v>
      </c>
      <c r="D142" s="54" t="s">
        <v>10</v>
      </c>
      <c r="E142" s="54"/>
      <c r="F142" s="56" t="s">
        <v>24</v>
      </c>
      <c r="G142" s="57">
        <v>30.0</v>
      </c>
      <c r="H142" s="100">
        <v>0.0</v>
      </c>
      <c r="I142" s="101">
        <v>0.0</v>
      </c>
      <c r="J142" s="101">
        <f t="shared" si="76"/>
        <v>0</v>
      </c>
      <c r="K142" s="100">
        <v>0.0</v>
      </c>
      <c r="L142" s="100">
        <f t="shared" si="77"/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0"/>
        <v>2ª ENTRADA</v>
      </c>
      <c r="B143" s="54"/>
      <c r="C143" s="54" t="str">
        <f t="shared" si="78"/>
        <v>1XBet</v>
      </c>
      <c r="D143" s="54" t="s">
        <v>10</v>
      </c>
      <c r="E143" s="54"/>
      <c r="F143" s="56"/>
      <c r="G143" s="102"/>
      <c r="H143" s="100">
        <v>0.0</v>
      </c>
      <c r="I143" s="101">
        <v>0.0</v>
      </c>
      <c r="J143" s="101">
        <f t="shared" si="76"/>
        <v>0</v>
      </c>
      <c r="K143" s="100">
        <v>0.0</v>
      </c>
      <c r="L143" s="100">
        <f t="shared" si="77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79">A145</f>
        <v>3ª ENTRADA</v>
      </c>
      <c r="B146" s="82"/>
      <c r="C146" s="82"/>
      <c r="D146" s="82"/>
      <c r="E146" s="83">
        <f>((L155*G155)+L155)</f>
        <v>2845.17</v>
      </c>
      <c r="F146" s="84">
        <v>1.0</v>
      </c>
      <c r="G146" s="85">
        <f>((E153*G155)+E153)</f>
        <v>3080.911413</v>
      </c>
      <c r="H146" s="84">
        <v>9.0</v>
      </c>
      <c r="I146" s="85">
        <f>((G153*G155)+G153)</f>
        <v>3336.185583</v>
      </c>
      <c r="J146" s="84">
        <v>17.0</v>
      </c>
      <c r="K146" s="85">
        <f>((I153*G155)+I153)</f>
        <v>3612.61093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79"/>
        <v>3ª ENTRADA</v>
      </c>
      <c r="B147" s="87"/>
      <c r="C147" s="87">
        <v>0.01</v>
      </c>
      <c r="D147" s="82" t="s">
        <v>38</v>
      </c>
      <c r="E147" s="83">
        <f t="shared" ref="E147:E153" si="80">((E146*G$155)+E146)</f>
        <v>2873.6217</v>
      </c>
      <c r="F147" s="84">
        <v>2.0</v>
      </c>
      <c r="G147" s="85">
        <f t="shared" ref="G147:G153" si="81">((G146*G$155)+G146)</f>
        <v>3111.720527</v>
      </c>
      <c r="H147" s="84">
        <v>10.0</v>
      </c>
      <c r="I147" s="85">
        <f t="shared" ref="I147:I153" si="82">((I146*G$155)+I146)</f>
        <v>3369.547439</v>
      </c>
      <c r="J147" s="84">
        <v>18.0</v>
      </c>
      <c r="K147" s="85">
        <f t="shared" ref="K147:K152" si="83">((K146*G$155)+K146)</f>
        <v>3648.737039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79"/>
        <v>3ª ENTRADA</v>
      </c>
      <c r="B148" s="82"/>
      <c r="C148" s="82"/>
      <c r="D148" s="82"/>
      <c r="E148" s="83">
        <f t="shared" si="80"/>
        <v>2902.357917</v>
      </c>
      <c r="F148" s="84">
        <v>3.0</v>
      </c>
      <c r="G148" s="85">
        <f t="shared" si="81"/>
        <v>3142.837733</v>
      </c>
      <c r="H148" s="84">
        <v>11.0</v>
      </c>
      <c r="I148" s="85">
        <f t="shared" si="82"/>
        <v>3403.242913</v>
      </c>
      <c r="J148" s="84">
        <v>19.0</v>
      </c>
      <c r="K148" s="85">
        <f t="shared" si="83"/>
        <v>3685.22441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79"/>
        <v>3ª ENTRADA</v>
      </c>
      <c r="B149" s="88"/>
      <c r="C149" s="88"/>
      <c r="D149" s="88"/>
      <c r="E149" s="83">
        <f t="shared" si="80"/>
        <v>2931.381496</v>
      </c>
      <c r="F149" s="84">
        <v>4.0</v>
      </c>
      <c r="G149" s="85">
        <f t="shared" si="81"/>
        <v>3174.26611</v>
      </c>
      <c r="H149" s="84">
        <v>12.0</v>
      </c>
      <c r="I149" s="85">
        <f t="shared" si="82"/>
        <v>3437.275343</v>
      </c>
      <c r="J149" s="84">
        <v>20.0</v>
      </c>
      <c r="K149" s="85">
        <f t="shared" si="83"/>
        <v>3722.076654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79"/>
        <v>3ª ENTRADA</v>
      </c>
      <c r="B150" s="89"/>
      <c r="C150" s="89" t="s">
        <v>1</v>
      </c>
      <c r="D150" s="89" t="s">
        <v>46</v>
      </c>
      <c r="E150" s="83">
        <f t="shared" si="80"/>
        <v>2960.695311</v>
      </c>
      <c r="F150" s="84">
        <v>5.0</v>
      </c>
      <c r="G150" s="85">
        <f t="shared" si="81"/>
        <v>3206.008771</v>
      </c>
      <c r="H150" s="84">
        <v>13.0</v>
      </c>
      <c r="I150" s="85">
        <f t="shared" si="82"/>
        <v>3471.648096</v>
      </c>
      <c r="J150" s="84">
        <v>21.0</v>
      </c>
      <c r="K150" s="85">
        <f t="shared" si="83"/>
        <v>3759.29742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79"/>
        <v>3ª ENTRADA</v>
      </c>
      <c r="B151" s="90"/>
      <c r="C151" s="90" t="s">
        <v>40</v>
      </c>
      <c r="D151" s="91">
        <f>L155*0.5%</f>
        <v>14.085</v>
      </c>
      <c r="E151" s="83">
        <f t="shared" si="80"/>
        <v>2990.302264</v>
      </c>
      <c r="F151" s="84">
        <v>6.0</v>
      </c>
      <c r="G151" s="85">
        <f t="shared" si="81"/>
        <v>3238.068859</v>
      </c>
      <c r="H151" s="84">
        <v>14.0</v>
      </c>
      <c r="I151" s="85">
        <f t="shared" si="82"/>
        <v>3506.364577</v>
      </c>
      <c r="J151" s="84">
        <v>22.0</v>
      </c>
      <c r="K151" s="85">
        <f t="shared" si="83"/>
        <v>3796.890394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79"/>
        <v>3ª ENTRADA</v>
      </c>
      <c r="B152" s="92"/>
      <c r="C152" s="92" t="s">
        <v>41</v>
      </c>
      <c r="D152" s="93">
        <f>D151/5</f>
        <v>2.817</v>
      </c>
      <c r="E152" s="83">
        <f t="shared" si="80"/>
        <v>3020.205287</v>
      </c>
      <c r="F152" s="84">
        <v>7.0</v>
      </c>
      <c r="G152" s="85">
        <f t="shared" si="81"/>
        <v>3270.449547</v>
      </c>
      <c r="H152" s="84">
        <v>15.0</v>
      </c>
      <c r="I152" s="85">
        <f t="shared" si="82"/>
        <v>3541.428223</v>
      </c>
      <c r="J152" s="84">
        <v>23.0</v>
      </c>
      <c r="K152" s="85">
        <f t="shared" si="83"/>
        <v>3834.859298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79"/>
        <v>3ª ENTRADA</v>
      </c>
      <c r="B153" s="94"/>
      <c r="C153" s="94" t="s">
        <v>42</v>
      </c>
      <c r="D153" s="95">
        <f>L155*G155</f>
        <v>28.17</v>
      </c>
      <c r="E153" s="83">
        <f t="shared" si="80"/>
        <v>3050.40734</v>
      </c>
      <c r="F153" s="84">
        <v>8.0</v>
      </c>
      <c r="G153" s="85">
        <f t="shared" si="81"/>
        <v>3303.154043</v>
      </c>
      <c r="H153" s="84">
        <v>16.0</v>
      </c>
      <c r="I153" s="85">
        <f t="shared" si="82"/>
        <v>3576.842505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79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79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0.01</v>
      </c>
      <c r="H155" s="17">
        <f>H157+H158+H159+H160+H161+H162+H163+H164+H165+H166+H167+H168+H169+H170+H171+H172+H173+H174+H175+H176+H177+H178+H179+H180+H181+H182+H183+H184+H185+H186</f>
        <v>2712</v>
      </c>
      <c r="I155" s="17">
        <f>I157+I158+I159+I160+I161+I162+I163+I164+I165+I166+I167+I168+I169+I170+I171+I172+I173+I174+I175+I176+I177+I178+I179+I180+I181+I182+I183+I184+I185+I186+I187</f>
        <v>105</v>
      </c>
      <c r="J155" s="98"/>
      <c r="K155" s="17">
        <f t="shared" ref="K155:L155" si="84">K157+K158+K159+K160+K161+K162+K163+K164+K165+K166+K167+K168+K169+K170+K171+K172+K173+K174+K175+K176+K177+K178+K179+K180+K181+K182+K183+K184+K185+K186</f>
        <v>0</v>
      </c>
      <c r="L155" s="17">
        <f t="shared" si="84"/>
        <v>2817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79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79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23</v>
      </c>
      <c r="G157" s="57">
        <v>1.0</v>
      </c>
      <c r="H157" s="100">
        <v>2712.0</v>
      </c>
      <c r="I157" s="101">
        <v>0.0</v>
      </c>
      <c r="J157" s="101">
        <f t="shared" ref="J157:J187" si="85">SUM(H157:I157)</f>
        <v>2712</v>
      </c>
      <c r="K157" s="100">
        <v>0.0</v>
      </c>
      <c r="L157" s="100">
        <f t="shared" ref="L157:L187" si="86">J157-K157</f>
        <v>2712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79"/>
        <v>3ª ENTRADA</v>
      </c>
      <c r="B158" s="54"/>
      <c r="C158" s="54" t="str">
        <f t="shared" ref="C158:C187" si="87">C157</f>
        <v>Vaidebet</v>
      </c>
      <c r="D158" s="54" t="s">
        <v>10</v>
      </c>
      <c r="E158" s="54"/>
      <c r="F158" s="56" t="s">
        <v>24</v>
      </c>
      <c r="G158" s="57">
        <v>2.0</v>
      </c>
      <c r="H158" s="100">
        <v>0.0</v>
      </c>
      <c r="I158" s="101">
        <v>0.0</v>
      </c>
      <c r="J158" s="101">
        <f t="shared" si="85"/>
        <v>0</v>
      </c>
      <c r="K158" s="100">
        <v>0.0</v>
      </c>
      <c r="L158" s="100">
        <f t="shared" si="86"/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79"/>
        <v>3ª ENTRADA</v>
      </c>
      <c r="B159" s="54"/>
      <c r="C159" s="54" t="str">
        <f t="shared" si="87"/>
        <v>Vaidebet</v>
      </c>
      <c r="D159" s="54" t="s">
        <v>10</v>
      </c>
      <c r="E159" s="54"/>
      <c r="F159" s="56" t="s">
        <v>25</v>
      </c>
      <c r="G159" s="57">
        <v>3.0</v>
      </c>
      <c r="H159" s="100">
        <v>0.0</v>
      </c>
      <c r="I159" s="101">
        <v>27.0</v>
      </c>
      <c r="J159" s="101">
        <f t="shared" si="85"/>
        <v>27</v>
      </c>
      <c r="K159" s="100">
        <v>0.0</v>
      </c>
      <c r="L159" s="100">
        <f t="shared" si="86"/>
        <v>27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79"/>
        <v>3ª ENTRADA</v>
      </c>
      <c r="B160" s="54"/>
      <c r="C160" s="54" t="str">
        <f t="shared" si="87"/>
        <v>Vaidebet</v>
      </c>
      <c r="D160" s="54" t="s">
        <v>10</v>
      </c>
      <c r="E160" s="54"/>
      <c r="F160" s="56" t="s">
        <v>26</v>
      </c>
      <c r="G160" s="57">
        <v>4.0</v>
      </c>
      <c r="H160" s="100">
        <v>0.0</v>
      </c>
      <c r="I160" s="101">
        <v>-15.0</v>
      </c>
      <c r="J160" s="101">
        <f t="shared" si="85"/>
        <v>-15</v>
      </c>
      <c r="K160" s="100">
        <v>0.0</v>
      </c>
      <c r="L160" s="100">
        <f t="shared" si="86"/>
        <v>-15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79"/>
        <v>3ª ENTRADA</v>
      </c>
      <c r="B161" s="54"/>
      <c r="C161" s="54" t="str">
        <f t="shared" si="87"/>
        <v>Vaidebet</v>
      </c>
      <c r="D161" s="54" t="s">
        <v>10</v>
      </c>
      <c r="E161" s="54"/>
      <c r="F161" s="56" t="s">
        <v>27</v>
      </c>
      <c r="G161" s="57">
        <v>5.0</v>
      </c>
      <c r="H161" s="100">
        <v>0.0</v>
      </c>
      <c r="I161" s="101">
        <v>10.0</v>
      </c>
      <c r="J161" s="101">
        <f t="shared" si="85"/>
        <v>10</v>
      </c>
      <c r="K161" s="100">
        <v>0.0</v>
      </c>
      <c r="L161" s="100">
        <f t="shared" si="86"/>
        <v>10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79"/>
        <v>3ª ENTRADA</v>
      </c>
      <c r="B162" s="54"/>
      <c r="C162" s="54" t="str">
        <f t="shared" si="87"/>
        <v>Vaidebet</v>
      </c>
      <c r="D162" s="54" t="s">
        <v>10</v>
      </c>
      <c r="E162" s="54"/>
      <c r="F162" s="56" t="s">
        <v>28</v>
      </c>
      <c r="G162" s="57">
        <v>6.0</v>
      </c>
      <c r="H162" s="100">
        <v>0.0</v>
      </c>
      <c r="I162" s="101">
        <v>-13.0</v>
      </c>
      <c r="J162" s="101">
        <f t="shared" si="85"/>
        <v>-13</v>
      </c>
      <c r="K162" s="100">
        <v>0.0</v>
      </c>
      <c r="L162" s="100">
        <f t="shared" si="86"/>
        <v>-13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79"/>
        <v>3ª ENTRADA</v>
      </c>
      <c r="B163" s="54"/>
      <c r="C163" s="54" t="str">
        <f t="shared" si="87"/>
        <v>Vaidebet</v>
      </c>
      <c r="D163" s="54" t="s">
        <v>10</v>
      </c>
      <c r="E163" s="54"/>
      <c r="F163" s="56" t="s">
        <v>29</v>
      </c>
      <c r="G163" s="57">
        <v>7.0</v>
      </c>
      <c r="H163" s="100">
        <v>0.0</v>
      </c>
      <c r="I163" s="101">
        <v>0.0</v>
      </c>
      <c r="J163" s="101">
        <f t="shared" si="85"/>
        <v>0</v>
      </c>
      <c r="K163" s="100">
        <v>0.0</v>
      </c>
      <c r="L163" s="100">
        <f t="shared" si="86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79"/>
        <v>3ª ENTRADA</v>
      </c>
      <c r="B164" s="54"/>
      <c r="C164" s="54" t="str">
        <f t="shared" si="87"/>
        <v>Vaidebet</v>
      </c>
      <c r="D164" s="54" t="s">
        <v>10</v>
      </c>
      <c r="E164" s="54"/>
      <c r="F164" s="56" t="s">
        <v>23</v>
      </c>
      <c r="G164" s="57">
        <v>8.0</v>
      </c>
      <c r="H164" s="100">
        <v>0.0</v>
      </c>
      <c r="I164" s="101">
        <v>0.0</v>
      </c>
      <c r="J164" s="101">
        <f t="shared" si="85"/>
        <v>0</v>
      </c>
      <c r="K164" s="100">
        <v>0.0</v>
      </c>
      <c r="L164" s="100">
        <f t="shared" si="86"/>
        <v>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79"/>
        <v>3ª ENTRADA</v>
      </c>
      <c r="B165" s="54"/>
      <c r="C165" s="54" t="str">
        <f t="shared" si="87"/>
        <v>Vaidebet</v>
      </c>
      <c r="D165" s="54" t="s">
        <v>10</v>
      </c>
      <c r="E165" s="54"/>
      <c r="F165" s="56" t="s">
        <v>24</v>
      </c>
      <c r="G165" s="57">
        <v>9.0</v>
      </c>
      <c r="H165" s="100">
        <v>0.0</v>
      </c>
      <c r="I165" s="101">
        <v>0.0</v>
      </c>
      <c r="J165" s="101">
        <f t="shared" si="85"/>
        <v>0</v>
      </c>
      <c r="K165" s="100">
        <v>0.0</v>
      </c>
      <c r="L165" s="100">
        <f t="shared" si="86"/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79"/>
        <v>3ª ENTRADA</v>
      </c>
      <c r="B166" s="54"/>
      <c r="C166" s="54" t="str">
        <f t="shared" si="87"/>
        <v>Vaidebet</v>
      </c>
      <c r="D166" s="54" t="s">
        <v>10</v>
      </c>
      <c r="E166" s="54"/>
      <c r="F166" s="56" t="s">
        <v>25</v>
      </c>
      <c r="G166" s="57">
        <v>10.0</v>
      </c>
      <c r="H166" s="100">
        <v>0.0</v>
      </c>
      <c r="I166" s="101">
        <v>-10.0</v>
      </c>
      <c r="J166" s="101">
        <f t="shared" si="85"/>
        <v>-10</v>
      </c>
      <c r="K166" s="100">
        <v>0.0</v>
      </c>
      <c r="L166" s="100">
        <f t="shared" si="86"/>
        <v>-10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79"/>
        <v>3ª ENTRADA</v>
      </c>
      <c r="B167" s="54"/>
      <c r="C167" s="54" t="str">
        <f t="shared" si="87"/>
        <v>Vaidebet</v>
      </c>
      <c r="D167" s="54" t="s">
        <v>10</v>
      </c>
      <c r="E167" s="54"/>
      <c r="F167" s="56" t="s">
        <v>26</v>
      </c>
      <c r="G167" s="57">
        <v>11.0</v>
      </c>
      <c r="H167" s="100">
        <v>0.0</v>
      </c>
      <c r="I167" s="101">
        <v>27.0</v>
      </c>
      <c r="J167" s="101">
        <f t="shared" si="85"/>
        <v>27</v>
      </c>
      <c r="K167" s="100">
        <v>0.0</v>
      </c>
      <c r="L167" s="100">
        <f t="shared" si="86"/>
        <v>27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79"/>
        <v>3ª ENTRADA</v>
      </c>
      <c r="B168" s="54"/>
      <c r="C168" s="54" t="str">
        <f t="shared" si="87"/>
        <v>Vaidebet</v>
      </c>
      <c r="D168" s="54" t="s">
        <v>10</v>
      </c>
      <c r="E168" s="54"/>
      <c r="F168" s="56" t="s">
        <v>27</v>
      </c>
      <c r="G168" s="57">
        <v>12.0</v>
      </c>
      <c r="H168" s="100">
        <v>0.0</v>
      </c>
      <c r="I168" s="101">
        <v>0.0</v>
      </c>
      <c r="J168" s="101">
        <f t="shared" si="85"/>
        <v>0</v>
      </c>
      <c r="K168" s="100">
        <v>0.0</v>
      </c>
      <c r="L168" s="100">
        <f t="shared" si="86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79"/>
        <v>3ª ENTRADA</v>
      </c>
      <c r="B169" s="54"/>
      <c r="C169" s="54" t="str">
        <f t="shared" si="87"/>
        <v>Vaidebet</v>
      </c>
      <c r="D169" s="54" t="s">
        <v>10</v>
      </c>
      <c r="E169" s="54"/>
      <c r="F169" s="56" t="s">
        <v>28</v>
      </c>
      <c r="G169" s="57">
        <v>13.0</v>
      </c>
      <c r="H169" s="100">
        <v>0.0</v>
      </c>
      <c r="I169" s="101">
        <v>79.0</v>
      </c>
      <c r="J169" s="101">
        <f t="shared" si="85"/>
        <v>79</v>
      </c>
      <c r="K169" s="100">
        <v>0.0</v>
      </c>
      <c r="L169" s="100">
        <f t="shared" si="86"/>
        <v>79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79"/>
        <v>3ª ENTRADA</v>
      </c>
      <c r="B170" s="54"/>
      <c r="C170" s="54" t="str">
        <f t="shared" si="87"/>
        <v>Vaidebet</v>
      </c>
      <c r="D170" s="54" t="s">
        <v>10</v>
      </c>
      <c r="E170" s="54"/>
      <c r="F170" s="56" t="s">
        <v>29</v>
      </c>
      <c r="G170" s="57">
        <v>14.0</v>
      </c>
      <c r="H170" s="100">
        <v>0.0</v>
      </c>
      <c r="I170" s="101">
        <v>0.0</v>
      </c>
      <c r="J170" s="101">
        <f t="shared" si="85"/>
        <v>0</v>
      </c>
      <c r="K170" s="100">
        <v>0.0</v>
      </c>
      <c r="L170" s="100">
        <f t="shared" si="86"/>
        <v>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79"/>
        <v>3ª ENTRADA</v>
      </c>
      <c r="B171" s="54"/>
      <c r="C171" s="54" t="str">
        <f t="shared" si="87"/>
        <v>Vaidebet</v>
      </c>
      <c r="D171" s="54" t="s">
        <v>10</v>
      </c>
      <c r="E171" s="54"/>
      <c r="F171" s="56" t="s">
        <v>23</v>
      </c>
      <c r="G171" s="57">
        <v>15.0</v>
      </c>
      <c r="H171" s="100">
        <v>0.0</v>
      </c>
      <c r="I171" s="101">
        <v>0.0</v>
      </c>
      <c r="J171" s="101">
        <f t="shared" si="85"/>
        <v>0</v>
      </c>
      <c r="K171" s="100">
        <v>0.0</v>
      </c>
      <c r="L171" s="100">
        <f t="shared" si="86"/>
        <v>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79"/>
        <v>3ª ENTRADA</v>
      </c>
      <c r="B172" s="54"/>
      <c r="C172" s="54" t="str">
        <f t="shared" si="87"/>
        <v>Vaidebet</v>
      </c>
      <c r="D172" s="54" t="s">
        <v>10</v>
      </c>
      <c r="E172" s="54"/>
      <c r="F172" s="56" t="s">
        <v>24</v>
      </c>
      <c r="G172" s="57">
        <v>16.0</v>
      </c>
      <c r="H172" s="100">
        <v>0.0</v>
      </c>
      <c r="I172" s="101">
        <v>0.0</v>
      </c>
      <c r="J172" s="101">
        <f t="shared" si="85"/>
        <v>0</v>
      </c>
      <c r="K172" s="100">
        <v>0.0</v>
      </c>
      <c r="L172" s="100">
        <f t="shared" si="86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79"/>
        <v>3ª ENTRADA</v>
      </c>
      <c r="B173" s="54"/>
      <c r="C173" s="54" t="str">
        <f t="shared" si="87"/>
        <v>Vaidebet</v>
      </c>
      <c r="D173" s="54" t="s">
        <v>10</v>
      </c>
      <c r="E173" s="54"/>
      <c r="F173" s="56" t="s">
        <v>25</v>
      </c>
      <c r="G173" s="57">
        <v>17.0</v>
      </c>
      <c r="H173" s="100">
        <v>0.0</v>
      </c>
      <c r="I173" s="101">
        <v>0.0</v>
      </c>
      <c r="J173" s="101">
        <f t="shared" si="85"/>
        <v>0</v>
      </c>
      <c r="K173" s="100">
        <v>0.0</v>
      </c>
      <c r="L173" s="100">
        <f t="shared" si="86"/>
        <v>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79"/>
        <v>3ª ENTRADA</v>
      </c>
      <c r="B174" s="54"/>
      <c r="C174" s="54" t="str">
        <f t="shared" si="87"/>
        <v>Vaidebet</v>
      </c>
      <c r="D174" s="54" t="s">
        <v>10</v>
      </c>
      <c r="E174" s="54"/>
      <c r="F174" s="56" t="s">
        <v>26</v>
      </c>
      <c r="G174" s="57">
        <v>18.0</v>
      </c>
      <c r="H174" s="100">
        <v>0.0</v>
      </c>
      <c r="I174" s="101">
        <v>0.0</v>
      </c>
      <c r="J174" s="101">
        <f t="shared" si="85"/>
        <v>0</v>
      </c>
      <c r="K174" s="100">
        <v>0.0</v>
      </c>
      <c r="L174" s="100">
        <f t="shared" si="86"/>
        <v>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79"/>
        <v>3ª ENTRADA</v>
      </c>
      <c r="B175" s="54"/>
      <c r="C175" s="54" t="str">
        <f t="shared" si="87"/>
        <v>Vaidebet</v>
      </c>
      <c r="D175" s="54" t="s">
        <v>10</v>
      </c>
      <c r="E175" s="54"/>
      <c r="F175" s="56" t="s">
        <v>27</v>
      </c>
      <c r="G175" s="57">
        <v>19.0</v>
      </c>
      <c r="H175" s="100">
        <v>0.0</v>
      </c>
      <c r="I175" s="101">
        <v>0.0</v>
      </c>
      <c r="J175" s="101">
        <f t="shared" si="85"/>
        <v>0</v>
      </c>
      <c r="K175" s="100">
        <v>0.0</v>
      </c>
      <c r="L175" s="100">
        <f t="shared" si="86"/>
        <v>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79"/>
        <v>3ª ENTRADA</v>
      </c>
      <c r="B176" s="54"/>
      <c r="C176" s="54" t="str">
        <f t="shared" si="87"/>
        <v>Vaidebet</v>
      </c>
      <c r="D176" s="54" t="s">
        <v>10</v>
      </c>
      <c r="E176" s="54"/>
      <c r="F176" s="56" t="s">
        <v>28</v>
      </c>
      <c r="G176" s="57">
        <v>20.0</v>
      </c>
      <c r="H176" s="100">
        <v>0.0</v>
      </c>
      <c r="I176" s="101">
        <v>0.0</v>
      </c>
      <c r="J176" s="101">
        <f t="shared" si="85"/>
        <v>0</v>
      </c>
      <c r="K176" s="100">
        <v>0.0</v>
      </c>
      <c r="L176" s="100">
        <f t="shared" si="86"/>
        <v>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79"/>
        <v>3ª ENTRADA</v>
      </c>
      <c r="B177" s="54"/>
      <c r="C177" s="54" t="str">
        <f t="shared" si="87"/>
        <v>Vaidebet</v>
      </c>
      <c r="D177" s="54" t="s">
        <v>10</v>
      </c>
      <c r="E177" s="54"/>
      <c r="F177" s="56" t="s">
        <v>29</v>
      </c>
      <c r="G177" s="57">
        <v>21.0</v>
      </c>
      <c r="H177" s="100">
        <v>0.0</v>
      </c>
      <c r="I177" s="101">
        <v>0.0</v>
      </c>
      <c r="J177" s="101">
        <f t="shared" si="85"/>
        <v>0</v>
      </c>
      <c r="K177" s="100">
        <v>0.0</v>
      </c>
      <c r="L177" s="100">
        <f t="shared" si="86"/>
        <v>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79"/>
        <v>3ª ENTRADA</v>
      </c>
      <c r="B178" s="54"/>
      <c r="C178" s="54" t="str">
        <f t="shared" si="87"/>
        <v>Vaidebet</v>
      </c>
      <c r="D178" s="54" t="s">
        <v>10</v>
      </c>
      <c r="E178" s="54"/>
      <c r="F178" s="56" t="s">
        <v>23</v>
      </c>
      <c r="G178" s="57">
        <v>22.0</v>
      </c>
      <c r="H178" s="100">
        <v>0.0</v>
      </c>
      <c r="I178" s="101">
        <v>0.0</v>
      </c>
      <c r="J178" s="101">
        <f t="shared" si="85"/>
        <v>0</v>
      </c>
      <c r="K178" s="100">
        <v>0.0</v>
      </c>
      <c r="L178" s="100">
        <f t="shared" si="86"/>
        <v>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79"/>
        <v>3ª ENTRADA</v>
      </c>
      <c r="B179" s="54"/>
      <c r="C179" s="54" t="str">
        <f t="shared" si="87"/>
        <v>Vaidebet</v>
      </c>
      <c r="D179" s="54" t="s">
        <v>10</v>
      </c>
      <c r="E179" s="54"/>
      <c r="F179" s="56" t="s">
        <v>24</v>
      </c>
      <c r="G179" s="57">
        <v>23.0</v>
      </c>
      <c r="H179" s="100">
        <v>0.0</v>
      </c>
      <c r="I179" s="101">
        <v>0.0</v>
      </c>
      <c r="J179" s="101">
        <f t="shared" si="85"/>
        <v>0</v>
      </c>
      <c r="K179" s="100">
        <v>0.0</v>
      </c>
      <c r="L179" s="100">
        <f t="shared" si="86"/>
        <v>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79"/>
        <v>3ª ENTRADA</v>
      </c>
      <c r="B180" s="54"/>
      <c r="C180" s="54" t="str">
        <f t="shared" si="87"/>
        <v>Vaidebet</v>
      </c>
      <c r="D180" s="54" t="s">
        <v>10</v>
      </c>
      <c r="E180" s="54"/>
      <c r="F180" s="56" t="s">
        <v>25</v>
      </c>
      <c r="G180" s="57">
        <v>24.0</v>
      </c>
      <c r="H180" s="100">
        <v>0.0</v>
      </c>
      <c r="I180" s="101">
        <v>0.0</v>
      </c>
      <c r="J180" s="101">
        <f t="shared" si="85"/>
        <v>0</v>
      </c>
      <c r="K180" s="100">
        <v>0.0</v>
      </c>
      <c r="L180" s="100">
        <f t="shared" si="86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79"/>
        <v>3ª ENTRADA</v>
      </c>
      <c r="B181" s="54"/>
      <c r="C181" s="54" t="str">
        <f t="shared" si="87"/>
        <v>Vaidebet</v>
      </c>
      <c r="D181" s="54" t="s">
        <v>10</v>
      </c>
      <c r="E181" s="54"/>
      <c r="F181" s="56" t="s">
        <v>26</v>
      </c>
      <c r="G181" s="57">
        <v>25.0</v>
      </c>
      <c r="H181" s="100">
        <v>0.0</v>
      </c>
      <c r="I181" s="101">
        <v>0.0</v>
      </c>
      <c r="J181" s="101">
        <f t="shared" si="85"/>
        <v>0</v>
      </c>
      <c r="K181" s="100">
        <v>0.0</v>
      </c>
      <c r="L181" s="100">
        <f t="shared" si="86"/>
        <v>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79"/>
        <v>3ª ENTRADA</v>
      </c>
      <c r="B182" s="54"/>
      <c r="C182" s="54" t="str">
        <f t="shared" si="87"/>
        <v>Vaidebet</v>
      </c>
      <c r="D182" s="54" t="s">
        <v>10</v>
      </c>
      <c r="E182" s="54"/>
      <c r="F182" s="56" t="s">
        <v>27</v>
      </c>
      <c r="G182" s="57">
        <v>26.0</v>
      </c>
      <c r="H182" s="100">
        <v>0.0</v>
      </c>
      <c r="I182" s="101">
        <v>0.0</v>
      </c>
      <c r="J182" s="101">
        <f t="shared" si="85"/>
        <v>0</v>
      </c>
      <c r="K182" s="100">
        <v>0.0</v>
      </c>
      <c r="L182" s="100">
        <f t="shared" si="86"/>
        <v>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79"/>
        <v>3ª ENTRADA</v>
      </c>
      <c r="B183" s="54"/>
      <c r="C183" s="54" t="str">
        <f t="shared" si="87"/>
        <v>Vaidebet</v>
      </c>
      <c r="D183" s="54" t="s">
        <v>10</v>
      </c>
      <c r="E183" s="54"/>
      <c r="F183" s="56" t="s">
        <v>28</v>
      </c>
      <c r="G183" s="57">
        <v>27.0</v>
      </c>
      <c r="H183" s="100">
        <v>0.0</v>
      </c>
      <c r="I183" s="101">
        <v>0.0</v>
      </c>
      <c r="J183" s="101">
        <f t="shared" si="85"/>
        <v>0</v>
      </c>
      <c r="K183" s="100">
        <v>0.0</v>
      </c>
      <c r="L183" s="100">
        <f t="shared" si="86"/>
        <v>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79"/>
        <v>3ª ENTRADA</v>
      </c>
      <c r="B184" s="54"/>
      <c r="C184" s="54" t="str">
        <f t="shared" si="87"/>
        <v>Vaidebet</v>
      </c>
      <c r="D184" s="54" t="s">
        <v>10</v>
      </c>
      <c r="E184" s="54"/>
      <c r="F184" s="56" t="s">
        <v>29</v>
      </c>
      <c r="G184" s="57">
        <v>28.0</v>
      </c>
      <c r="H184" s="100">
        <v>0.0</v>
      </c>
      <c r="I184" s="101">
        <v>0.0</v>
      </c>
      <c r="J184" s="101">
        <f t="shared" si="85"/>
        <v>0</v>
      </c>
      <c r="K184" s="100">
        <v>0.0</v>
      </c>
      <c r="L184" s="100">
        <f t="shared" si="86"/>
        <v>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79"/>
        <v>3ª ENTRADA</v>
      </c>
      <c r="B185" s="54"/>
      <c r="C185" s="54" t="str">
        <f t="shared" si="87"/>
        <v>Vaidebet</v>
      </c>
      <c r="D185" s="54" t="s">
        <v>10</v>
      </c>
      <c r="E185" s="54"/>
      <c r="F185" s="56" t="s">
        <v>23</v>
      </c>
      <c r="G185" s="57">
        <v>29.0</v>
      </c>
      <c r="H185" s="100">
        <v>0.0</v>
      </c>
      <c r="I185" s="101">
        <v>0.0</v>
      </c>
      <c r="J185" s="101">
        <f t="shared" si="85"/>
        <v>0</v>
      </c>
      <c r="K185" s="100">
        <v>0.0</v>
      </c>
      <c r="L185" s="100">
        <f t="shared" si="86"/>
        <v>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79"/>
        <v>3ª ENTRADA</v>
      </c>
      <c r="B186" s="54"/>
      <c r="C186" s="54" t="str">
        <f t="shared" si="87"/>
        <v>Vaidebet</v>
      </c>
      <c r="D186" s="54" t="s">
        <v>10</v>
      </c>
      <c r="E186" s="54"/>
      <c r="F186" s="56" t="s">
        <v>24</v>
      </c>
      <c r="G186" s="57">
        <v>30.0</v>
      </c>
      <c r="H186" s="100">
        <v>0.0</v>
      </c>
      <c r="I186" s="101">
        <v>0.0</v>
      </c>
      <c r="J186" s="101">
        <f t="shared" si="85"/>
        <v>0</v>
      </c>
      <c r="K186" s="100">
        <v>0.0</v>
      </c>
      <c r="L186" s="100">
        <f t="shared" si="86"/>
        <v>0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79"/>
        <v>3ª ENTRADA</v>
      </c>
      <c r="B187" s="54"/>
      <c r="C187" s="54" t="str">
        <f t="shared" si="87"/>
        <v>Vaidebet</v>
      </c>
      <c r="D187" s="54" t="s">
        <v>10</v>
      </c>
      <c r="E187" s="54"/>
      <c r="F187" s="56"/>
      <c r="G187" s="102"/>
      <c r="H187" s="100">
        <v>0.0</v>
      </c>
      <c r="I187" s="101">
        <v>0.0</v>
      </c>
      <c r="J187" s="101">
        <f t="shared" si="85"/>
        <v>0</v>
      </c>
      <c r="K187" s="100">
        <v>0.0</v>
      </c>
      <c r="L187" s="100">
        <f t="shared" si="86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idden="1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idden="1">
      <c r="A190" s="6" t="str">
        <f t="shared" ref="A190:A231" si="88">A189</f>
        <v>4ª ENTRADA</v>
      </c>
      <c r="B190" s="82"/>
      <c r="C190" s="82"/>
      <c r="D190" s="82"/>
      <c r="E190" s="83">
        <f>((L199*G199)+L199)</f>
        <v>0</v>
      </c>
      <c r="F190" s="84">
        <v>1.0</v>
      </c>
      <c r="G190" s="85">
        <f>((E197*G199)+E197)</f>
        <v>0</v>
      </c>
      <c r="H190" s="84">
        <v>9.0</v>
      </c>
      <c r="I190" s="85">
        <f>((G197*G199)+G197)</f>
        <v>0</v>
      </c>
      <c r="J190" s="84">
        <v>17.0</v>
      </c>
      <c r="K190" s="85">
        <f>((I197*G199)+I197)</f>
        <v>0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idden="1">
      <c r="A191" s="6" t="str">
        <f t="shared" si="88"/>
        <v>4ª ENTRADA</v>
      </c>
      <c r="B191" s="87"/>
      <c r="C191" s="87">
        <v>0.02</v>
      </c>
      <c r="D191" s="82" t="s">
        <v>38</v>
      </c>
      <c r="E191" s="83">
        <f t="shared" ref="E191:E197" si="89">((E190*G$199)+E190)</f>
        <v>0</v>
      </c>
      <c r="F191" s="84">
        <v>2.0</v>
      </c>
      <c r="G191" s="85">
        <f t="shared" ref="G191:G197" si="90">((G190*G$199)+G190)</f>
        <v>0</v>
      </c>
      <c r="H191" s="84">
        <v>10.0</v>
      </c>
      <c r="I191" s="85">
        <f t="shared" ref="I191:I197" si="91">((I190*G$199)+I190)</f>
        <v>0</v>
      </c>
      <c r="J191" s="84">
        <v>18.0</v>
      </c>
      <c r="K191" s="85">
        <f t="shared" ref="K191:K196" si="92">((K190*G$199)+K190)</f>
        <v>0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idden="1">
      <c r="A192" s="6" t="str">
        <f t="shared" si="88"/>
        <v>4ª ENTRADA</v>
      </c>
      <c r="B192" s="82"/>
      <c r="C192" s="82"/>
      <c r="D192" s="82"/>
      <c r="E192" s="83">
        <f t="shared" si="89"/>
        <v>0</v>
      </c>
      <c r="F192" s="84">
        <v>3.0</v>
      </c>
      <c r="G192" s="85">
        <f t="shared" si="90"/>
        <v>0</v>
      </c>
      <c r="H192" s="84">
        <v>11.0</v>
      </c>
      <c r="I192" s="85">
        <f t="shared" si="91"/>
        <v>0</v>
      </c>
      <c r="J192" s="84">
        <v>19.0</v>
      </c>
      <c r="K192" s="85">
        <f t="shared" si="92"/>
        <v>0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idden="1">
      <c r="A193" s="6" t="str">
        <f t="shared" si="88"/>
        <v>4ª ENTRADA</v>
      </c>
      <c r="B193" s="88"/>
      <c r="C193" s="88"/>
      <c r="D193" s="88"/>
      <c r="E193" s="83">
        <f t="shared" si="89"/>
        <v>0</v>
      </c>
      <c r="F193" s="84">
        <v>4.0</v>
      </c>
      <c r="G193" s="85">
        <f t="shared" si="90"/>
        <v>0</v>
      </c>
      <c r="H193" s="84">
        <v>12.0</v>
      </c>
      <c r="I193" s="85">
        <f t="shared" si="91"/>
        <v>0</v>
      </c>
      <c r="J193" s="84">
        <v>20.0</v>
      </c>
      <c r="K193" s="85">
        <f t="shared" si="92"/>
        <v>0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idden="1">
      <c r="A194" s="6" t="str">
        <f t="shared" si="88"/>
        <v>4ª ENTRADA</v>
      </c>
      <c r="B194" s="89"/>
      <c r="C194" s="89" t="s">
        <v>1</v>
      </c>
      <c r="D194" s="89" t="s">
        <v>48</v>
      </c>
      <c r="E194" s="83">
        <f t="shared" si="89"/>
        <v>0</v>
      </c>
      <c r="F194" s="84">
        <v>5.0</v>
      </c>
      <c r="G194" s="85">
        <f t="shared" si="90"/>
        <v>0</v>
      </c>
      <c r="H194" s="84">
        <v>13.0</v>
      </c>
      <c r="I194" s="85">
        <f t="shared" si="91"/>
        <v>0</v>
      </c>
      <c r="J194" s="84">
        <v>21.0</v>
      </c>
      <c r="K194" s="85">
        <f t="shared" si="92"/>
        <v>0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idden="1">
      <c r="A195" s="6" t="str">
        <f t="shared" si="88"/>
        <v>4ª ENTRADA</v>
      </c>
      <c r="B195" s="90"/>
      <c r="C195" s="90" t="s">
        <v>40</v>
      </c>
      <c r="D195" s="91">
        <f>L199*0.5%</f>
        <v>0</v>
      </c>
      <c r="E195" s="83">
        <f t="shared" si="89"/>
        <v>0</v>
      </c>
      <c r="F195" s="84">
        <v>6.0</v>
      </c>
      <c r="G195" s="85">
        <f t="shared" si="90"/>
        <v>0</v>
      </c>
      <c r="H195" s="84">
        <v>14.0</v>
      </c>
      <c r="I195" s="85">
        <f t="shared" si="91"/>
        <v>0</v>
      </c>
      <c r="J195" s="84">
        <v>22.0</v>
      </c>
      <c r="K195" s="85">
        <f t="shared" si="92"/>
        <v>0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idden="1">
      <c r="A196" s="6" t="str">
        <f t="shared" si="88"/>
        <v>4ª ENTRADA</v>
      </c>
      <c r="B196" s="92"/>
      <c r="C196" s="92" t="s">
        <v>41</v>
      </c>
      <c r="D196" s="93">
        <f>D195/5</f>
        <v>0</v>
      </c>
      <c r="E196" s="83">
        <f t="shared" si="89"/>
        <v>0</v>
      </c>
      <c r="F196" s="84">
        <v>7.0</v>
      </c>
      <c r="G196" s="85">
        <f t="shared" si="90"/>
        <v>0</v>
      </c>
      <c r="H196" s="84">
        <v>15.0</v>
      </c>
      <c r="I196" s="85">
        <f t="shared" si="91"/>
        <v>0</v>
      </c>
      <c r="J196" s="84">
        <v>23.0</v>
      </c>
      <c r="K196" s="85">
        <f t="shared" si="92"/>
        <v>0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idden="1">
      <c r="A197" s="6" t="str">
        <f t="shared" si="88"/>
        <v>4ª ENTRADA</v>
      </c>
      <c r="B197" s="94"/>
      <c r="C197" s="94" t="s">
        <v>42</v>
      </c>
      <c r="D197" s="95">
        <f>L199*G199</f>
        <v>0</v>
      </c>
      <c r="E197" s="83">
        <f t="shared" si="89"/>
        <v>0</v>
      </c>
      <c r="F197" s="84">
        <v>8.0</v>
      </c>
      <c r="G197" s="85">
        <f t="shared" si="90"/>
        <v>0</v>
      </c>
      <c r="H197" s="84">
        <v>16.0</v>
      </c>
      <c r="I197" s="85">
        <f t="shared" si="91"/>
        <v>0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idden="1">
      <c r="A198" s="6" t="str">
        <f t="shared" si="88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idden="1">
      <c r="A199" s="6" t="str">
        <f t="shared" si="88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3">H201+H202+H203+H204+H205+H206+H207+H208+H209+H210+H211+H212+H213+H214+H215+H216+H217+H218+H219+H220+H221+H222+H223+H224+H225+H226+H227+H228+H229+H230</f>
        <v>0</v>
      </c>
      <c r="I199" s="17">
        <f t="shared" si="93"/>
        <v>0</v>
      </c>
      <c r="J199" s="98"/>
      <c r="K199" s="17">
        <f t="shared" ref="K199:L199" si="94">K201+K202+K203+K204+K205+K206+K207+K208+K209+K210+K211+K212+K213+K214+K215+K216+K217+K218+K219+K220+K221+K222+K223+K224+K225+K226+K227+K228+K229+K230</f>
        <v>0</v>
      </c>
      <c r="L199" s="17">
        <f t="shared" si="94"/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idden="1">
      <c r="A200" s="6" t="str">
        <f t="shared" si="88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idden="1">
      <c r="A201" s="6" t="str">
        <f t="shared" si="88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5">SUM(H201:I201)</f>
        <v>0</v>
      </c>
      <c r="K201" s="100">
        <v>0.0</v>
      </c>
      <c r="L201" s="100">
        <f t="shared" ref="L201:L231" si="96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idden="1">
      <c r="A202" s="6" t="str">
        <f t="shared" si="88"/>
        <v>4ª ENTRADA</v>
      </c>
      <c r="B202" s="54"/>
      <c r="C202" s="54" t="str">
        <f t="shared" ref="C202:C231" si="97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5"/>
        <v>0</v>
      </c>
      <c r="K202" s="100">
        <v>0.0</v>
      </c>
      <c r="L202" s="100">
        <f t="shared" si="96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idden="1">
      <c r="A203" s="6" t="str">
        <f t="shared" si="88"/>
        <v>4ª ENTRADA</v>
      </c>
      <c r="B203" s="54"/>
      <c r="C203" s="54" t="str">
        <f t="shared" si="97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5"/>
        <v>0</v>
      </c>
      <c r="K203" s="100">
        <v>0.0</v>
      </c>
      <c r="L203" s="100">
        <f t="shared" si="96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idden="1">
      <c r="A204" s="6" t="str">
        <f t="shared" si="88"/>
        <v>4ª ENTRADA</v>
      </c>
      <c r="B204" s="54"/>
      <c r="C204" s="54" t="str">
        <f t="shared" si="97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5"/>
        <v>0</v>
      </c>
      <c r="K204" s="100">
        <v>0.0</v>
      </c>
      <c r="L204" s="100">
        <f t="shared" si="96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idden="1">
      <c r="A205" s="6" t="str">
        <f t="shared" si="88"/>
        <v>4ª ENTRADA</v>
      </c>
      <c r="B205" s="54"/>
      <c r="C205" s="54" t="str">
        <f t="shared" si="97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5"/>
        <v>0</v>
      </c>
      <c r="K205" s="100">
        <v>0.0</v>
      </c>
      <c r="L205" s="100">
        <f t="shared" si="96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idden="1">
      <c r="A206" s="6" t="str">
        <f t="shared" si="88"/>
        <v>4ª ENTRADA</v>
      </c>
      <c r="B206" s="54"/>
      <c r="C206" s="54" t="str">
        <f t="shared" si="97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5"/>
        <v>0</v>
      </c>
      <c r="K206" s="100">
        <v>0.0</v>
      </c>
      <c r="L206" s="100">
        <f t="shared" si="96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idden="1">
      <c r="A207" s="6" t="str">
        <f t="shared" si="88"/>
        <v>4ª ENTRADA</v>
      </c>
      <c r="B207" s="54"/>
      <c r="C207" s="54" t="str">
        <f t="shared" si="97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5"/>
        <v>0</v>
      </c>
      <c r="K207" s="100">
        <v>0.0</v>
      </c>
      <c r="L207" s="100">
        <f t="shared" si="96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idden="1">
      <c r="A208" s="6" t="str">
        <f t="shared" si="88"/>
        <v>4ª ENTRADA</v>
      </c>
      <c r="B208" s="54"/>
      <c r="C208" s="54" t="str">
        <f t="shared" si="97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5"/>
        <v>0</v>
      </c>
      <c r="K208" s="100">
        <v>0.0</v>
      </c>
      <c r="L208" s="100">
        <f t="shared" si="96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idden="1">
      <c r="A209" s="6" t="str">
        <f t="shared" si="88"/>
        <v>4ª ENTRADA</v>
      </c>
      <c r="B209" s="54"/>
      <c r="C209" s="54" t="str">
        <f t="shared" si="97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5"/>
        <v>0</v>
      </c>
      <c r="K209" s="100">
        <v>0.0</v>
      </c>
      <c r="L209" s="100">
        <f t="shared" si="96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idden="1">
      <c r="A210" s="6" t="str">
        <f t="shared" si="88"/>
        <v>4ª ENTRADA</v>
      </c>
      <c r="B210" s="54"/>
      <c r="C210" s="54" t="str">
        <f t="shared" si="97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5"/>
        <v>0</v>
      </c>
      <c r="K210" s="100">
        <v>0.0</v>
      </c>
      <c r="L210" s="100">
        <f t="shared" si="96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idden="1">
      <c r="A211" s="6" t="str">
        <f t="shared" si="88"/>
        <v>4ª ENTRADA</v>
      </c>
      <c r="B211" s="54"/>
      <c r="C211" s="54" t="str">
        <f t="shared" si="97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5"/>
        <v>0</v>
      </c>
      <c r="K211" s="100">
        <v>0.0</v>
      </c>
      <c r="L211" s="100">
        <f t="shared" si="96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idden="1">
      <c r="A212" s="6" t="str">
        <f t="shared" si="88"/>
        <v>4ª ENTRADA</v>
      </c>
      <c r="B212" s="54"/>
      <c r="C212" s="54" t="str">
        <f t="shared" si="97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5"/>
        <v>0</v>
      </c>
      <c r="K212" s="100">
        <v>0.0</v>
      </c>
      <c r="L212" s="100">
        <f t="shared" si="96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idden="1">
      <c r="A213" s="6" t="str">
        <f t="shared" si="88"/>
        <v>4ª ENTRADA</v>
      </c>
      <c r="B213" s="54"/>
      <c r="C213" s="54" t="str">
        <f t="shared" si="97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5"/>
        <v>0</v>
      </c>
      <c r="K213" s="100">
        <v>0.0</v>
      </c>
      <c r="L213" s="100">
        <f t="shared" si="96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idden="1">
      <c r="A214" s="6" t="str">
        <f t="shared" si="88"/>
        <v>4ª ENTRADA</v>
      </c>
      <c r="B214" s="54"/>
      <c r="C214" s="54" t="str">
        <f t="shared" si="97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5"/>
        <v>0</v>
      </c>
      <c r="K214" s="100">
        <v>0.0</v>
      </c>
      <c r="L214" s="100">
        <f t="shared" si="96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idden="1">
      <c r="A215" s="6" t="str">
        <f t="shared" si="88"/>
        <v>4ª ENTRADA</v>
      </c>
      <c r="B215" s="54"/>
      <c r="C215" s="54" t="str">
        <f t="shared" si="97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5"/>
        <v>0</v>
      </c>
      <c r="K215" s="100">
        <v>0.0</v>
      </c>
      <c r="L215" s="100">
        <f t="shared" si="96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idden="1">
      <c r="A216" s="6" t="str">
        <f t="shared" si="88"/>
        <v>4ª ENTRADA</v>
      </c>
      <c r="B216" s="54"/>
      <c r="C216" s="54" t="str">
        <f t="shared" si="97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5"/>
        <v>0</v>
      </c>
      <c r="K216" s="100">
        <v>0.0</v>
      </c>
      <c r="L216" s="100">
        <f t="shared" si="96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idden="1">
      <c r="A217" s="6" t="str">
        <f t="shared" si="88"/>
        <v>4ª ENTRADA</v>
      </c>
      <c r="B217" s="54"/>
      <c r="C217" s="54" t="str">
        <f t="shared" si="97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5"/>
        <v>0</v>
      </c>
      <c r="K217" s="100">
        <v>0.0</v>
      </c>
      <c r="L217" s="100">
        <f t="shared" si="96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idden="1">
      <c r="A218" s="6" t="str">
        <f t="shared" si="88"/>
        <v>4ª ENTRADA</v>
      </c>
      <c r="B218" s="54"/>
      <c r="C218" s="54" t="str">
        <f t="shared" si="97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5"/>
        <v>0</v>
      </c>
      <c r="K218" s="100">
        <v>0.0</v>
      </c>
      <c r="L218" s="100">
        <f t="shared" si="96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idden="1">
      <c r="A219" s="6" t="str">
        <f t="shared" si="88"/>
        <v>4ª ENTRADA</v>
      </c>
      <c r="B219" s="54"/>
      <c r="C219" s="54" t="str">
        <f t="shared" si="97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0.0</v>
      </c>
      <c r="J219" s="101">
        <f t="shared" si="95"/>
        <v>0</v>
      </c>
      <c r="K219" s="100">
        <v>0.0</v>
      </c>
      <c r="L219" s="100">
        <f t="shared" si="96"/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idden="1">
      <c r="A220" s="6" t="str">
        <f t="shared" si="88"/>
        <v>4ª ENTRADA</v>
      </c>
      <c r="B220" s="54"/>
      <c r="C220" s="54" t="str">
        <f t="shared" si="97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5"/>
        <v>0</v>
      </c>
      <c r="K220" s="100">
        <v>0.0</v>
      </c>
      <c r="L220" s="100">
        <f t="shared" si="96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idden="1">
      <c r="A221" s="6" t="str">
        <f t="shared" si="88"/>
        <v>4ª ENTRADA</v>
      </c>
      <c r="B221" s="54"/>
      <c r="C221" s="54" t="str">
        <f t="shared" si="97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5"/>
        <v>0</v>
      </c>
      <c r="K221" s="100">
        <v>0.0</v>
      </c>
      <c r="L221" s="100">
        <f t="shared" si="96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idden="1">
      <c r="A222" s="6" t="str">
        <f t="shared" si="88"/>
        <v>4ª ENTRADA</v>
      </c>
      <c r="B222" s="54"/>
      <c r="C222" s="54" t="str">
        <f t="shared" si="97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0.0</v>
      </c>
      <c r="J222" s="101">
        <f t="shared" si="95"/>
        <v>0</v>
      </c>
      <c r="K222" s="100">
        <v>0.0</v>
      </c>
      <c r="L222" s="100">
        <f t="shared" si="96"/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idden="1">
      <c r="A223" s="6" t="str">
        <f t="shared" si="88"/>
        <v>4ª ENTRADA</v>
      </c>
      <c r="B223" s="54"/>
      <c r="C223" s="54" t="str">
        <f t="shared" si="97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5"/>
        <v>0</v>
      </c>
      <c r="K223" s="100">
        <v>0.0</v>
      </c>
      <c r="L223" s="100">
        <f t="shared" si="96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idden="1">
      <c r="A224" s="6" t="str">
        <f t="shared" si="88"/>
        <v>4ª ENTRADA</v>
      </c>
      <c r="B224" s="54"/>
      <c r="C224" s="54" t="str">
        <f t="shared" si="97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5"/>
        <v>0</v>
      </c>
      <c r="K224" s="100">
        <v>0.0</v>
      </c>
      <c r="L224" s="100">
        <f t="shared" si="96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idden="1">
      <c r="A225" s="6" t="str">
        <f t="shared" si="88"/>
        <v>4ª ENTRADA</v>
      </c>
      <c r="B225" s="54"/>
      <c r="C225" s="54" t="str">
        <f t="shared" si="97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5"/>
        <v>0</v>
      </c>
      <c r="K225" s="100">
        <v>0.0</v>
      </c>
      <c r="L225" s="100">
        <f t="shared" si="96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idden="1">
      <c r="A226" s="6" t="str">
        <f t="shared" si="88"/>
        <v>4ª ENTRADA</v>
      </c>
      <c r="B226" s="54"/>
      <c r="C226" s="54" t="str">
        <f t="shared" si="97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5"/>
        <v>0</v>
      </c>
      <c r="K226" s="100">
        <v>0.0</v>
      </c>
      <c r="L226" s="100">
        <f t="shared" si="96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idden="1">
      <c r="A227" s="6" t="str">
        <f t="shared" si="88"/>
        <v>4ª ENTRADA</v>
      </c>
      <c r="B227" s="54"/>
      <c r="C227" s="54" t="str">
        <f t="shared" si="97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5"/>
        <v>0</v>
      </c>
      <c r="K227" s="100">
        <v>0.0</v>
      </c>
      <c r="L227" s="100">
        <f t="shared" si="96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idden="1">
      <c r="A228" s="6" t="str">
        <f t="shared" si="88"/>
        <v>4ª ENTRADA</v>
      </c>
      <c r="B228" s="54"/>
      <c r="C228" s="54" t="str">
        <f t="shared" si="97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5"/>
        <v>0</v>
      </c>
      <c r="K228" s="100">
        <v>0.0</v>
      </c>
      <c r="L228" s="100">
        <f t="shared" si="96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idden="1">
      <c r="A229" s="6" t="str">
        <f t="shared" si="88"/>
        <v>4ª ENTRADA</v>
      </c>
      <c r="B229" s="54"/>
      <c r="C229" s="54" t="str">
        <f t="shared" si="97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5"/>
        <v>0</v>
      </c>
      <c r="K229" s="100">
        <v>0.0</v>
      </c>
      <c r="L229" s="100">
        <f t="shared" si="96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idden="1">
      <c r="A230" s="6" t="str">
        <f t="shared" si="88"/>
        <v>4ª ENTRADA</v>
      </c>
      <c r="B230" s="54"/>
      <c r="C230" s="54" t="str">
        <f t="shared" si="97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5"/>
        <v>0</v>
      </c>
      <c r="K230" s="100">
        <v>0.0</v>
      </c>
      <c r="L230" s="100">
        <f t="shared" si="96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idden="1">
      <c r="A231" s="6" t="str">
        <f t="shared" si="88"/>
        <v>4ª ENTRADA</v>
      </c>
      <c r="B231" s="54"/>
      <c r="C231" s="54" t="str">
        <f t="shared" si="97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5"/>
        <v>0</v>
      </c>
      <c r="K231" s="100">
        <v>0.0</v>
      </c>
      <c r="L231" s="100">
        <f t="shared" si="96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idden="1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idden="1">
      <c r="A234" s="6" t="str">
        <f t="shared" ref="A234:A275" si="98">A233</f>
        <v>5ª ENTRADA</v>
      </c>
      <c r="B234" s="82"/>
      <c r="C234" s="82"/>
      <c r="D234" s="82"/>
      <c r="E234" s="83">
        <f>((L243*G243)+L243)</f>
        <v>0</v>
      </c>
      <c r="F234" s="84">
        <v>1.0</v>
      </c>
      <c r="G234" s="85">
        <f>((E241*G243)+E241)</f>
        <v>0</v>
      </c>
      <c r="H234" s="84">
        <v>9.0</v>
      </c>
      <c r="I234" s="85">
        <f>((G241*G243)+G241)</f>
        <v>0</v>
      </c>
      <c r="J234" s="84">
        <v>17.0</v>
      </c>
      <c r="K234" s="85">
        <f>((I241*G243)+I241)</f>
        <v>0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idden="1">
      <c r="A235" s="6" t="str">
        <f t="shared" si="98"/>
        <v>5ª ENTRADA</v>
      </c>
      <c r="B235" s="87"/>
      <c r="C235" s="87">
        <v>0.02</v>
      </c>
      <c r="D235" s="82" t="s">
        <v>38</v>
      </c>
      <c r="E235" s="83">
        <f t="shared" ref="E235:E241" si="99">((E234*G$67)+E234)</f>
        <v>0</v>
      </c>
      <c r="F235" s="84">
        <v>2.0</v>
      </c>
      <c r="G235" s="85">
        <f t="shared" ref="G235:G241" si="100">((G234*G$67)+G234)</f>
        <v>0</v>
      </c>
      <c r="H235" s="84">
        <v>10.0</v>
      </c>
      <c r="I235" s="85">
        <f t="shared" ref="I235:I241" si="101">((I234*G$67)+I234)</f>
        <v>0</v>
      </c>
      <c r="J235" s="84">
        <v>18.0</v>
      </c>
      <c r="K235" s="85">
        <f t="shared" ref="K235:K240" si="102">((K234*G$67)+K234)</f>
        <v>0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idden="1">
      <c r="A236" s="6" t="str">
        <f t="shared" si="98"/>
        <v>5ª ENTRADA</v>
      </c>
      <c r="B236" s="82"/>
      <c r="C236" s="82"/>
      <c r="D236" s="82"/>
      <c r="E236" s="83">
        <f t="shared" si="99"/>
        <v>0</v>
      </c>
      <c r="F236" s="84">
        <v>3.0</v>
      </c>
      <c r="G236" s="85">
        <f t="shared" si="100"/>
        <v>0</v>
      </c>
      <c r="H236" s="84">
        <v>11.0</v>
      </c>
      <c r="I236" s="85">
        <f t="shared" si="101"/>
        <v>0</v>
      </c>
      <c r="J236" s="84">
        <v>19.0</v>
      </c>
      <c r="K236" s="85">
        <f t="shared" si="102"/>
        <v>0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idden="1">
      <c r="A237" s="6" t="str">
        <f t="shared" si="98"/>
        <v>5ª ENTRADA</v>
      </c>
      <c r="B237" s="88"/>
      <c r="C237" s="88"/>
      <c r="D237" s="88"/>
      <c r="E237" s="83">
        <f t="shared" si="99"/>
        <v>0</v>
      </c>
      <c r="F237" s="84">
        <v>4.0</v>
      </c>
      <c r="G237" s="85">
        <f t="shared" si="100"/>
        <v>0</v>
      </c>
      <c r="H237" s="84">
        <v>12.0</v>
      </c>
      <c r="I237" s="85">
        <f t="shared" si="101"/>
        <v>0</v>
      </c>
      <c r="J237" s="84">
        <v>20.0</v>
      </c>
      <c r="K237" s="85">
        <f t="shared" si="102"/>
        <v>0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 hidden="1">
      <c r="A238" s="6" t="str">
        <f t="shared" si="98"/>
        <v>5ª ENTRADA</v>
      </c>
      <c r="B238" s="89"/>
      <c r="C238" s="89" t="s">
        <v>1</v>
      </c>
      <c r="D238" s="89" t="s">
        <v>50</v>
      </c>
      <c r="E238" s="83">
        <f t="shared" si="99"/>
        <v>0</v>
      </c>
      <c r="F238" s="84">
        <v>5.0</v>
      </c>
      <c r="G238" s="85">
        <f t="shared" si="100"/>
        <v>0</v>
      </c>
      <c r="H238" s="84">
        <v>13.0</v>
      </c>
      <c r="I238" s="85">
        <f t="shared" si="101"/>
        <v>0</v>
      </c>
      <c r="J238" s="84">
        <v>21.0</v>
      </c>
      <c r="K238" s="85">
        <f t="shared" si="102"/>
        <v>0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hidden="1">
      <c r="A239" s="6" t="str">
        <f t="shared" si="98"/>
        <v>5ª ENTRADA</v>
      </c>
      <c r="B239" s="90"/>
      <c r="C239" s="90" t="s">
        <v>40</v>
      </c>
      <c r="D239" s="91">
        <f>L243*0.5%</f>
        <v>0</v>
      </c>
      <c r="E239" s="83">
        <f t="shared" si="99"/>
        <v>0</v>
      </c>
      <c r="F239" s="84">
        <v>6.0</v>
      </c>
      <c r="G239" s="85">
        <f t="shared" si="100"/>
        <v>0</v>
      </c>
      <c r="H239" s="84">
        <v>14.0</v>
      </c>
      <c r="I239" s="85">
        <f t="shared" si="101"/>
        <v>0</v>
      </c>
      <c r="J239" s="84">
        <v>22.0</v>
      </c>
      <c r="K239" s="85">
        <f t="shared" si="102"/>
        <v>0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hidden="1">
      <c r="A240" s="6" t="str">
        <f t="shared" si="98"/>
        <v>5ª ENTRADA</v>
      </c>
      <c r="B240" s="92"/>
      <c r="C240" s="92" t="s">
        <v>41</v>
      </c>
      <c r="D240" s="93">
        <f>D239/5</f>
        <v>0</v>
      </c>
      <c r="E240" s="83">
        <f t="shared" si="99"/>
        <v>0</v>
      </c>
      <c r="F240" s="84">
        <v>7.0</v>
      </c>
      <c r="G240" s="85">
        <f t="shared" si="100"/>
        <v>0</v>
      </c>
      <c r="H240" s="84">
        <v>15.0</v>
      </c>
      <c r="I240" s="85">
        <f t="shared" si="101"/>
        <v>0</v>
      </c>
      <c r="J240" s="84">
        <v>23.0</v>
      </c>
      <c r="K240" s="85">
        <f t="shared" si="102"/>
        <v>0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hidden="1">
      <c r="A241" s="6" t="str">
        <f t="shared" si="98"/>
        <v>5ª ENTRADA</v>
      </c>
      <c r="B241" s="94"/>
      <c r="C241" s="94" t="s">
        <v>42</v>
      </c>
      <c r="D241" s="95">
        <f>L243*G243</f>
        <v>0</v>
      </c>
      <c r="E241" s="83">
        <f t="shared" si="99"/>
        <v>0</v>
      </c>
      <c r="F241" s="84">
        <v>8.0</v>
      </c>
      <c r="G241" s="85">
        <f t="shared" si="100"/>
        <v>0</v>
      </c>
      <c r="H241" s="84">
        <v>16.0</v>
      </c>
      <c r="I241" s="85">
        <f t="shared" si="101"/>
        <v>0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hidden="1">
      <c r="A242" s="6" t="str">
        <f t="shared" si="98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hidden="1">
      <c r="A243" s="6" t="str">
        <f t="shared" si="98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3">H245+H246+H247+H248+H249+H250+H251+H252+H253+H254+H255+H256+H257+H258+H259+H260+H261+H262+H263+H264+H265+H266+H267+H268+H269+H270+H271+H272+H273+H274</f>
        <v>0</v>
      </c>
      <c r="I243" s="17">
        <f t="shared" si="103"/>
        <v>0</v>
      </c>
      <c r="J243" s="98"/>
      <c r="K243" s="17">
        <f t="shared" ref="K243:L243" si="104">K245+K246+K247+K248+K249+K250+K251+K252+K253+K254+K255+K256+K257+K258+K259+K260+K261+K262+K263+K264+K265+K266+K267+K268+K269+K270+K271+K272+K273+K274</f>
        <v>0</v>
      </c>
      <c r="L243" s="17">
        <f t="shared" si="104"/>
        <v>0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hidden="1">
      <c r="A244" s="6" t="str">
        <f t="shared" si="98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 hidden="1">
      <c r="A245" s="6" t="str">
        <f t="shared" si="98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5">SUM(H245:I245)</f>
        <v>0</v>
      </c>
      <c r="K245" s="100">
        <v>0.0</v>
      </c>
      <c r="L245" s="100">
        <f t="shared" ref="L245:L275" si="106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hidden="1">
      <c r="A246" s="6" t="str">
        <f t="shared" si="98"/>
        <v>5ª ENTRADA</v>
      </c>
      <c r="B246" s="54"/>
      <c r="C246" s="54" t="str">
        <f t="shared" ref="C246:C275" si="107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5"/>
        <v>0</v>
      </c>
      <c r="K246" s="100">
        <v>0.0</v>
      </c>
      <c r="L246" s="100">
        <f t="shared" si="106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hidden="1">
      <c r="A247" s="6" t="str">
        <f t="shared" si="98"/>
        <v>5ª ENTRADA</v>
      </c>
      <c r="B247" s="54"/>
      <c r="C247" s="54" t="str">
        <f t="shared" si="107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5"/>
        <v>0</v>
      </c>
      <c r="K247" s="100">
        <v>0.0</v>
      </c>
      <c r="L247" s="100">
        <f t="shared" si="106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hidden="1">
      <c r="A248" s="6" t="str">
        <f t="shared" si="98"/>
        <v>5ª ENTRADA</v>
      </c>
      <c r="B248" s="54"/>
      <c r="C248" s="54" t="str">
        <f t="shared" si="107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5"/>
        <v>0</v>
      </c>
      <c r="K248" s="100">
        <v>0.0</v>
      </c>
      <c r="L248" s="100">
        <f t="shared" si="106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 hidden="1">
      <c r="A249" s="6" t="str">
        <f t="shared" si="98"/>
        <v>5ª ENTRADA</v>
      </c>
      <c r="B249" s="54"/>
      <c r="C249" s="54" t="str">
        <f t="shared" si="107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5"/>
        <v>0</v>
      </c>
      <c r="K249" s="100">
        <v>0.0</v>
      </c>
      <c r="L249" s="100">
        <f t="shared" si="106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hidden="1">
      <c r="A250" s="6" t="str">
        <f t="shared" si="98"/>
        <v>5ª ENTRADA</v>
      </c>
      <c r="B250" s="54"/>
      <c r="C250" s="54" t="str">
        <f t="shared" si="107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5"/>
        <v>0</v>
      </c>
      <c r="K250" s="100">
        <v>0.0</v>
      </c>
      <c r="L250" s="100">
        <f t="shared" si="106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 hidden="1">
      <c r="A251" s="6" t="str">
        <f t="shared" si="98"/>
        <v>5ª ENTRADA</v>
      </c>
      <c r="B251" s="54"/>
      <c r="C251" s="54" t="str">
        <f t="shared" si="107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5"/>
        <v>0</v>
      </c>
      <c r="K251" s="100">
        <v>0.0</v>
      </c>
      <c r="L251" s="100">
        <f t="shared" si="106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hidden="1">
      <c r="A252" s="6" t="str">
        <f t="shared" si="98"/>
        <v>5ª ENTRADA</v>
      </c>
      <c r="B252" s="54"/>
      <c r="C252" s="54" t="str">
        <f t="shared" si="107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5"/>
        <v>0</v>
      </c>
      <c r="K252" s="100">
        <v>0.0</v>
      </c>
      <c r="L252" s="100">
        <f t="shared" si="106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hidden="1">
      <c r="A253" s="6" t="str">
        <f t="shared" si="98"/>
        <v>5ª ENTRADA</v>
      </c>
      <c r="B253" s="54"/>
      <c r="C253" s="54" t="str">
        <f t="shared" si="107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5"/>
        <v>0</v>
      </c>
      <c r="K253" s="100">
        <v>0.0</v>
      </c>
      <c r="L253" s="100">
        <f t="shared" si="106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hidden="1">
      <c r="A254" s="6" t="str">
        <f t="shared" si="98"/>
        <v>5ª ENTRADA</v>
      </c>
      <c r="B254" s="54"/>
      <c r="C254" s="54" t="str">
        <f t="shared" si="107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5"/>
        <v>0</v>
      </c>
      <c r="K254" s="100">
        <v>0.0</v>
      </c>
      <c r="L254" s="100">
        <f t="shared" si="106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 hidden="1">
      <c r="A255" s="6" t="str">
        <f t="shared" si="98"/>
        <v>5ª ENTRADA</v>
      </c>
      <c r="B255" s="54"/>
      <c r="C255" s="54" t="str">
        <f t="shared" si="107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5"/>
        <v>0</v>
      </c>
      <c r="K255" s="100">
        <v>0.0</v>
      </c>
      <c r="L255" s="100">
        <f t="shared" si="106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hidden="1">
      <c r="A256" s="6" t="str">
        <f t="shared" si="98"/>
        <v>5ª ENTRADA</v>
      </c>
      <c r="B256" s="54"/>
      <c r="C256" s="54" t="str">
        <f t="shared" si="107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5"/>
        <v>0</v>
      </c>
      <c r="K256" s="100">
        <v>0.0</v>
      </c>
      <c r="L256" s="100">
        <f t="shared" si="106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 hidden="1">
      <c r="A257" s="6" t="str">
        <f t="shared" si="98"/>
        <v>5ª ENTRADA</v>
      </c>
      <c r="B257" s="54"/>
      <c r="C257" s="54" t="str">
        <f t="shared" si="107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5"/>
        <v>0</v>
      </c>
      <c r="K257" s="100">
        <v>0.0</v>
      </c>
      <c r="L257" s="100">
        <f t="shared" si="106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hidden="1">
      <c r="A258" s="6" t="str">
        <f t="shared" si="98"/>
        <v>5ª ENTRADA</v>
      </c>
      <c r="B258" s="54"/>
      <c r="C258" s="54" t="str">
        <f t="shared" si="107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5"/>
        <v>0</v>
      </c>
      <c r="K258" s="100">
        <v>0.0</v>
      </c>
      <c r="L258" s="100">
        <f t="shared" si="106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 hidden="1">
      <c r="A259" s="6" t="str">
        <f t="shared" si="98"/>
        <v>5ª ENTRADA</v>
      </c>
      <c r="B259" s="54"/>
      <c r="C259" s="54" t="str">
        <f t="shared" si="107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5"/>
        <v>0</v>
      </c>
      <c r="K259" s="100">
        <v>0.0</v>
      </c>
      <c r="L259" s="100">
        <f t="shared" si="106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hidden="1">
      <c r="A260" s="6" t="str">
        <f t="shared" si="98"/>
        <v>5ª ENTRADA</v>
      </c>
      <c r="B260" s="54"/>
      <c r="C260" s="54" t="str">
        <f t="shared" si="107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5"/>
        <v>0</v>
      </c>
      <c r="K260" s="100">
        <v>0.0</v>
      </c>
      <c r="L260" s="100">
        <f t="shared" si="106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 hidden="1">
      <c r="A261" s="6" t="str">
        <f t="shared" si="98"/>
        <v>5ª ENTRADA</v>
      </c>
      <c r="B261" s="54"/>
      <c r="C261" s="54" t="str">
        <f t="shared" si="107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5"/>
        <v>0</v>
      </c>
      <c r="K261" s="100">
        <v>0.0</v>
      </c>
      <c r="L261" s="100">
        <f t="shared" si="106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hidden="1">
      <c r="A262" s="6" t="str">
        <f t="shared" si="98"/>
        <v>5ª ENTRADA</v>
      </c>
      <c r="B262" s="54"/>
      <c r="C262" s="54" t="str">
        <f t="shared" si="107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5"/>
        <v>0</v>
      </c>
      <c r="K262" s="100">
        <v>0.0</v>
      </c>
      <c r="L262" s="100">
        <f t="shared" si="106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 hidden="1">
      <c r="A263" s="6" t="str">
        <f t="shared" si="98"/>
        <v>5ª ENTRADA</v>
      </c>
      <c r="B263" s="54"/>
      <c r="C263" s="54" t="str">
        <f t="shared" si="107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0.0</v>
      </c>
      <c r="J263" s="101">
        <f t="shared" si="105"/>
        <v>0</v>
      </c>
      <c r="K263" s="100">
        <v>0.0</v>
      </c>
      <c r="L263" s="100">
        <f t="shared" si="106"/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hidden="1">
      <c r="A264" s="6" t="str">
        <f t="shared" si="98"/>
        <v>5ª ENTRADA</v>
      </c>
      <c r="B264" s="54"/>
      <c r="C264" s="54" t="str">
        <f t="shared" si="107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5"/>
        <v>0</v>
      </c>
      <c r="K264" s="100">
        <v>0.0</v>
      </c>
      <c r="L264" s="100">
        <f t="shared" si="106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 hidden="1">
      <c r="A265" s="6" t="str">
        <f t="shared" si="98"/>
        <v>5ª ENTRADA</v>
      </c>
      <c r="B265" s="54"/>
      <c r="C265" s="54" t="str">
        <f t="shared" si="107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5"/>
        <v>0</v>
      </c>
      <c r="K265" s="100">
        <v>0.0</v>
      </c>
      <c r="L265" s="100">
        <f t="shared" si="106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hidden="1">
      <c r="A266" s="6" t="str">
        <f t="shared" si="98"/>
        <v>5ª ENTRADA</v>
      </c>
      <c r="B266" s="54"/>
      <c r="C266" s="54" t="str">
        <f t="shared" si="107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5"/>
        <v>0</v>
      </c>
      <c r="K266" s="100">
        <v>0.0</v>
      </c>
      <c r="L266" s="100">
        <f t="shared" si="106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hidden="1">
      <c r="A267" s="6" t="str">
        <f t="shared" si="98"/>
        <v>5ª ENTRADA</v>
      </c>
      <c r="B267" s="54"/>
      <c r="C267" s="54" t="str">
        <f t="shared" si="107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5"/>
        <v>0</v>
      </c>
      <c r="K267" s="100">
        <v>0.0</v>
      </c>
      <c r="L267" s="100">
        <f t="shared" si="106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hidden="1">
      <c r="A268" s="6" t="str">
        <f t="shared" si="98"/>
        <v>5ª ENTRADA</v>
      </c>
      <c r="B268" s="54"/>
      <c r="C268" s="54" t="str">
        <f t="shared" si="107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5"/>
        <v>0</v>
      </c>
      <c r="K268" s="100">
        <v>0.0</v>
      </c>
      <c r="L268" s="100">
        <f t="shared" si="106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 hidden="1">
      <c r="A269" s="6" t="str">
        <f t="shared" si="98"/>
        <v>5ª ENTRADA</v>
      </c>
      <c r="B269" s="54"/>
      <c r="C269" s="54" t="str">
        <f t="shared" si="107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5"/>
        <v>0</v>
      </c>
      <c r="K269" s="100">
        <v>0.0</v>
      </c>
      <c r="L269" s="100">
        <f t="shared" si="106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 hidden="1">
      <c r="A270" s="6" t="str">
        <f t="shared" si="98"/>
        <v>5ª ENTRADA</v>
      </c>
      <c r="B270" s="54"/>
      <c r="C270" s="54" t="str">
        <f t="shared" si="107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5"/>
        <v>0</v>
      </c>
      <c r="K270" s="100">
        <v>0.0</v>
      </c>
      <c r="L270" s="100">
        <f t="shared" si="106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 hidden="1">
      <c r="A271" s="6" t="str">
        <f t="shared" si="98"/>
        <v>5ª ENTRADA</v>
      </c>
      <c r="B271" s="54"/>
      <c r="C271" s="54" t="str">
        <f t="shared" si="107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5"/>
        <v>0</v>
      </c>
      <c r="K271" s="100">
        <v>0.0</v>
      </c>
      <c r="L271" s="100">
        <f t="shared" si="106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hidden="1">
      <c r="A272" s="6" t="str">
        <f t="shared" si="98"/>
        <v>5ª ENTRADA</v>
      </c>
      <c r="B272" s="54"/>
      <c r="C272" s="54" t="str">
        <f t="shared" si="107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5"/>
        <v>0</v>
      </c>
      <c r="K272" s="100">
        <v>0.0</v>
      </c>
      <c r="L272" s="100">
        <f t="shared" si="106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 hidden="1">
      <c r="A273" s="6" t="str">
        <f t="shared" si="98"/>
        <v>5ª ENTRADA</v>
      </c>
      <c r="B273" s="54"/>
      <c r="C273" s="54" t="str">
        <f t="shared" si="107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5"/>
        <v>0</v>
      </c>
      <c r="K273" s="100">
        <v>0.0</v>
      </c>
      <c r="L273" s="100">
        <f t="shared" si="106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 hidden="1">
      <c r="A274" s="6" t="str">
        <f t="shared" si="98"/>
        <v>5ª ENTRADA</v>
      </c>
      <c r="B274" s="54"/>
      <c r="C274" s="54" t="str">
        <f t="shared" si="107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5"/>
        <v>0</v>
      </c>
      <c r="K274" s="100">
        <v>0.0</v>
      </c>
      <c r="L274" s="100">
        <f t="shared" si="106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hidden="1">
      <c r="A275" s="6" t="str">
        <f t="shared" si="98"/>
        <v>5ª ENTRADA</v>
      </c>
      <c r="B275" s="54"/>
      <c r="C275" s="54" t="str">
        <f t="shared" si="107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5"/>
        <v>0</v>
      </c>
      <c r="K275" s="100">
        <v>0.0</v>
      </c>
      <c r="L275" s="100">
        <f t="shared" si="106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idden="1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idden="1">
      <c r="A278" s="6" t="str">
        <f t="shared" ref="A278:A319" si="108">A277</f>
        <v>6ª ENTRADA</v>
      </c>
      <c r="B278" s="82"/>
      <c r="C278" s="82"/>
      <c r="D278" s="82"/>
      <c r="E278" s="83">
        <f>((L287*G287)+L287)</f>
        <v>0</v>
      </c>
      <c r="F278" s="84">
        <v>1.0</v>
      </c>
      <c r="G278" s="85">
        <f>((E285*G287)+E285)</f>
        <v>0</v>
      </c>
      <c r="H278" s="84">
        <v>9.0</v>
      </c>
      <c r="I278" s="85">
        <f>((G285*G287)+G285)</f>
        <v>0</v>
      </c>
      <c r="J278" s="84">
        <v>17.0</v>
      </c>
      <c r="K278" s="85">
        <f>((I285*G287)+I285)</f>
        <v>0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idden="1">
      <c r="A279" s="6" t="str">
        <f t="shared" si="108"/>
        <v>6ª ENTRADA</v>
      </c>
      <c r="B279" s="87"/>
      <c r="C279" s="87">
        <v>0.02</v>
      </c>
      <c r="D279" s="82" t="s">
        <v>38</v>
      </c>
      <c r="E279" s="83">
        <f t="shared" ref="E279:E285" si="109">((E278*G$67)+E278)</f>
        <v>0</v>
      </c>
      <c r="F279" s="84">
        <v>2.0</v>
      </c>
      <c r="G279" s="85">
        <f t="shared" ref="G279:G285" si="110">((G278*G$67)+G278)</f>
        <v>0</v>
      </c>
      <c r="H279" s="84">
        <v>10.0</v>
      </c>
      <c r="I279" s="85">
        <f t="shared" ref="I279:I285" si="111">((I278*G$67)+I278)</f>
        <v>0</v>
      </c>
      <c r="J279" s="84">
        <v>18.0</v>
      </c>
      <c r="K279" s="85">
        <f t="shared" ref="K279:K284" si="112">((K278*G$67)+K278)</f>
        <v>0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idden="1">
      <c r="A280" s="6" t="str">
        <f t="shared" si="108"/>
        <v>6ª ENTRADA</v>
      </c>
      <c r="B280" s="82"/>
      <c r="C280" s="82"/>
      <c r="D280" s="82"/>
      <c r="E280" s="83">
        <f t="shared" si="109"/>
        <v>0</v>
      </c>
      <c r="F280" s="84">
        <v>3.0</v>
      </c>
      <c r="G280" s="85">
        <f t="shared" si="110"/>
        <v>0</v>
      </c>
      <c r="H280" s="84">
        <v>11.0</v>
      </c>
      <c r="I280" s="85">
        <f t="shared" si="111"/>
        <v>0</v>
      </c>
      <c r="J280" s="84">
        <v>19.0</v>
      </c>
      <c r="K280" s="85">
        <f t="shared" si="112"/>
        <v>0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idden="1">
      <c r="A281" s="6" t="str">
        <f t="shared" si="108"/>
        <v>6ª ENTRADA</v>
      </c>
      <c r="B281" s="88"/>
      <c r="C281" s="88"/>
      <c r="D281" s="88"/>
      <c r="E281" s="83">
        <f t="shared" si="109"/>
        <v>0</v>
      </c>
      <c r="F281" s="84">
        <v>4.0</v>
      </c>
      <c r="G281" s="85">
        <f t="shared" si="110"/>
        <v>0</v>
      </c>
      <c r="H281" s="84">
        <v>12.0</v>
      </c>
      <c r="I281" s="85">
        <f t="shared" si="111"/>
        <v>0</v>
      </c>
      <c r="J281" s="84">
        <v>20.0</v>
      </c>
      <c r="K281" s="85">
        <f t="shared" si="112"/>
        <v>0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idden="1">
      <c r="A282" s="6" t="str">
        <f t="shared" si="108"/>
        <v>6ª ENTRADA</v>
      </c>
      <c r="B282" s="89"/>
      <c r="C282" s="89" t="s">
        <v>1</v>
      </c>
      <c r="D282" s="89" t="s">
        <v>52</v>
      </c>
      <c r="E282" s="83">
        <f t="shared" si="109"/>
        <v>0</v>
      </c>
      <c r="F282" s="84">
        <v>5.0</v>
      </c>
      <c r="G282" s="85">
        <f t="shared" si="110"/>
        <v>0</v>
      </c>
      <c r="H282" s="84">
        <v>13.0</v>
      </c>
      <c r="I282" s="85">
        <f t="shared" si="111"/>
        <v>0</v>
      </c>
      <c r="J282" s="84">
        <v>21.0</v>
      </c>
      <c r="K282" s="85">
        <f t="shared" si="112"/>
        <v>0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idden="1">
      <c r="A283" s="6" t="str">
        <f t="shared" si="108"/>
        <v>6ª ENTRADA</v>
      </c>
      <c r="B283" s="90"/>
      <c r="C283" s="90" t="s">
        <v>40</v>
      </c>
      <c r="D283" s="91">
        <f>L287*0.5%</f>
        <v>0</v>
      </c>
      <c r="E283" s="83">
        <f t="shared" si="109"/>
        <v>0</v>
      </c>
      <c r="F283" s="84">
        <v>6.0</v>
      </c>
      <c r="G283" s="85">
        <f t="shared" si="110"/>
        <v>0</v>
      </c>
      <c r="H283" s="84">
        <v>14.0</v>
      </c>
      <c r="I283" s="85">
        <f t="shared" si="111"/>
        <v>0</v>
      </c>
      <c r="J283" s="84">
        <v>22.0</v>
      </c>
      <c r="K283" s="85">
        <f t="shared" si="112"/>
        <v>0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idden="1">
      <c r="A284" s="6" t="str">
        <f t="shared" si="108"/>
        <v>6ª ENTRADA</v>
      </c>
      <c r="B284" s="92"/>
      <c r="C284" s="92" t="s">
        <v>41</v>
      </c>
      <c r="D284" s="93">
        <f>D283/5</f>
        <v>0</v>
      </c>
      <c r="E284" s="83">
        <f t="shared" si="109"/>
        <v>0</v>
      </c>
      <c r="F284" s="84">
        <v>7.0</v>
      </c>
      <c r="G284" s="85">
        <f t="shared" si="110"/>
        <v>0</v>
      </c>
      <c r="H284" s="84">
        <v>15.0</v>
      </c>
      <c r="I284" s="85">
        <f t="shared" si="111"/>
        <v>0</v>
      </c>
      <c r="J284" s="84">
        <v>23.0</v>
      </c>
      <c r="K284" s="85">
        <f t="shared" si="112"/>
        <v>0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idden="1">
      <c r="A285" s="6" t="str">
        <f t="shared" si="108"/>
        <v>6ª ENTRADA</v>
      </c>
      <c r="B285" s="94"/>
      <c r="C285" s="94" t="s">
        <v>42</v>
      </c>
      <c r="D285" s="95">
        <f>L287*G287</f>
        <v>0</v>
      </c>
      <c r="E285" s="83">
        <f t="shared" si="109"/>
        <v>0</v>
      </c>
      <c r="F285" s="84">
        <v>8.0</v>
      </c>
      <c r="G285" s="85">
        <f t="shared" si="110"/>
        <v>0</v>
      </c>
      <c r="H285" s="84">
        <v>16.0</v>
      </c>
      <c r="I285" s="85">
        <f t="shared" si="111"/>
        <v>0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idden="1">
      <c r="A286" s="6" t="str">
        <f t="shared" si="108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idden="1">
      <c r="A287" s="6" t="str">
        <f t="shared" si="108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3">H289+H290+H291+H292+H293+H294+H295+H296+H297+H298+H299+H300+H301+H302+H303+H304+H305+H306+H307+H308+H309+H310+H311+H312+H313+H314+H315+H316+H317+H318</f>
        <v>0</v>
      </c>
      <c r="I287" s="17">
        <f t="shared" si="113"/>
        <v>0</v>
      </c>
      <c r="J287" s="98"/>
      <c r="K287" s="17">
        <f t="shared" ref="K287:L287" si="114">K289+K290+K291+K292+K293+K294+K295+K296+K297+K298+K299+K300+K301+K302+K303+K304+K305+K306+K307+K308+K309+K310+K311+K312+K313+K314+K315+K316+K317+K318</f>
        <v>0</v>
      </c>
      <c r="L287" s="17">
        <f t="shared" si="114"/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idden="1">
      <c r="A288" s="6" t="str">
        <f t="shared" si="108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idden="1">
      <c r="A289" s="6" t="str">
        <f t="shared" si="108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5">SUM(H289:I289)</f>
        <v>0</v>
      </c>
      <c r="K289" s="100">
        <v>0.0</v>
      </c>
      <c r="L289" s="100">
        <f t="shared" ref="L289:L319" si="116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idden="1">
      <c r="A290" s="6" t="str">
        <f t="shared" si="108"/>
        <v>6ª ENTRADA</v>
      </c>
      <c r="B290" s="54"/>
      <c r="C290" s="54" t="str">
        <f t="shared" ref="C290:C319" si="117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5"/>
        <v>0</v>
      </c>
      <c r="K290" s="100">
        <v>0.0</v>
      </c>
      <c r="L290" s="100">
        <f t="shared" si="116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idden="1">
      <c r="A291" s="6" t="str">
        <f t="shared" si="108"/>
        <v>6ª ENTRADA</v>
      </c>
      <c r="B291" s="54"/>
      <c r="C291" s="54" t="str">
        <f t="shared" si="117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5"/>
        <v>0</v>
      </c>
      <c r="K291" s="100">
        <v>0.0</v>
      </c>
      <c r="L291" s="100">
        <f t="shared" si="116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idden="1">
      <c r="A292" s="6" t="str">
        <f t="shared" si="108"/>
        <v>6ª ENTRADA</v>
      </c>
      <c r="B292" s="54"/>
      <c r="C292" s="54" t="str">
        <f t="shared" si="117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5"/>
        <v>0</v>
      </c>
      <c r="K292" s="100">
        <v>0.0</v>
      </c>
      <c r="L292" s="100">
        <f t="shared" si="116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idden="1">
      <c r="A293" s="6" t="str">
        <f t="shared" si="108"/>
        <v>6ª ENTRADA</v>
      </c>
      <c r="B293" s="54"/>
      <c r="C293" s="54" t="str">
        <f t="shared" si="117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5"/>
        <v>0</v>
      </c>
      <c r="K293" s="100">
        <v>0.0</v>
      </c>
      <c r="L293" s="100">
        <f t="shared" si="116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idden="1">
      <c r="A294" s="6" t="str">
        <f t="shared" si="108"/>
        <v>6ª ENTRADA</v>
      </c>
      <c r="B294" s="54"/>
      <c r="C294" s="54" t="str">
        <f t="shared" si="117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5"/>
        <v>0</v>
      </c>
      <c r="K294" s="100">
        <v>0.0</v>
      </c>
      <c r="L294" s="100">
        <f t="shared" si="116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idden="1">
      <c r="A295" s="6" t="str">
        <f t="shared" si="108"/>
        <v>6ª ENTRADA</v>
      </c>
      <c r="B295" s="54"/>
      <c r="C295" s="54" t="str">
        <f t="shared" si="117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5"/>
        <v>0</v>
      </c>
      <c r="K295" s="100">
        <v>0.0</v>
      </c>
      <c r="L295" s="100">
        <f t="shared" si="116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idden="1">
      <c r="A296" s="6" t="str">
        <f t="shared" si="108"/>
        <v>6ª ENTRADA</v>
      </c>
      <c r="B296" s="54"/>
      <c r="C296" s="54" t="str">
        <f t="shared" si="117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5"/>
        <v>0</v>
      </c>
      <c r="K296" s="100">
        <v>0.0</v>
      </c>
      <c r="L296" s="100">
        <f t="shared" si="116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idden="1">
      <c r="A297" s="6" t="str">
        <f t="shared" si="108"/>
        <v>6ª ENTRADA</v>
      </c>
      <c r="B297" s="54"/>
      <c r="C297" s="54" t="str">
        <f t="shared" si="117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5"/>
        <v>0</v>
      </c>
      <c r="K297" s="100">
        <v>0.0</v>
      </c>
      <c r="L297" s="100">
        <f t="shared" si="116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idden="1">
      <c r="A298" s="6" t="str">
        <f t="shared" si="108"/>
        <v>6ª ENTRADA</v>
      </c>
      <c r="B298" s="54"/>
      <c r="C298" s="54" t="str">
        <f t="shared" si="117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5"/>
        <v>0</v>
      </c>
      <c r="K298" s="100">
        <v>0.0</v>
      </c>
      <c r="L298" s="100">
        <f t="shared" si="116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idden="1">
      <c r="A299" s="6" t="str">
        <f t="shared" si="108"/>
        <v>6ª ENTRADA</v>
      </c>
      <c r="B299" s="54"/>
      <c r="C299" s="54" t="str">
        <f t="shared" si="117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5"/>
        <v>0</v>
      </c>
      <c r="K299" s="100">
        <v>0.0</v>
      </c>
      <c r="L299" s="100">
        <f t="shared" si="116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idden="1">
      <c r="A300" s="6" t="str">
        <f t="shared" si="108"/>
        <v>6ª ENTRADA</v>
      </c>
      <c r="B300" s="54"/>
      <c r="C300" s="54" t="str">
        <f t="shared" si="117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5"/>
        <v>0</v>
      </c>
      <c r="K300" s="100">
        <v>0.0</v>
      </c>
      <c r="L300" s="100">
        <f t="shared" si="116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idden="1">
      <c r="A301" s="6" t="str">
        <f t="shared" si="108"/>
        <v>6ª ENTRADA</v>
      </c>
      <c r="B301" s="54"/>
      <c r="C301" s="54" t="str">
        <f t="shared" si="117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5"/>
        <v>0</v>
      </c>
      <c r="K301" s="100">
        <v>0.0</v>
      </c>
      <c r="L301" s="100">
        <f t="shared" si="116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idden="1">
      <c r="A302" s="6" t="str">
        <f t="shared" si="108"/>
        <v>6ª ENTRADA</v>
      </c>
      <c r="B302" s="54"/>
      <c r="C302" s="54" t="str">
        <f t="shared" si="117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5"/>
        <v>0</v>
      </c>
      <c r="K302" s="100">
        <v>0.0</v>
      </c>
      <c r="L302" s="100">
        <f t="shared" si="116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idden="1">
      <c r="A303" s="6" t="str">
        <f t="shared" si="108"/>
        <v>6ª ENTRADA</v>
      </c>
      <c r="B303" s="54"/>
      <c r="C303" s="54" t="str">
        <f t="shared" si="117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5"/>
        <v>0</v>
      </c>
      <c r="K303" s="100">
        <v>0.0</v>
      </c>
      <c r="L303" s="100">
        <f t="shared" si="116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idden="1">
      <c r="A304" s="6" t="str">
        <f t="shared" si="108"/>
        <v>6ª ENTRADA</v>
      </c>
      <c r="B304" s="54"/>
      <c r="C304" s="54" t="str">
        <f t="shared" si="117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5"/>
        <v>0</v>
      </c>
      <c r="K304" s="100">
        <v>0.0</v>
      </c>
      <c r="L304" s="100">
        <f t="shared" si="116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idden="1">
      <c r="A305" s="6" t="str">
        <f t="shared" si="108"/>
        <v>6ª ENTRADA</v>
      </c>
      <c r="B305" s="54"/>
      <c r="C305" s="54" t="str">
        <f t="shared" si="117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5"/>
        <v>0</v>
      </c>
      <c r="K305" s="100">
        <v>0.0</v>
      </c>
      <c r="L305" s="100">
        <f t="shared" si="116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idden="1">
      <c r="A306" s="6" t="str">
        <f t="shared" si="108"/>
        <v>6ª ENTRADA</v>
      </c>
      <c r="B306" s="54"/>
      <c r="C306" s="54" t="str">
        <f t="shared" si="117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5"/>
        <v>0</v>
      </c>
      <c r="K306" s="100">
        <v>0.0</v>
      </c>
      <c r="L306" s="100">
        <f t="shared" si="116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idden="1">
      <c r="A307" s="6" t="str">
        <f t="shared" si="108"/>
        <v>6ª ENTRADA</v>
      </c>
      <c r="B307" s="54"/>
      <c r="C307" s="54" t="str">
        <f t="shared" si="117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0.0</v>
      </c>
      <c r="J307" s="101">
        <f t="shared" si="115"/>
        <v>0</v>
      </c>
      <c r="K307" s="100">
        <v>0.0</v>
      </c>
      <c r="L307" s="100">
        <f t="shared" si="116"/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idden="1">
      <c r="A308" s="6" t="str">
        <f t="shared" si="108"/>
        <v>6ª ENTRADA</v>
      </c>
      <c r="B308" s="54"/>
      <c r="C308" s="54" t="str">
        <f t="shared" si="117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5"/>
        <v>0</v>
      </c>
      <c r="K308" s="100">
        <v>0.0</v>
      </c>
      <c r="L308" s="100">
        <f t="shared" si="116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idden="1">
      <c r="A309" s="6" t="str">
        <f t="shared" si="108"/>
        <v>6ª ENTRADA</v>
      </c>
      <c r="B309" s="54"/>
      <c r="C309" s="54" t="str">
        <f t="shared" si="117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5"/>
        <v>0</v>
      </c>
      <c r="K309" s="100">
        <v>0.0</v>
      </c>
      <c r="L309" s="100">
        <f t="shared" si="116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idden="1">
      <c r="A310" s="6" t="str">
        <f t="shared" si="108"/>
        <v>6ª ENTRADA</v>
      </c>
      <c r="B310" s="54"/>
      <c r="C310" s="54" t="str">
        <f t="shared" si="117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5"/>
        <v>0</v>
      </c>
      <c r="K310" s="100">
        <v>0.0</v>
      </c>
      <c r="L310" s="100">
        <f t="shared" si="116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idden="1">
      <c r="A311" s="6" t="str">
        <f t="shared" si="108"/>
        <v>6ª ENTRADA</v>
      </c>
      <c r="B311" s="54"/>
      <c r="C311" s="54" t="str">
        <f t="shared" si="117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5"/>
        <v>0</v>
      </c>
      <c r="K311" s="100">
        <v>0.0</v>
      </c>
      <c r="L311" s="100">
        <f t="shared" si="116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idden="1">
      <c r="A312" s="6" t="str">
        <f t="shared" si="108"/>
        <v>6ª ENTRADA</v>
      </c>
      <c r="B312" s="54"/>
      <c r="C312" s="54" t="str">
        <f t="shared" si="117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5"/>
        <v>0</v>
      </c>
      <c r="K312" s="100">
        <v>0.0</v>
      </c>
      <c r="L312" s="100">
        <f t="shared" si="116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idden="1">
      <c r="A313" s="6" t="str">
        <f t="shared" si="108"/>
        <v>6ª ENTRADA</v>
      </c>
      <c r="B313" s="54"/>
      <c r="C313" s="54" t="str">
        <f t="shared" si="117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5"/>
        <v>0</v>
      </c>
      <c r="K313" s="100">
        <v>0.0</v>
      </c>
      <c r="L313" s="100">
        <f t="shared" si="116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idden="1">
      <c r="A314" s="6" t="str">
        <f t="shared" si="108"/>
        <v>6ª ENTRADA</v>
      </c>
      <c r="B314" s="54"/>
      <c r="C314" s="54" t="str">
        <f t="shared" si="117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5"/>
        <v>0</v>
      </c>
      <c r="K314" s="100">
        <v>0.0</v>
      </c>
      <c r="L314" s="100">
        <f t="shared" si="116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idden="1">
      <c r="A315" s="6" t="str">
        <f t="shared" si="108"/>
        <v>6ª ENTRADA</v>
      </c>
      <c r="B315" s="54"/>
      <c r="C315" s="54" t="str">
        <f t="shared" si="117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5"/>
        <v>0</v>
      </c>
      <c r="K315" s="100">
        <v>0.0</v>
      </c>
      <c r="L315" s="100">
        <f t="shared" si="116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idden="1">
      <c r="A316" s="6" t="str">
        <f t="shared" si="108"/>
        <v>6ª ENTRADA</v>
      </c>
      <c r="B316" s="54"/>
      <c r="C316" s="54" t="str">
        <f t="shared" si="117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5"/>
        <v>0</v>
      </c>
      <c r="K316" s="100">
        <v>0.0</v>
      </c>
      <c r="L316" s="100">
        <f t="shared" si="116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idden="1">
      <c r="A317" s="6" t="str">
        <f t="shared" si="108"/>
        <v>6ª ENTRADA</v>
      </c>
      <c r="B317" s="54"/>
      <c r="C317" s="54" t="str">
        <f t="shared" si="117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5"/>
        <v>0</v>
      </c>
      <c r="K317" s="100">
        <v>0.0</v>
      </c>
      <c r="L317" s="100">
        <f t="shared" si="116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idden="1">
      <c r="A318" s="6" t="str">
        <f t="shared" si="108"/>
        <v>6ª ENTRADA</v>
      </c>
      <c r="B318" s="54"/>
      <c r="C318" s="54" t="str">
        <f t="shared" si="117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5"/>
        <v>0</v>
      </c>
      <c r="K318" s="100">
        <v>0.0</v>
      </c>
      <c r="L318" s="100">
        <f t="shared" si="116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idden="1">
      <c r="A319" s="6" t="str">
        <f t="shared" si="108"/>
        <v>6ª ENTRADA</v>
      </c>
      <c r="B319" s="54"/>
      <c r="C319" s="54" t="str">
        <f t="shared" si="117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5"/>
        <v>0</v>
      </c>
      <c r="K319" s="100">
        <v>0.0</v>
      </c>
      <c r="L319" s="100">
        <f t="shared" si="116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idden="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idden="1">
      <c r="A322" s="6" t="str">
        <f t="shared" ref="A322:A363" si="118">A321</f>
        <v>7ª ENTRADA</v>
      </c>
      <c r="B322" s="82"/>
      <c r="C322" s="82"/>
      <c r="D322" s="82"/>
      <c r="E322" s="83">
        <f>((L331*G331)+L331)</f>
        <v>0</v>
      </c>
      <c r="F322" s="84">
        <v>1.0</v>
      </c>
      <c r="G322" s="85">
        <f>((E329*G331)+E329)</f>
        <v>0</v>
      </c>
      <c r="H322" s="84">
        <v>9.0</v>
      </c>
      <c r="I322" s="85">
        <f>((G329*G331)+G329)</f>
        <v>0</v>
      </c>
      <c r="J322" s="84">
        <v>17.0</v>
      </c>
      <c r="K322" s="85">
        <f>((I329*G331)+I329)</f>
        <v>0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idden="1">
      <c r="A323" s="6" t="str">
        <f t="shared" si="118"/>
        <v>7ª ENTRADA</v>
      </c>
      <c r="B323" s="87"/>
      <c r="C323" s="87">
        <v>0.04</v>
      </c>
      <c r="D323" s="82" t="s">
        <v>38</v>
      </c>
      <c r="E323" s="83">
        <f t="shared" ref="E323:E329" si="119">((E322*G$331)+E322)</f>
        <v>0</v>
      </c>
      <c r="F323" s="84">
        <v>2.0</v>
      </c>
      <c r="G323" s="85">
        <f t="shared" ref="G323:G329" si="120">((G322*G$331)+G322)</f>
        <v>0</v>
      </c>
      <c r="H323" s="84">
        <v>10.0</v>
      </c>
      <c r="I323" s="85">
        <f t="shared" ref="I323:I329" si="121">((I322*G$331)+I322)</f>
        <v>0</v>
      </c>
      <c r="J323" s="84">
        <v>18.0</v>
      </c>
      <c r="K323" s="85">
        <f t="shared" ref="K323:K328" si="122">((K322*G$331)+K322)</f>
        <v>0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idden="1">
      <c r="A324" s="6" t="str">
        <f t="shared" si="118"/>
        <v>7ª ENTRADA</v>
      </c>
      <c r="B324" s="82"/>
      <c r="C324" s="82"/>
      <c r="D324" s="82"/>
      <c r="E324" s="83">
        <f t="shared" si="119"/>
        <v>0</v>
      </c>
      <c r="F324" s="84">
        <v>3.0</v>
      </c>
      <c r="G324" s="85">
        <f t="shared" si="120"/>
        <v>0</v>
      </c>
      <c r="H324" s="84">
        <v>11.0</v>
      </c>
      <c r="I324" s="85">
        <f t="shared" si="121"/>
        <v>0</v>
      </c>
      <c r="J324" s="84">
        <v>19.0</v>
      </c>
      <c r="K324" s="85">
        <f t="shared" si="122"/>
        <v>0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idden="1">
      <c r="A325" s="6" t="str">
        <f t="shared" si="118"/>
        <v>7ª ENTRADA</v>
      </c>
      <c r="B325" s="88"/>
      <c r="C325" s="88"/>
      <c r="D325" s="88"/>
      <c r="E325" s="83">
        <f t="shared" si="119"/>
        <v>0</v>
      </c>
      <c r="F325" s="84">
        <v>4.0</v>
      </c>
      <c r="G325" s="85">
        <f t="shared" si="120"/>
        <v>0</v>
      </c>
      <c r="H325" s="84">
        <v>12.0</v>
      </c>
      <c r="I325" s="85">
        <f t="shared" si="121"/>
        <v>0</v>
      </c>
      <c r="J325" s="84">
        <v>20.0</v>
      </c>
      <c r="K325" s="85">
        <f t="shared" si="122"/>
        <v>0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 hidden="1">
      <c r="A326" s="6" t="str">
        <f t="shared" si="118"/>
        <v>7ª ENTRADA</v>
      </c>
      <c r="B326" s="89"/>
      <c r="C326" s="89" t="s">
        <v>1</v>
      </c>
      <c r="D326" s="89" t="s">
        <v>54</v>
      </c>
      <c r="E326" s="83">
        <f t="shared" si="119"/>
        <v>0</v>
      </c>
      <c r="F326" s="84">
        <v>5.0</v>
      </c>
      <c r="G326" s="85">
        <f t="shared" si="120"/>
        <v>0</v>
      </c>
      <c r="H326" s="84">
        <v>13.0</v>
      </c>
      <c r="I326" s="85">
        <f t="shared" si="121"/>
        <v>0</v>
      </c>
      <c r="J326" s="84">
        <v>21.0</v>
      </c>
      <c r="K326" s="85">
        <f t="shared" si="122"/>
        <v>0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hidden="1">
      <c r="A327" s="6" t="str">
        <f t="shared" si="118"/>
        <v>7ª ENTRADA</v>
      </c>
      <c r="B327" s="90"/>
      <c r="C327" s="90" t="s">
        <v>40</v>
      </c>
      <c r="D327" s="91">
        <f>L331*0.5%</f>
        <v>0</v>
      </c>
      <c r="E327" s="83">
        <f t="shared" si="119"/>
        <v>0</v>
      </c>
      <c r="F327" s="84">
        <v>6.0</v>
      </c>
      <c r="G327" s="85">
        <f t="shared" si="120"/>
        <v>0</v>
      </c>
      <c r="H327" s="84">
        <v>14.0</v>
      </c>
      <c r="I327" s="85">
        <f t="shared" si="121"/>
        <v>0</v>
      </c>
      <c r="J327" s="84">
        <v>22.0</v>
      </c>
      <c r="K327" s="85">
        <f t="shared" si="122"/>
        <v>0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hidden="1">
      <c r="A328" s="6" t="str">
        <f t="shared" si="118"/>
        <v>7ª ENTRADA</v>
      </c>
      <c r="B328" s="92"/>
      <c r="C328" s="92" t="s">
        <v>41</v>
      </c>
      <c r="D328" s="93">
        <f>D327/5</f>
        <v>0</v>
      </c>
      <c r="E328" s="83">
        <f t="shared" si="119"/>
        <v>0</v>
      </c>
      <c r="F328" s="84">
        <v>7.0</v>
      </c>
      <c r="G328" s="85">
        <f t="shared" si="120"/>
        <v>0</v>
      </c>
      <c r="H328" s="84">
        <v>15.0</v>
      </c>
      <c r="I328" s="85">
        <f t="shared" si="121"/>
        <v>0</v>
      </c>
      <c r="J328" s="84">
        <v>23.0</v>
      </c>
      <c r="K328" s="85">
        <f t="shared" si="122"/>
        <v>0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hidden="1">
      <c r="A329" s="6" t="str">
        <f t="shared" si="118"/>
        <v>7ª ENTRADA</v>
      </c>
      <c r="B329" s="94"/>
      <c r="C329" s="94" t="s">
        <v>42</v>
      </c>
      <c r="D329" s="95">
        <f>L331*G331</f>
        <v>0</v>
      </c>
      <c r="E329" s="83">
        <f t="shared" si="119"/>
        <v>0</v>
      </c>
      <c r="F329" s="84">
        <v>8.0</v>
      </c>
      <c r="G329" s="85">
        <f t="shared" si="120"/>
        <v>0</v>
      </c>
      <c r="H329" s="84">
        <v>16.0</v>
      </c>
      <c r="I329" s="85">
        <f t="shared" si="121"/>
        <v>0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hidden="1">
      <c r="A330" s="6" t="str">
        <f t="shared" si="118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hidden="1">
      <c r="A331" s="6" t="str">
        <f t="shared" si="118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3">H333+H334+H335+H336+H337+H338+H339+H340+H341+H342+H343+H344+H345+H346+H347+H348+H349+H350+H351+H352+H353+H354+H355+H356+H357+H358+H359+H360+H361+H362</f>
        <v>0</v>
      </c>
      <c r="I331" s="17">
        <f t="shared" si="123"/>
        <v>0</v>
      </c>
      <c r="J331" s="98"/>
      <c r="K331" s="17">
        <f t="shared" ref="K331:L331" si="124">K333+K334+K335+K336+K337+K338+K339+K340+K341+K342+K343+K344+K345+K346+K347+K348+K349+K350+K351+K352+K353+K354+K355+K356+K357+K358+K359+K360+K361+K362</f>
        <v>0</v>
      </c>
      <c r="L331" s="17">
        <f t="shared" si="124"/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 hidden="1">
      <c r="A332" s="6" t="str">
        <f t="shared" si="118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 hidden="1">
      <c r="A333" s="6" t="str">
        <f t="shared" si="118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5">SUM(H333:I333)</f>
        <v>0</v>
      </c>
      <c r="K333" s="100">
        <v>0.0</v>
      </c>
      <c r="L333" s="100">
        <f t="shared" ref="L333:L363" si="126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hidden="1">
      <c r="A334" s="6" t="str">
        <f t="shared" si="118"/>
        <v>7ª ENTRADA</v>
      </c>
      <c r="B334" s="54"/>
      <c r="C334" s="54" t="str">
        <f t="shared" ref="C334:C363" si="127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5"/>
        <v>0</v>
      </c>
      <c r="K334" s="100">
        <v>0.0</v>
      </c>
      <c r="L334" s="100">
        <f t="shared" si="126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 hidden="1">
      <c r="A335" s="6" t="str">
        <f t="shared" si="118"/>
        <v>7ª ENTRADA</v>
      </c>
      <c r="B335" s="54"/>
      <c r="C335" s="54" t="str">
        <f t="shared" si="127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5"/>
        <v>0</v>
      </c>
      <c r="K335" s="100">
        <v>0.0</v>
      </c>
      <c r="L335" s="100">
        <f t="shared" si="126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hidden="1">
      <c r="A336" s="6" t="str">
        <f t="shared" si="118"/>
        <v>7ª ENTRADA</v>
      </c>
      <c r="B336" s="54"/>
      <c r="C336" s="54" t="str">
        <f t="shared" si="127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5"/>
        <v>0</v>
      </c>
      <c r="K336" s="100">
        <v>0.0</v>
      </c>
      <c r="L336" s="100">
        <f t="shared" si="126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hidden="1">
      <c r="A337" s="6" t="str">
        <f t="shared" si="118"/>
        <v>7ª ENTRADA</v>
      </c>
      <c r="B337" s="54"/>
      <c r="C337" s="54" t="str">
        <f t="shared" si="127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5"/>
        <v>0</v>
      </c>
      <c r="K337" s="100">
        <v>0.0</v>
      </c>
      <c r="L337" s="100">
        <f t="shared" si="126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 hidden="1">
      <c r="A338" s="6" t="str">
        <f t="shared" si="118"/>
        <v>7ª ENTRADA</v>
      </c>
      <c r="B338" s="54"/>
      <c r="C338" s="54" t="str">
        <f t="shared" si="127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5"/>
        <v>0</v>
      </c>
      <c r="K338" s="100">
        <v>0.0</v>
      </c>
      <c r="L338" s="100">
        <f t="shared" si="126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hidden="1">
      <c r="A339" s="6" t="str">
        <f t="shared" si="118"/>
        <v>7ª ENTRADA</v>
      </c>
      <c r="B339" s="54"/>
      <c r="C339" s="54" t="str">
        <f t="shared" si="127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5"/>
        <v>0</v>
      </c>
      <c r="K339" s="100">
        <v>0.0</v>
      </c>
      <c r="L339" s="100">
        <f t="shared" si="126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hidden="1">
      <c r="A340" s="6" t="str">
        <f t="shared" si="118"/>
        <v>7ª ENTRADA</v>
      </c>
      <c r="B340" s="54"/>
      <c r="C340" s="54" t="str">
        <f t="shared" si="127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5"/>
        <v>0</v>
      </c>
      <c r="K340" s="100">
        <v>0.0</v>
      </c>
      <c r="L340" s="100">
        <f t="shared" si="126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 hidden="1">
      <c r="A341" s="6" t="str">
        <f t="shared" si="118"/>
        <v>7ª ENTRADA</v>
      </c>
      <c r="B341" s="54"/>
      <c r="C341" s="54" t="str">
        <f t="shared" si="127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5"/>
        <v>0</v>
      </c>
      <c r="K341" s="100">
        <v>0.0</v>
      </c>
      <c r="L341" s="100">
        <f t="shared" si="126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hidden="1">
      <c r="A342" s="6" t="str">
        <f t="shared" si="118"/>
        <v>7ª ENTRADA</v>
      </c>
      <c r="B342" s="54"/>
      <c r="C342" s="54" t="str">
        <f t="shared" si="127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5"/>
        <v>0</v>
      </c>
      <c r="K342" s="100">
        <v>0.0</v>
      </c>
      <c r="L342" s="100">
        <f t="shared" si="126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 hidden="1">
      <c r="A343" s="6" t="str">
        <f t="shared" si="118"/>
        <v>7ª ENTRADA</v>
      </c>
      <c r="B343" s="54"/>
      <c r="C343" s="54" t="str">
        <f t="shared" si="127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5"/>
        <v>0</v>
      </c>
      <c r="K343" s="100">
        <v>0.0</v>
      </c>
      <c r="L343" s="100">
        <f t="shared" si="126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hidden="1">
      <c r="A344" s="6" t="str">
        <f t="shared" si="118"/>
        <v>7ª ENTRADA</v>
      </c>
      <c r="B344" s="54"/>
      <c r="C344" s="54" t="str">
        <f t="shared" si="127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5"/>
        <v>0</v>
      </c>
      <c r="K344" s="100">
        <v>0.0</v>
      </c>
      <c r="L344" s="100">
        <f t="shared" si="126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 hidden="1">
      <c r="A345" s="6" t="str">
        <f t="shared" si="118"/>
        <v>7ª ENTRADA</v>
      </c>
      <c r="B345" s="54"/>
      <c r="C345" s="54" t="str">
        <f t="shared" si="127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5"/>
        <v>0</v>
      </c>
      <c r="K345" s="100">
        <v>0.0</v>
      </c>
      <c r="L345" s="100">
        <f t="shared" si="126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hidden="1">
      <c r="A346" s="6" t="str">
        <f t="shared" si="118"/>
        <v>7ª ENTRADA</v>
      </c>
      <c r="B346" s="54"/>
      <c r="C346" s="54" t="str">
        <f t="shared" si="127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5"/>
        <v>0</v>
      </c>
      <c r="K346" s="100">
        <v>0.0</v>
      </c>
      <c r="L346" s="100">
        <f t="shared" si="126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 hidden="1">
      <c r="A347" s="6" t="str">
        <f t="shared" si="118"/>
        <v>7ª ENTRADA</v>
      </c>
      <c r="B347" s="54"/>
      <c r="C347" s="54" t="str">
        <f t="shared" si="127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5"/>
        <v>0</v>
      </c>
      <c r="K347" s="100">
        <v>0.0</v>
      </c>
      <c r="L347" s="100">
        <f t="shared" si="126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hidden="1">
      <c r="A348" s="6" t="str">
        <f t="shared" si="118"/>
        <v>7ª ENTRADA</v>
      </c>
      <c r="B348" s="54"/>
      <c r="C348" s="54" t="str">
        <f t="shared" si="127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5"/>
        <v>0</v>
      </c>
      <c r="K348" s="100">
        <v>0.0</v>
      </c>
      <c r="L348" s="100">
        <f t="shared" si="126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 hidden="1">
      <c r="A349" s="6" t="str">
        <f t="shared" si="118"/>
        <v>7ª ENTRADA</v>
      </c>
      <c r="B349" s="54"/>
      <c r="C349" s="54" t="str">
        <f t="shared" si="127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5"/>
        <v>0</v>
      </c>
      <c r="K349" s="100">
        <v>0.0</v>
      </c>
      <c r="L349" s="100">
        <f t="shared" si="126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hidden="1">
      <c r="A350" s="6" t="str">
        <f t="shared" si="118"/>
        <v>7ª ENTRADA</v>
      </c>
      <c r="B350" s="54"/>
      <c r="C350" s="54" t="str">
        <f t="shared" si="127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5"/>
        <v>0</v>
      </c>
      <c r="K350" s="100">
        <v>0.0</v>
      </c>
      <c r="L350" s="100">
        <f t="shared" si="126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 hidden="1">
      <c r="A351" s="6" t="str">
        <f t="shared" si="118"/>
        <v>7ª ENTRADA</v>
      </c>
      <c r="B351" s="54"/>
      <c r="C351" s="54" t="str">
        <f t="shared" si="127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5"/>
        <v>0</v>
      </c>
      <c r="K351" s="100">
        <v>0.0</v>
      </c>
      <c r="L351" s="100">
        <f t="shared" si="126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hidden="1">
      <c r="A352" s="6" t="str">
        <f t="shared" si="118"/>
        <v>7ª ENTRADA</v>
      </c>
      <c r="B352" s="54"/>
      <c r="C352" s="54" t="str">
        <f t="shared" si="127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5"/>
        <v>0</v>
      </c>
      <c r="K352" s="100">
        <v>0.0</v>
      </c>
      <c r="L352" s="100">
        <f t="shared" si="126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hidden="1">
      <c r="A353" s="6" t="str">
        <f t="shared" si="118"/>
        <v>7ª ENTRADA</v>
      </c>
      <c r="B353" s="54"/>
      <c r="C353" s="54" t="str">
        <f t="shared" si="127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5"/>
        <v>0</v>
      </c>
      <c r="K353" s="100">
        <v>0.0</v>
      </c>
      <c r="L353" s="100">
        <f t="shared" si="126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 hidden="1">
      <c r="A354" s="6" t="str">
        <f t="shared" si="118"/>
        <v>7ª ENTRADA</v>
      </c>
      <c r="B354" s="54"/>
      <c r="C354" s="54" t="str">
        <f t="shared" si="127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5"/>
        <v>0</v>
      </c>
      <c r="K354" s="100">
        <v>0.0</v>
      </c>
      <c r="L354" s="100">
        <f t="shared" si="126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 hidden="1">
      <c r="A355" s="6" t="str">
        <f t="shared" si="118"/>
        <v>7ª ENTRADA</v>
      </c>
      <c r="B355" s="54"/>
      <c r="C355" s="54" t="str">
        <f t="shared" si="127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5"/>
        <v>0</v>
      </c>
      <c r="K355" s="100">
        <v>0.0</v>
      </c>
      <c r="L355" s="100">
        <f t="shared" si="126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hidden="1">
      <c r="A356" s="6" t="str">
        <f t="shared" si="118"/>
        <v>7ª ENTRADA</v>
      </c>
      <c r="B356" s="54"/>
      <c r="C356" s="54" t="str">
        <f t="shared" si="127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5"/>
        <v>0</v>
      </c>
      <c r="K356" s="100">
        <v>0.0</v>
      </c>
      <c r="L356" s="100">
        <f t="shared" si="126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 hidden="1">
      <c r="A357" s="6" t="str">
        <f t="shared" si="118"/>
        <v>7ª ENTRADA</v>
      </c>
      <c r="B357" s="54"/>
      <c r="C357" s="54" t="str">
        <f t="shared" si="127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5"/>
        <v>0</v>
      </c>
      <c r="K357" s="100">
        <v>0.0</v>
      </c>
      <c r="L357" s="100">
        <f t="shared" si="126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hidden="1">
      <c r="A358" s="6" t="str">
        <f t="shared" si="118"/>
        <v>7ª ENTRADA</v>
      </c>
      <c r="B358" s="54"/>
      <c r="C358" s="54" t="str">
        <f t="shared" si="127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5"/>
        <v>0</v>
      </c>
      <c r="K358" s="100">
        <v>0.0</v>
      </c>
      <c r="L358" s="100">
        <f t="shared" si="126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hidden="1">
      <c r="A359" s="6" t="str">
        <f t="shared" si="118"/>
        <v>7ª ENTRADA</v>
      </c>
      <c r="B359" s="54"/>
      <c r="C359" s="54" t="str">
        <f t="shared" si="127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5"/>
        <v>0</v>
      </c>
      <c r="K359" s="100">
        <v>0.0</v>
      </c>
      <c r="L359" s="100">
        <f t="shared" si="126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hidden="1">
      <c r="A360" s="6" t="str">
        <f t="shared" si="118"/>
        <v>7ª ENTRADA</v>
      </c>
      <c r="B360" s="54"/>
      <c r="C360" s="54" t="str">
        <f t="shared" si="127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5"/>
        <v>0</v>
      </c>
      <c r="K360" s="100">
        <v>0.0</v>
      </c>
      <c r="L360" s="100">
        <f t="shared" si="126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 hidden="1">
      <c r="A361" s="6" t="str">
        <f t="shared" si="118"/>
        <v>7ª ENTRADA</v>
      </c>
      <c r="B361" s="54"/>
      <c r="C361" s="54" t="str">
        <f t="shared" si="127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5"/>
        <v>0</v>
      </c>
      <c r="K361" s="100">
        <v>0.0</v>
      </c>
      <c r="L361" s="100">
        <f t="shared" si="126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hidden="1">
      <c r="A362" s="6" t="str">
        <f t="shared" si="118"/>
        <v>7ª ENTRADA</v>
      </c>
      <c r="B362" s="54"/>
      <c r="C362" s="54" t="str">
        <f t="shared" si="127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5"/>
        <v>0</v>
      </c>
      <c r="K362" s="100">
        <v>0.0</v>
      </c>
      <c r="L362" s="100">
        <f t="shared" si="126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 hidden="1">
      <c r="A363" s="6" t="str">
        <f t="shared" si="118"/>
        <v>7ª ENTRADA</v>
      </c>
      <c r="B363" s="54"/>
      <c r="C363" s="54" t="str">
        <f t="shared" si="127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5"/>
        <v>0</v>
      </c>
      <c r="K363" s="100">
        <v>0.0</v>
      </c>
      <c r="L363" s="100">
        <f t="shared" si="126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idden="1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idden="1">
      <c r="A366" s="6" t="str">
        <f t="shared" ref="A366:A407" si="128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idden="1">
      <c r="A367" s="6" t="str">
        <f t="shared" si="128"/>
        <v>NADA</v>
      </c>
      <c r="B367" s="87"/>
      <c r="C367" s="87">
        <v>0.1</v>
      </c>
      <c r="D367" s="82" t="s">
        <v>38</v>
      </c>
      <c r="E367" s="83">
        <f t="shared" ref="E367:E373" si="129">((E366*G$67)+E366)</f>
        <v>0</v>
      </c>
      <c r="F367" s="84">
        <v>2.0</v>
      </c>
      <c r="G367" s="85">
        <f t="shared" ref="G367:G373" si="130">((G366*G$67)+G366)</f>
        <v>0</v>
      </c>
      <c r="H367" s="84">
        <v>10.0</v>
      </c>
      <c r="I367" s="85">
        <f t="shared" ref="I367:I373" si="131">((I366*G$67)+I366)</f>
        <v>0</v>
      </c>
      <c r="J367" s="84">
        <v>18.0</v>
      </c>
      <c r="K367" s="85">
        <f t="shared" ref="K367:K372" si="132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idden="1">
      <c r="A368" s="6" t="str">
        <f t="shared" si="128"/>
        <v>NADA</v>
      </c>
      <c r="B368" s="82"/>
      <c r="C368" s="82"/>
      <c r="D368" s="82"/>
      <c r="E368" s="83">
        <f t="shared" si="129"/>
        <v>0</v>
      </c>
      <c r="F368" s="84">
        <v>3.0</v>
      </c>
      <c r="G368" s="85">
        <f t="shared" si="130"/>
        <v>0</v>
      </c>
      <c r="H368" s="84">
        <v>11.0</v>
      </c>
      <c r="I368" s="85">
        <f t="shared" si="131"/>
        <v>0</v>
      </c>
      <c r="J368" s="84">
        <v>19.0</v>
      </c>
      <c r="K368" s="85">
        <f t="shared" si="132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idden="1">
      <c r="A369" s="6" t="str">
        <f t="shared" si="128"/>
        <v>NADA</v>
      </c>
      <c r="B369" s="88"/>
      <c r="C369" s="88"/>
      <c r="D369" s="88"/>
      <c r="E369" s="83">
        <f t="shared" si="129"/>
        <v>0</v>
      </c>
      <c r="F369" s="84">
        <v>4.0</v>
      </c>
      <c r="G369" s="85">
        <f t="shared" si="130"/>
        <v>0</v>
      </c>
      <c r="H369" s="84">
        <v>12.0</v>
      </c>
      <c r="I369" s="85">
        <f t="shared" si="131"/>
        <v>0</v>
      </c>
      <c r="J369" s="84">
        <v>20.0</v>
      </c>
      <c r="K369" s="85">
        <f t="shared" si="132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idden="1">
      <c r="A370" s="6" t="str">
        <f t="shared" si="128"/>
        <v>NADA</v>
      </c>
      <c r="B370" s="89"/>
      <c r="C370" s="89" t="s">
        <v>1</v>
      </c>
      <c r="D370" s="89" t="s">
        <v>39</v>
      </c>
      <c r="E370" s="83">
        <f t="shared" si="129"/>
        <v>0</v>
      </c>
      <c r="F370" s="84">
        <v>5.0</v>
      </c>
      <c r="G370" s="85">
        <f t="shared" si="130"/>
        <v>0</v>
      </c>
      <c r="H370" s="84">
        <v>13.0</v>
      </c>
      <c r="I370" s="85">
        <f t="shared" si="131"/>
        <v>0</v>
      </c>
      <c r="J370" s="84">
        <v>21.0</v>
      </c>
      <c r="K370" s="85">
        <f t="shared" si="132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idden="1">
      <c r="A371" s="6" t="str">
        <f t="shared" si="128"/>
        <v>NADA</v>
      </c>
      <c r="B371" s="90"/>
      <c r="C371" s="90" t="s">
        <v>40</v>
      </c>
      <c r="D371" s="91">
        <f>L375*0.5%</f>
        <v>0</v>
      </c>
      <c r="E371" s="83">
        <f t="shared" si="129"/>
        <v>0</v>
      </c>
      <c r="F371" s="84">
        <v>6.0</v>
      </c>
      <c r="G371" s="85">
        <f t="shared" si="130"/>
        <v>0</v>
      </c>
      <c r="H371" s="84">
        <v>14.0</v>
      </c>
      <c r="I371" s="85">
        <f t="shared" si="131"/>
        <v>0</v>
      </c>
      <c r="J371" s="84">
        <v>22.0</v>
      </c>
      <c r="K371" s="85">
        <f t="shared" si="132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idden="1">
      <c r="A372" s="6" t="str">
        <f t="shared" si="128"/>
        <v>NADA</v>
      </c>
      <c r="B372" s="92"/>
      <c r="C372" s="92" t="s">
        <v>41</v>
      </c>
      <c r="D372" s="93">
        <f>D371/5</f>
        <v>0</v>
      </c>
      <c r="E372" s="83">
        <f t="shared" si="129"/>
        <v>0</v>
      </c>
      <c r="F372" s="84">
        <v>7.0</v>
      </c>
      <c r="G372" s="85">
        <f t="shared" si="130"/>
        <v>0</v>
      </c>
      <c r="H372" s="84">
        <v>15.0</v>
      </c>
      <c r="I372" s="85">
        <f t="shared" si="131"/>
        <v>0</v>
      </c>
      <c r="J372" s="84">
        <v>23.0</v>
      </c>
      <c r="K372" s="85">
        <f t="shared" si="132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idden="1">
      <c r="A373" s="6" t="str">
        <f t="shared" si="128"/>
        <v>NADA</v>
      </c>
      <c r="B373" s="94"/>
      <c r="C373" s="94" t="s">
        <v>42</v>
      </c>
      <c r="D373" s="95">
        <f>L375*G375</f>
        <v>0</v>
      </c>
      <c r="E373" s="83">
        <f t="shared" si="129"/>
        <v>0</v>
      </c>
      <c r="F373" s="84">
        <v>8.0</v>
      </c>
      <c r="G373" s="85">
        <f t="shared" si="130"/>
        <v>0</v>
      </c>
      <c r="H373" s="84">
        <v>16.0</v>
      </c>
      <c r="I373" s="85">
        <f t="shared" si="131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idden="1">
      <c r="A374" s="6" t="str">
        <f t="shared" si="128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idden="1">
      <c r="A375" s="6" t="str">
        <f t="shared" si="128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3">H377+H378+H379+H380+H381+H382+H383+H384+H385+H386+H387+H388+H389+H390+H391+H392+H393+H394+H395+H396+H397+H398+H399+H400+H401+H402+H403+H404+H405+H406</f>
        <v>0</v>
      </c>
      <c r="I375" s="17">
        <f t="shared" si="133"/>
        <v>0</v>
      </c>
      <c r="J375" s="98"/>
      <c r="K375" s="17">
        <f t="shared" ref="K375:L375" si="134">K377+K378+K379+K380+K381+K382+K383+K384+K385+K386+K387+K388+K389+K390+K391+K392+K393+K394+K395+K396+K397+K398+K399+K400+K401+K402+K403+K404+K405+K406</f>
        <v>0</v>
      </c>
      <c r="L375" s="17">
        <f t="shared" si="134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idden="1">
      <c r="A376" s="6" t="str">
        <f t="shared" si="128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idden="1">
      <c r="A377" s="6" t="str">
        <f t="shared" si="128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5">SUM(H377:I377)</f>
        <v>0</v>
      </c>
      <c r="K377" s="100">
        <v>0.0</v>
      </c>
      <c r="L377" s="100">
        <f t="shared" ref="L377:L407" si="136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idden="1">
      <c r="A378" s="6" t="str">
        <f t="shared" si="128"/>
        <v>NADA</v>
      </c>
      <c r="B378" s="54"/>
      <c r="C378" s="54" t="str">
        <f t="shared" ref="C378:C407" si="137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5"/>
        <v>0</v>
      </c>
      <c r="K378" s="100">
        <v>0.0</v>
      </c>
      <c r="L378" s="100">
        <f t="shared" si="136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idden="1">
      <c r="A379" s="6" t="str">
        <f t="shared" si="128"/>
        <v>NADA</v>
      </c>
      <c r="B379" s="54"/>
      <c r="C379" s="54" t="str">
        <f t="shared" si="137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5"/>
        <v>0</v>
      </c>
      <c r="K379" s="100">
        <v>0.0</v>
      </c>
      <c r="L379" s="100">
        <f t="shared" si="136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idden="1">
      <c r="A380" s="6" t="str">
        <f t="shared" si="128"/>
        <v>NADA</v>
      </c>
      <c r="B380" s="54"/>
      <c r="C380" s="54" t="str">
        <f t="shared" si="137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5"/>
        <v>0</v>
      </c>
      <c r="K380" s="100">
        <v>0.0</v>
      </c>
      <c r="L380" s="100">
        <f t="shared" si="136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idden="1">
      <c r="A381" s="6" t="str">
        <f t="shared" si="128"/>
        <v>NADA</v>
      </c>
      <c r="B381" s="54"/>
      <c r="C381" s="54" t="str">
        <f t="shared" si="137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5"/>
        <v>0</v>
      </c>
      <c r="K381" s="100">
        <v>0.0</v>
      </c>
      <c r="L381" s="100">
        <f t="shared" si="136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idden="1">
      <c r="A382" s="6" t="str">
        <f t="shared" si="128"/>
        <v>NADA</v>
      </c>
      <c r="B382" s="54"/>
      <c r="C382" s="54" t="str">
        <f t="shared" si="137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5"/>
        <v>0</v>
      </c>
      <c r="K382" s="100">
        <v>0.0</v>
      </c>
      <c r="L382" s="100">
        <f t="shared" si="136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idden="1">
      <c r="A383" s="6" t="str">
        <f t="shared" si="128"/>
        <v>NADA</v>
      </c>
      <c r="B383" s="54"/>
      <c r="C383" s="54" t="str">
        <f t="shared" si="137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5"/>
        <v>0</v>
      </c>
      <c r="K383" s="100">
        <v>0.0</v>
      </c>
      <c r="L383" s="100">
        <f t="shared" si="136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idden="1">
      <c r="A384" s="6" t="str">
        <f t="shared" si="128"/>
        <v>NADA</v>
      </c>
      <c r="B384" s="54"/>
      <c r="C384" s="54" t="str">
        <f t="shared" si="137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5"/>
        <v>0</v>
      </c>
      <c r="K384" s="100">
        <v>0.0</v>
      </c>
      <c r="L384" s="100">
        <f t="shared" si="136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idden="1">
      <c r="A385" s="6" t="str">
        <f t="shared" si="128"/>
        <v>NADA</v>
      </c>
      <c r="B385" s="54"/>
      <c r="C385" s="54" t="str">
        <f t="shared" si="137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5"/>
        <v>0</v>
      </c>
      <c r="K385" s="100">
        <v>0.0</v>
      </c>
      <c r="L385" s="100">
        <f t="shared" si="136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idden="1">
      <c r="A386" s="6" t="str">
        <f t="shared" si="128"/>
        <v>NADA</v>
      </c>
      <c r="B386" s="54"/>
      <c r="C386" s="54" t="str">
        <f t="shared" si="137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5"/>
        <v>0</v>
      </c>
      <c r="K386" s="100">
        <v>0.0</v>
      </c>
      <c r="L386" s="100">
        <f t="shared" si="136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idden="1">
      <c r="A387" s="6" t="str">
        <f t="shared" si="128"/>
        <v>NADA</v>
      </c>
      <c r="B387" s="54"/>
      <c r="C387" s="54" t="str">
        <f t="shared" si="137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5"/>
        <v>0</v>
      </c>
      <c r="K387" s="100">
        <v>0.0</v>
      </c>
      <c r="L387" s="100">
        <f t="shared" si="136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idden="1">
      <c r="A388" s="6" t="str">
        <f t="shared" si="128"/>
        <v>NADA</v>
      </c>
      <c r="B388" s="54"/>
      <c r="C388" s="54" t="str">
        <f t="shared" si="137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5"/>
        <v>0</v>
      </c>
      <c r="K388" s="100">
        <v>0.0</v>
      </c>
      <c r="L388" s="100">
        <f t="shared" si="136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idden="1">
      <c r="A389" s="6" t="str">
        <f t="shared" si="128"/>
        <v>NADA</v>
      </c>
      <c r="B389" s="54"/>
      <c r="C389" s="54" t="str">
        <f t="shared" si="137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5"/>
        <v>0</v>
      </c>
      <c r="K389" s="100">
        <v>0.0</v>
      </c>
      <c r="L389" s="100">
        <f t="shared" si="136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idden="1">
      <c r="A390" s="6" t="str">
        <f t="shared" si="128"/>
        <v>NADA</v>
      </c>
      <c r="B390" s="54"/>
      <c r="C390" s="54" t="str">
        <f t="shared" si="137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5"/>
        <v>0</v>
      </c>
      <c r="K390" s="100">
        <v>0.0</v>
      </c>
      <c r="L390" s="100">
        <f t="shared" si="136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idden="1">
      <c r="A391" s="6" t="str">
        <f t="shared" si="128"/>
        <v>NADA</v>
      </c>
      <c r="B391" s="54"/>
      <c r="C391" s="54" t="str">
        <f t="shared" si="137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5"/>
        <v>0</v>
      </c>
      <c r="K391" s="100">
        <v>0.0</v>
      </c>
      <c r="L391" s="100">
        <f t="shared" si="136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idden="1">
      <c r="A392" s="6" t="str">
        <f t="shared" si="128"/>
        <v>NADA</v>
      </c>
      <c r="B392" s="54"/>
      <c r="C392" s="54" t="str">
        <f t="shared" si="137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5"/>
        <v>0</v>
      </c>
      <c r="K392" s="100">
        <v>0.0</v>
      </c>
      <c r="L392" s="100">
        <f t="shared" si="136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idden="1">
      <c r="A393" s="6" t="str">
        <f t="shared" si="128"/>
        <v>NADA</v>
      </c>
      <c r="B393" s="54"/>
      <c r="C393" s="54" t="str">
        <f t="shared" si="137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5"/>
        <v>0</v>
      </c>
      <c r="K393" s="100">
        <v>0.0</v>
      </c>
      <c r="L393" s="100">
        <f t="shared" si="136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idden="1">
      <c r="A394" s="6" t="str">
        <f t="shared" si="128"/>
        <v>NADA</v>
      </c>
      <c r="B394" s="54"/>
      <c r="C394" s="54" t="str">
        <f t="shared" si="137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5"/>
        <v>0</v>
      </c>
      <c r="K394" s="100">
        <v>0.0</v>
      </c>
      <c r="L394" s="100">
        <f t="shared" si="136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idden="1">
      <c r="A395" s="6" t="str">
        <f t="shared" si="128"/>
        <v>NADA</v>
      </c>
      <c r="B395" s="54"/>
      <c r="C395" s="54" t="str">
        <f t="shared" si="137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5"/>
        <v>0</v>
      </c>
      <c r="K395" s="100">
        <v>0.0</v>
      </c>
      <c r="L395" s="100">
        <f t="shared" si="136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idden="1">
      <c r="A396" s="6" t="str">
        <f t="shared" si="128"/>
        <v>NADA</v>
      </c>
      <c r="B396" s="54"/>
      <c r="C396" s="54" t="str">
        <f t="shared" si="137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5"/>
        <v>0</v>
      </c>
      <c r="K396" s="100">
        <v>0.0</v>
      </c>
      <c r="L396" s="100">
        <f t="shared" si="136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idden="1">
      <c r="A397" s="6" t="str">
        <f t="shared" si="128"/>
        <v>NADA</v>
      </c>
      <c r="B397" s="54"/>
      <c r="C397" s="54" t="str">
        <f t="shared" si="137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5"/>
        <v>0</v>
      </c>
      <c r="K397" s="100">
        <v>0.0</v>
      </c>
      <c r="L397" s="100">
        <f t="shared" si="136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idden="1">
      <c r="A398" s="6" t="str">
        <f t="shared" si="128"/>
        <v>NADA</v>
      </c>
      <c r="B398" s="54"/>
      <c r="C398" s="54" t="str">
        <f t="shared" si="137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5"/>
        <v>0</v>
      </c>
      <c r="K398" s="100">
        <v>0.0</v>
      </c>
      <c r="L398" s="100">
        <f t="shared" si="136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idden="1">
      <c r="A399" s="6" t="str">
        <f t="shared" si="128"/>
        <v>NADA</v>
      </c>
      <c r="B399" s="54"/>
      <c r="C399" s="54" t="str">
        <f t="shared" si="137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5"/>
        <v>0</v>
      </c>
      <c r="K399" s="100">
        <v>0.0</v>
      </c>
      <c r="L399" s="100">
        <f t="shared" si="136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idden="1">
      <c r="A400" s="6" t="str">
        <f t="shared" si="128"/>
        <v>NADA</v>
      </c>
      <c r="B400" s="54"/>
      <c r="C400" s="54" t="str">
        <f t="shared" si="137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5"/>
        <v>0</v>
      </c>
      <c r="K400" s="100">
        <v>0.0</v>
      </c>
      <c r="L400" s="100">
        <f t="shared" si="136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idden="1">
      <c r="A401" s="6" t="str">
        <f t="shared" si="128"/>
        <v>NADA</v>
      </c>
      <c r="B401" s="54"/>
      <c r="C401" s="54" t="str">
        <f t="shared" si="137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5"/>
        <v>0</v>
      </c>
      <c r="K401" s="100">
        <v>0.0</v>
      </c>
      <c r="L401" s="100">
        <f t="shared" si="136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idden="1">
      <c r="A402" s="6" t="str">
        <f t="shared" si="128"/>
        <v>NADA</v>
      </c>
      <c r="B402" s="54"/>
      <c r="C402" s="54" t="str">
        <f t="shared" si="137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5"/>
        <v>0</v>
      </c>
      <c r="K402" s="100">
        <v>0.0</v>
      </c>
      <c r="L402" s="100">
        <f t="shared" si="136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idden="1">
      <c r="A403" s="6" t="str">
        <f t="shared" si="128"/>
        <v>NADA</v>
      </c>
      <c r="B403" s="54"/>
      <c r="C403" s="54" t="str">
        <f t="shared" si="137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5"/>
        <v>0</v>
      </c>
      <c r="K403" s="100">
        <v>0.0</v>
      </c>
      <c r="L403" s="100">
        <f t="shared" si="136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idden="1">
      <c r="A404" s="6" t="str">
        <f t="shared" si="128"/>
        <v>NADA</v>
      </c>
      <c r="B404" s="54"/>
      <c r="C404" s="54" t="str">
        <f t="shared" si="137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5"/>
        <v>0</v>
      </c>
      <c r="K404" s="100">
        <v>0.0</v>
      </c>
      <c r="L404" s="100">
        <f t="shared" si="136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idden="1">
      <c r="A405" s="6" t="str">
        <f t="shared" si="128"/>
        <v>NADA</v>
      </c>
      <c r="B405" s="54"/>
      <c r="C405" s="54" t="str">
        <f t="shared" si="137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5"/>
        <v>0</v>
      </c>
      <c r="K405" s="100">
        <v>0.0</v>
      </c>
      <c r="L405" s="100">
        <f t="shared" si="136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idden="1">
      <c r="A406" s="6" t="str">
        <f t="shared" si="128"/>
        <v>NADA</v>
      </c>
      <c r="B406" s="54"/>
      <c r="C406" s="54" t="str">
        <f t="shared" si="137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5"/>
        <v>0</v>
      </c>
      <c r="K406" s="100">
        <v>0.0</v>
      </c>
      <c r="L406" s="100">
        <f t="shared" si="136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idden="1">
      <c r="A407" s="6" t="str">
        <f t="shared" si="128"/>
        <v>NADA</v>
      </c>
      <c r="B407" s="54"/>
      <c r="C407" s="54" t="str">
        <f t="shared" si="137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5"/>
        <v>0</v>
      </c>
      <c r="K407" s="100">
        <v>0.0</v>
      </c>
      <c r="L407" s="100">
        <f t="shared" si="136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idden="1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idden="1">
      <c r="A410" s="6" t="str">
        <f t="shared" ref="A410:A451" si="138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idden="1">
      <c r="A411" s="6" t="str">
        <f t="shared" si="138"/>
        <v>NADA</v>
      </c>
      <c r="B411" s="87"/>
      <c r="C411" s="87">
        <v>0.1</v>
      </c>
      <c r="D411" s="82" t="s">
        <v>38</v>
      </c>
      <c r="E411" s="83">
        <f t="shared" ref="E411:E417" si="139">((E410*G$67)+E410)</f>
        <v>0</v>
      </c>
      <c r="F411" s="84">
        <v>2.0</v>
      </c>
      <c r="G411" s="85">
        <f t="shared" ref="G411:G417" si="140">((G410*G$67)+G410)</f>
        <v>0</v>
      </c>
      <c r="H411" s="84">
        <v>10.0</v>
      </c>
      <c r="I411" s="85">
        <f t="shared" ref="I411:I417" si="141">((I410*G$67)+I410)</f>
        <v>0</v>
      </c>
      <c r="J411" s="84">
        <v>18.0</v>
      </c>
      <c r="K411" s="85">
        <f t="shared" ref="K411:K416" si="142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idden="1">
      <c r="A412" s="6" t="str">
        <f t="shared" si="138"/>
        <v>NADA</v>
      </c>
      <c r="B412" s="82"/>
      <c r="C412" s="82"/>
      <c r="D412" s="82"/>
      <c r="E412" s="83">
        <f t="shared" si="139"/>
        <v>0</v>
      </c>
      <c r="F412" s="84">
        <v>3.0</v>
      </c>
      <c r="G412" s="85">
        <f t="shared" si="140"/>
        <v>0</v>
      </c>
      <c r="H412" s="84">
        <v>11.0</v>
      </c>
      <c r="I412" s="85">
        <f t="shared" si="141"/>
        <v>0</v>
      </c>
      <c r="J412" s="84">
        <v>19.0</v>
      </c>
      <c r="K412" s="85">
        <f t="shared" si="142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idden="1">
      <c r="A413" s="6" t="str">
        <f t="shared" si="138"/>
        <v>NADA</v>
      </c>
      <c r="B413" s="88"/>
      <c r="C413" s="88"/>
      <c r="D413" s="88"/>
      <c r="E413" s="83">
        <f t="shared" si="139"/>
        <v>0</v>
      </c>
      <c r="F413" s="84">
        <v>4.0</v>
      </c>
      <c r="G413" s="85">
        <f t="shared" si="140"/>
        <v>0</v>
      </c>
      <c r="H413" s="84">
        <v>12.0</v>
      </c>
      <c r="I413" s="85">
        <f t="shared" si="141"/>
        <v>0</v>
      </c>
      <c r="J413" s="84">
        <v>20.0</v>
      </c>
      <c r="K413" s="85">
        <f t="shared" si="142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idden="1">
      <c r="A414" s="6" t="str">
        <f t="shared" si="138"/>
        <v>NADA</v>
      </c>
      <c r="B414" s="89"/>
      <c r="C414" s="89" t="s">
        <v>1</v>
      </c>
      <c r="D414" s="89" t="s">
        <v>39</v>
      </c>
      <c r="E414" s="83">
        <f t="shared" si="139"/>
        <v>0</v>
      </c>
      <c r="F414" s="84">
        <v>5.0</v>
      </c>
      <c r="G414" s="85">
        <f t="shared" si="140"/>
        <v>0</v>
      </c>
      <c r="H414" s="84">
        <v>13.0</v>
      </c>
      <c r="I414" s="85">
        <f t="shared" si="141"/>
        <v>0</v>
      </c>
      <c r="J414" s="84">
        <v>21.0</v>
      </c>
      <c r="K414" s="85">
        <f t="shared" si="142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idden="1">
      <c r="A415" s="6" t="str">
        <f t="shared" si="138"/>
        <v>NADA</v>
      </c>
      <c r="B415" s="90"/>
      <c r="C415" s="90" t="s">
        <v>40</v>
      </c>
      <c r="D415" s="91">
        <f>L419*0.5%</f>
        <v>0</v>
      </c>
      <c r="E415" s="83">
        <f t="shared" si="139"/>
        <v>0</v>
      </c>
      <c r="F415" s="84">
        <v>6.0</v>
      </c>
      <c r="G415" s="85">
        <f t="shared" si="140"/>
        <v>0</v>
      </c>
      <c r="H415" s="84">
        <v>14.0</v>
      </c>
      <c r="I415" s="85">
        <f t="shared" si="141"/>
        <v>0</v>
      </c>
      <c r="J415" s="84">
        <v>22.0</v>
      </c>
      <c r="K415" s="85">
        <f t="shared" si="142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idden="1">
      <c r="A416" s="6" t="str">
        <f t="shared" si="138"/>
        <v>NADA</v>
      </c>
      <c r="B416" s="92"/>
      <c r="C416" s="92" t="s">
        <v>41</v>
      </c>
      <c r="D416" s="93">
        <f>D415/5</f>
        <v>0</v>
      </c>
      <c r="E416" s="83">
        <f t="shared" si="139"/>
        <v>0</v>
      </c>
      <c r="F416" s="84">
        <v>7.0</v>
      </c>
      <c r="G416" s="85">
        <f t="shared" si="140"/>
        <v>0</v>
      </c>
      <c r="H416" s="84">
        <v>15.0</v>
      </c>
      <c r="I416" s="85">
        <f t="shared" si="141"/>
        <v>0</v>
      </c>
      <c r="J416" s="84">
        <v>23.0</v>
      </c>
      <c r="K416" s="85">
        <f t="shared" si="142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idden="1">
      <c r="A417" s="6" t="str">
        <f t="shared" si="138"/>
        <v>NADA</v>
      </c>
      <c r="B417" s="94"/>
      <c r="C417" s="94" t="s">
        <v>42</v>
      </c>
      <c r="D417" s="95">
        <f>L419*G419</f>
        <v>0</v>
      </c>
      <c r="E417" s="83">
        <f t="shared" si="139"/>
        <v>0</v>
      </c>
      <c r="F417" s="84">
        <v>8.0</v>
      </c>
      <c r="G417" s="85">
        <f t="shared" si="140"/>
        <v>0</v>
      </c>
      <c r="H417" s="84">
        <v>16.0</v>
      </c>
      <c r="I417" s="85">
        <f t="shared" si="141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idden="1">
      <c r="A418" s="6" t="str">
        <f t="shared" si="138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idden="1">
      <c r="A419" s="6" t="str">
        <f t="shared" si="138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3">H421+H422+H423+H424+H425+H426+H427+H428+H429+H430+H431+H432+H433+H434+H435+H436+H437+H438+H439+H440+H441+H442+H443+H444+H445+H446+H447+H448+H449+H450</f>
        <v>0</v>
      </c>
      <c r="I419" s="17">
        <f t="shared" si="143"/>
        <v>0</v>
      </c>
      <c r="J419" s="98"/>
      <c r="K419" s="17">
        <f t="shared" ref="K419:L419" si="144">K421+K422+K423+K424+K425+K426+K427+K428+K429+K430+K431+K432+K433+K434+K435+K436+K437+K438+K439+K440+K441+K442+K443+K444+K445+K446+K447+K448+K449+K450</f>
        <v>0</v>
      </c>
      <c r="L419" s="17">
        <f t="shared" si="144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idden="1">
      <c r="A420" s="6" t="str">
        <f t="shared" si="138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idden="1">
      <c r="A421" s="6" t="str">
        <f t="shared" si="138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5">SUM(H421:I421)</f>
        <v>0</v>
      </c>
      <c r="K421" s="100">
        <v>0.0</v>
      </c>
      <c r="L421" s="100">
        <f t="shared" ref="L421:L451" si="146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idden="1">
      <c r="A422" s="6" t="str">
        <f t="shared" si="138"/>
        <v>NADA</v>
      </c>
      <c r="B422" s="54"/>
      <c r="C422" s="54" t="str">
        <f t="shared" ref="C422:C451" si="147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5"/>
        <v>0</v>
      </c>
      <c r="K422" s="100">
        <v>0.0</v>
      </c>
      <c r="L422" s="100">
        <f t="shared" si="146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idden="1">
      <c r="A423" s="6" t="str">
        <f t="shared" si="138"/>
        <v>NADA</v>
      </c>
      <c r="B423" s="54"/>
      <c r="C423" s="54" t="str">
        <f t="shared" si="147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5"/>
        <v>0</v>
      </c>
      <c r="K423" s="100">
        <v>0.0</v>
      </c>
      <c r="L423" s="100">
        <f t="shared" si="146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idden="1">
      <c r="A424" s="6" t="str">
        <f t="shared" si="138"/>
        <v>NADA</v>
      </c>
      <c r="B424" s="54"/>
      <c r="C424" s="54" t="str">
        <f t="shared" si="147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5"/>
        <v>0</v>
      </c>
      <c r="K424" s="100">
        <v>0.0</v>
      </c>
      <c r="L424" s="100">
        <f t="shared" si="146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idden="1">
      <c r="A425" s="6" t="str">
        <f t="shared" si="138"/>
        <v>NADA</v>
      </c>
      <c r="B425" s="54"/>
      <c r="C425" s="54" t="str">
        <f t="shared" si="147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5"/>
        <v>0</v>
      </c>
      <c r="K425" s="100">
        <v>0.0</v>
      </c>
      <c r="L425" s="100">
        <f t="shared" si="146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idden="1">
      <c r="A426" s="6" t="str">
        <f t="shared" si="138"/>
        <v>NADA</v>
      </c>
      <c r="B426" s="54"/>
      <c r="C426" s="54" t="str">
        <f t="shared" si="147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5"/>
        <v>0</v>
      </c>
      <c r="K426" s="100">
        <v>0.0</v>
      </c>
      <c r="L426" s="100">
        <f t="shared" si="146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idden="1">
      <c r="A427" s="6" t="str">
        <f t="shared" si="138"/>
        <v>NADA</v>
      </c>
      <c r="B427" s="54"/>
      <c r="C427" s="54" t="str">
        <f t="shared" si="147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5"/>
        <v>0</v>
      </c>
      <c r="K427" s="100">
        <v>0.0</v>
      </c>
      <c r="L427" s="100">
        <f t="shared" si="146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idden="1">
      <c r="A428" s="6" t="str">
        <f t="shared" si="138"/>
        <v>NADA</v>
      </c>
      <c r="B428" s="54"/>
      <c r="C428" s="54" t="str">
        <f t="shared" si="147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5"/>
        <v>0</v>
      </c>
      <c r="K428" s="100">
        <v>0.0</v>
      </c>
      <c r="L428" s="100">
        <f t="shared" si="146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idden="1">
      <c r="A429" s="6" t="str">
        <f t="shared" si="138"/>
        <v>NADA</v>
      </c>
      <c r="B429" s="54"/>
      <c r="C429" s="54" t="str">
        <f t="shared" si="147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5"/>
        <v>0</v>
      </c>
      <c r="K429" s="100">
        <v>0.0</v>
      </c>
      <c r="L429" s="100">
        <f t="shared" si="146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idden="1">
      <c r="A430" s="6" t="str">
        <f t="shared" si="138"/>
        <v>NADA</v>
      </c>
      <c r="B430" s="54"/>
      <c r="C430" s="54" t="str">
        <f t="shared" si="147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5"/>
        <v>0</v>
      </c>
      <c r="K430" s="100">
        <v>0.0</v>
      </c>
      <c r="L430" s="100">
        <f t="shared" si="146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idden="1">
      <c r="A431" s="6" t="str">
        <f t="shared" si="138"/>
        <v>NADA</v>
      </c>
      <c r="B431" s="54"/>
      <c r="C431" s="54" t="str">
        <f t="shared" si="147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5"/>
        <v>0</v>
      </c>
      <c r="K431" s="100">
        <v>0.0</v>
      </c>
      <c r="L431" s="100">
        <f t="shared" si="146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idden="1">
      <c r="A432" s="6" t="str">
        <f t="shared" si="138"/>
        <v>NADA</v>
      </c>
      <c r="B432" s="54"/>
      <c r="C432" s="54" t="str">
        <f t="shared" si="147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5"/>
        <v>0</v>
      </c>
      <c r="K432" s="100">
        <v>0.0</v>
      </c>
      <c r="L432" s="100">
        <f t="shared" si="146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idden="1">
      <c r="A433" s="6" t="str">
        <f t="shared" si="138"/>
        <v>NADA</v>
      </c>
      <c r="B433" s="54"/>
      <c r="C433" s="54" t="str">
        <f t="shared" si="147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5"/>
        <v>0</v>
      </c>
      <c r="K433" s="100">
        <v>0.0</v>
      </c>
      <c r="L433" s="100">
        <f t="shared" si="146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idden="1">
      <c r="A434" s="6" t="str">
        <f t="shared" si="138"/>
        <v>NADA</v>
      </c>
      <c r="B434" s="54"/>
      <c r="C434" s="54" t="str">
        <f t="shared" si="147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5"/>
        <v>0</v>
      </c>
      <c r="K434" s="100">
        <v>0.0</v>
      </c>
      <c r="L434" s="100">
        <f t="shared" si="146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idden="1">
      <c r="A435" s="6" t="str">
        <f t="shared" si="138"/>
        <v>NADA</v>
      </c>
      <c r="B435" s="54"/>
      <c r="C435" s="54" t="str">
        <f t="shared" si="147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5"/>
        <v>0</v>
      </c>
      <c r="K435" s="100">
        <v>0.0</v>
      </c>
      <c r="L435" s="100">
        <f t="shared" si="146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idden="1">
      <c r="A436" s="6" t="str">
        <f t="shared" si="138"/>
        <v>NADA</v>
      </c>
      <c r="B436" s="54"/>
      <c r="C436" s="54" t="str">
        <f t="shared" si="147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5"/>
        <v>0</v>
      </c>
      <c r="K436" s="100">
        <v>0.0</v>
      </c>
      <c r="L436" s="100">
        <f t="shared" si="146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idden="1">
      <c r="A437" s="6" t="str">
        <f t="shared" si="138"/>
        <v>NADA</v>
      </c>
      <c r="B437" s="54"/>
      <c r="C437" s="54" t="str">
        <f t="shared" si="147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5"/>
        <v>0</v>
      </c>
      <c r="K437" s="100">
        <v>0.0</v>
      </c>
      <c r="L437" s="100">
        <f t="shared" si="146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idden="1">
      <c r="A438" s="6" t="str">
        <f t="shared" si="138"/>
        <v>NADA</v>
      </c>
      <c r="B438" s="54"/>
      <c r="C438" s="54" t="str">
        <f t="shared" si="147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5"/>
        <v>0</v>
      </c>
      <c r="K438" s="100">
        <v>0.0</v>
      </c>
      <c r="L438" s="100">
        <f t="shared" si="146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idden="1">
      <c r="A439" s="6" t="str">
        <f t="shared" si="138"/>
        <v>NADA</v>
      </c>
      <c r="B439" s="54"/>
      <c r="C439" s="54" t="str">
        <f t="shared" si="147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5"/>
        <v>0</v>
      </c>
      <c r="K439" s="100">
        <v>0.0</v>
      </c>
      <c r="L439" s="100">
        <f t="shared" si="146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idden="1">
      <c r="A440" s="6" t="str">
        <f t="shared" si="138"/>
        <v>NADA</v>
      </c>
      <c r="B440" s="54"/>
      <c r="C440" s="54" t="str">
        <f t="shared" si="147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5"/>
        <v>0</v>
      </c>
      <c r="K440" s="100">
        <v>0.0</v>
      </c>
      <c r="L440" s="100">
        <f t="shared" si="146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idden="1">
      <c r="A441" s="6" t="str">
        <f t="shared" si="138"/>
        <v>NADA</v>
      </c>
      <c r="B441" s="54"/>
      <c r="C441" s="54" t="str">
        <f t="shared" si="147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5"/>
        <v>0</v>
      </c>
      <c r="K441" s="100">
        <v>0.0</v>
      </c>
      <c r="L441" s="100">
        <f t="shared" si="146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idden="1">
      <c r="A442" s="6" t="str">
        <f t="shared" si="138"/>
        <v>NADA</v>
      </c>
      <c r="B442" s="54"/>
      <c r="C442" s="54" t="str">
        <f t="shared" si="147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5"/>
        <v>0</v>
      </c>
      <c r="K442" s="100">
        <v>0.0</v>
      </c>
      <c r="L442" s="100">
        <f t="shared" si="146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idden="1">
      <c r="A443" s="6" t="str">
        <f t="shared" si="138"/>
        <v>NADA</v>
      </c>
      <c r="B443" s="54"/>
      <c r="C443" s="54" t="str">
        <f t="shared" si="147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5"/>
        <v>0</v>
      </c>
      <c r="K443" s="100">
        <v>0.0</v>
      </c>
      <c r="L443" s="100">
        <f t="shared" si="146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idden="1">
      <c r="A444" s="6" t="str">
        <f t="shared" si="138"/>
        <v>NADA</v>
      </c>
      <c r="B444" s="54"/>
      <c r="C444" s="54" t="str">
        <f t="shared" si="147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5"/>
        <v>0</v>
      </c>
      <c r="K444" s="100">
        <v>0.0</v>
      </c>
      <c r="L444" s="100">
        <f t="shared" si="146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idden="1">
      <c r="A445" s="6" t="str">
        <f t="shared" si="138"/>
        <v>NADA</v>
      </c>
      <c r="B445" s="54"/>
      <c r="C445" s="54" t="str">
        <f t="shared" si="147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5"/>
        <v>0</v>
      </c>
      <c r="K445" s="100">
        <v>0.0</v>
      </c>
      <c r="L445" s="100">
        <f t="shared" si="146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idden="1">
      <c r="A446" s="6" t="str">
        <f t="shared" si="138"/>
        <v>NADA</v>
      </c>
      <c r="B446" s="54"/>
      <c r="C446" s="54" t="str">
        <f t="shared" si="147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5"/>
        <v>0</v>
      </c>
      <c r="K446" s="100">
        <v>0.0</v>
      </c>
      <c r="L446" s="100">
        <f t="shared" si="146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idden="1">
      <c r="A447" s="6" t="str">
        <f t="shared" si="138"/>
        <v>NADA</v>
      </c>
      <c r="B447" s="54"/>
      <c r="C447" s="54" t="str">
        <f t="shared" si="147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5"/>
        <v>0</v>
      </c>
      <c r="K447" s="100">
        <v>0.0</v>
      </c>
      <c r="L447" s="100">
        <f t="shared" si="146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idden="1">
      <c r="A448" s="6" t="str">
        <f t="shared" si="138"/>
        <v>NADA</v>
      </c>
      <c r="B448" s="54"/>
      <c r="C448" s="54" t="str">
        <f t="shared" si="147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5"/>
        <v>0</v>
      </c>
      <c r="K448" s="100">
        <v>0.0</v>
      </c>
      <c r="L448" s="100">
        <f t="shared" si="146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idden="1">
      <c r="A449" s="6" t="str">
        <f t="shared" si="138"/>
        <v>NADA</v>
      </c>
      <c r="B449" s="54"/>
      <c r="C449" s="54" t="str">
        <f t="shared" si="147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5"/>
        <v>0</v>
      </c>
      <c r="K449" s="100">
        <v>0.0</v>
      </c>
      <c r="L449" s="100">
        <f t="shared" si="146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idden="1">
      <c r="A450" s="6" t="str">
        <f t="shared" si="138"/>
        <v>NADA</v>
      </c>
      <c r="B450" s="54"/>
      <c r="C450" s="54" t="str">
        <f t="shared" si="147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5"/>
        <v>0</v>
      </c>
      <c r="K450" s="100">
        <v>0.0</v>
      </c>
      <c r="L450" s="100">
        <f t="shared" si="146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idden="1">
      <c r="A451" s="6" t="str">
        <f t="shared" si="138"/>
        <v>NADA</v>
      </c>
      <c r="B451" s="54"/>
      <c r="C451" s="54" t="str">
        <f t="shared" si="147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5"/>
        <v>0</v>
      </c>
      <c r="K451" s="100">
        <v>0.0</v>
      </c>
      <c r="L451" s="100">
        <f t="shared" si="146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>
    <filterColumn colId="0">
      <filters blank="1">
        <filter val="2ª ENTRADA"/>
        <filter val="1ª ENTRADA"/>
        <filter val="GERAL"/>
        <filter val="3ª ENTRADA"/>
        <filter val="RESULTADO DO DIA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4" max="5" width="18.25"/>
    <col customWidth="1" min="12" max="12" width="14.63"/>
    <col customWidth="1" min="13" max="13" width="4.63"/>
    <col customWidth="1" min="15" max="15" width="21.63"/>
    <col customWidth="1" min="22" max="22" width="25.63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1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0.01</v>
      </c>
      <c r="H3" s="17">
        <f t="shared" ref="H3:I3" si="1">H67</f>
        <v>2560</v>
      </c>
      <c r="I3" s="17">
        <f t="shared" si="1"/>
        <v>155.5</v>
      </c>
      <c r="J3" s="18">
        <f t="shared" ref="J3:J12" si="5">I3/H3</f>
        <v>0.0607421875</v>
      </c>
      <c r="K3" s="17">
        <f t="shared" ref="K3:L3" si="2">K67</f>
        <v>0</v>
      </c>
      <c r="L3" s="17">
        <f t="shared" si="2"/>
        <v>2715.5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1</v>
      </c>
      <c r="C4" s="14" t="str">
        <f>D106</f>
        <v>Esportes da Sorte</v>
      </c>
      <c r="D4" s="14" t="s">
        <v>10</v>
      </c>
      <c r="E4" s="14" t="str">
        <f>C101</f>
        <v>2ª ENTRADA</v>
      </c>
      <c r="F4" s="15" t="s">
        <v>11</v>
      </c>
      <c r="G4" s="16">
        <f>C103</f>
        <v>0.01</v>
      </c>
      <c r="H4" s="17">
        <f t="shared" ref="H4:I4" si="4">H111</f>
        <v>2560</v>
      </c>
      <c r="I4" s="17">
        <f t="shared" si="4"/>
        <v>159</v>
      </c>
      <c r="J4" s="18">
        <f t="shared" si="5"/>
        <v>0.062109375</v>
      </c>
      <c r="K4" s="17">
        <f t="shared" ref="K4:L4" si="6">K111</f>
        <v>0</v>
      </c>
      <c r="L4" s="17">
        <f t="shared" si="6"/>
        <v>2719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1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11</v>
      </c>
      <c r="G5" s="16">
        <f>C147</f>
        <v>0.01</v>
      </c>
      <c r="H5" s="17">
        <f t="shared" ref="H5:I5" si="7">H155</f>
        <v>2560.5</v>
      </c>
      <c r="I5" s="17">
        <f t="shared" si="7"/>
        <v>137</v>
      </c>
      <c r="J5" s="18">
        <f t="shared" si="5"/>
        <v>0.05350517477</v>
      </c>
      <c r="K5" s="17">
        <f>K11</f>
        <v>0</v>
      </c>
      <c r="L5" s="17">
        <f>L155</f>
        <v>2697.5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idden="1">
      <c r="A6" s="6" t="str">
        <f t="shared" si="3"/>
        <v>GERAL</v>
      </c>
      <c r="B6" s="20" t="b">
        <v>0</v>
      </c>
      <c r="C6" s="21" t="str">
        <f>D194</f>
        <v>Sportingbet</v>
      </c>
      <c r="D6" s="21" t="s">
        <v>10</v>
      </c>
      <c r="E6" s="21" t="str">
        <f>C189</f>
        <v>4ª ENTRADA</v>
      </c>
      <c r="F6" s="22" t="s">
        <v>12</v>
      </c>
      <c r="G6" s="23">
        <f>C191</f>
        <v>0.02</v>
      </c>
      <c r="H6" s="24">
        <f t="shared" ref="H6:I6" si="8">H199</f>
        <v>0</v>
      </c>
      <c r="I6" s="24">
        <f t="shared" si="8"/>
        <v>0</v>
      </c>
      <c r="J6" s="25" t="str">
        <f t="shared" si="5"/>
        <v>#DIV/0!</v>
      </c>
      <c r="K6" s="24">
        <f t="shared" ref="K6:L6" si="9">K199</f>
        <v>0</v>
      </c>
      <c r="L6" s="24">
        <f t="shared" si="9"/>
        <v>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idden="1">
      <c r="A7" s="6" t="str">
        <f t="shared" si="3"/>
        <v>GERAL</v>
      </c>
      <c r="B7" s="20" t="b">
        <v>0</v>
      </c>
      <c r="C7" s="21" t="str">
        <f>D238</f>
        <v>Bet Vip</v>
      </c>
      <c r="D7" s="21" t="s">
        <v>10</v>
      </c>
      <c r="E7" s="21" t="str">
        <f>C233</f>
        <v>5ª ENTRADA</v>
      </c>
      <c r="F7" s="22" t="s">
        <v>12</v>
      </c>
      <c r="G7" s="23">
        <f>C235</f>
        <v>0.02</v>
      </c>
      <c r="H7" s="24">
        <f t="shared" ref="H7:I7" si="10">H243</f>
        <v>0</v>
      </c>
      <c r="I7" s="24">
        <f t="shared" si="10"/>
        <v>0</v>
      </c>
      <c r="J7" s="25" t="str">
        <f t="shared" si="5"/>
        <v>#DIV/0!</v>
      </c>
      <c r="K7" s="24">
        <f t="shared" ref="K7:L7" si="11">K243</f>
        <v>0</v>
      </c>
      <c r="L7" s="24">
        <f t="shared" si="11"/>
        <v>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idden="1">
      <c r="A8" s="6" t="str">
        <f t="shared" si="3"/>
        <v>GERAL</v>
      </c>
      <c r="B8" s="20" t="b">
        <v>0</v>
      </c>
      <c r="C8" s="21" t="str">
        <f>D282</f>
        <v>Bet Fair</v>
      </c>
      <c r="D8" s="21" t="s">
        <v>10</v>
      </c>
      <c r="E8" s="21" t="str">
        <f>C277</f>
        <v>6ª ENTRADA</v>
      </c>
      <c r="F8" s="22" t="s">
        <v>12</v>
      </c>
      <c r="G8" s="23">
        <f>C279</f>
        <v>0.02</v>
      </c>
      <c r="H8" s="24">
        <f t="shared" ref="H8:I8" si="12">H287</f>
        <v>0</v>
      </c>
      <c r="I8" s="24">
        <f t="shared" si="12"/>
        <v>0</v>
      </c>
      <c r="J8" s="25" t="str">
        <f t="shared" si="5"/>
        <v>#DIV/0!</v>
      </c>
      <c r="K8" s="24">
        <f t="shared" ref="K8:L8" si="13">K287</f>
        <v>0</v>
      </c>
      <c r="L8" s="24">
        <f t="shared" si="13"/>
        <v>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idden="1">
      <c r="A9" s="6" t="str">
        <f t="shared" si="3"/>
        <v>GERAL</v>
      </c>
      <c r="B9" s="20" t="b">
        <v>0</v>
      </c>
      <c r="C9" s="21" t="str">
        <f>D326</f>
        <v>Esportes da Sorte</v>
      </c>
      <c r="D9" s="21" t="s">
        <v>10</v>
      </c>
      <c r="E9" s="21" t="str">
        <f>C321</f>
        <v>7ª ENTRADA</v>
      </c>
      <c r="F9" s="22" t="s">
        <v>11</v>
      </c>
      <c r="G9" s="23">
        <f>C323</f>
        <v>0.04</v>
      </c>
      <c r="H9" s="24">
        <f t="shared" ref="H9:I9" si="14">H331</f>
        <v>0</v>
      </c>
      <c r="I9" s="24">
        <f t="shared" si="14"/>
        <v>0</v>
      </c>
      <c r="J9" s="25" t="str">
        <f t="shared" si="5"/>
        <v>#DIV/0!</v>
      </c>
      <c r="K9" s="24">
        <f t="shared" ref="K9:L9" si="15">K331</f>
        <v>0</v>
      </c>
      <c r="L9" s="24">
        <f t="shared" si="15"/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idden="1">
      <c r="A10" s="6" t="str">
        <f t="shared" si="3"/>
        <v>GERAL</v>
      </c>
      <c r="B10" s="21" t="b">
        <v>0</v>
      </c>
      <c r="C10" s="21" t="str">
        <f>D370</f>
        <v>Pix Bet</v>
      </c>
      <c r="D10" s="21"/>
      <c r="E10" s="21"/>
      <c r="F10" s="22"/>
      <c r="G10" s="23">
        <f>C367</f>
        <v>0.1</v>
      </c>
      <c r="H10" s="24">
        <f t="shared" ref="H10:I10" si="16">H375</f>
        <v>0</v>
      </c>
      <c r="I10" s="24">
        <f t="shared" si="16"/>
        <v>0</v>
      </c>
      <c r="J10" s="25" t="str">
        <f t="shared" si="5"/>
        <v>#DIV/0!</v>
      </c>
      <c r="K10" s="24">
        <f t="shared" ref="K10:L10" si="17">K375</f>
        <v>0</v>
      </c>
      <c r="L10" s="24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idden="1">
      <c r="A11" s="6" t="str">
        <f t="shared" si="3"/>
        <v>GERAL</v>
      </c>
      <c r="B11" s="21" t="b">
        <v>0</v>
      </c>
      <c r="C11" s="21" t="str">
        <f>D414</f>
        <v>Pix Bet</v>
      </c>
      <c r="D11" s="21"/>
      <c r="E11" s="21"/>
      <c r="F11" s="22"/>
      <c r="G11" s="23">
        <f>C411</f>
        <v>0.1</v>
      </c>
      <c r="H11" s="24">
        <f t="shared" ref="H11:I11" si="18">H419</f>
        <v>0</v>
      </c>
      <c r="I11" s="24">
        <f t="shared" si="18"/>
        <v>0</v>
      </c>
      <c r="J11" s="25" t="str">
        <f t="shared" si="5"/>
        <v>#DIV/0!</v>
      </c>
      <c r="K11" s="24">
        <f t="shared" ref="K11:L11" si="19">K419</f>
        <v>0</v>
      </c>
      <c r="L11" s="24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 t="s">
        <v>13</v>
      </c>
      <c r="C12" s="26"/>
      <c r="D12" s="26"/>
      <c r="E12" s="27">
        <f>H12*117.26%</f>
        <v>9006.1543</v>
      </c>
      <c r="F12" s="28" t="s">
        <v>14</v>
      </c>
      <c r="G12" s="29"/>
      <c r="H12" s="30">
        <f t="shared" ref="H12:I12" si="20">SUM(H3:H11)</f>
        <v>7680.5</v>
      </c>
      <c r="I12" s="30">
        <f t="shared" si="20"/>
        <v>451.5</v>
      </c>
      <c r="J12" s="31">
        <f t="shared" si="5"/>
        <v>0.05878523534</v>
      </c>
      <c r="K12" s="30">
        <f t="shared" ref="K12:L12" si="21">SUM(K3:K11)</f>
        <v>0</v>
      </c>
      <c r="L12" s="30">
        <f t="shared" si="21"/>
        <v>8132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33"/>
      <c r="G13" s="34" t="s">
        <v>15</v>
      </c>
      <c r="H13" s="35">
        <v>4165.67</v>
      </c>
      <c r="I13" s="36">
        <f>((((I12/3)*2)/10)*7)</f>
        <v>210.7</v>
      </c>
      <c r="J13" s="37">
        <f>(J12/10*(7))</f>
        <v>0.04114966474</v>
      </c>
      <c r="K13" s="38"/>
      <c r="L13" s="36">
        <f>H13+I13</f>
        <v>4376.37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33"/>
      <c r="G14" s="39"/>
      <c r="H14" s="40"/>
      <c r="I14" s="40"/>
      <c r="J14" s="41"/>
      <c r="K14" s="40"/>
      <c r="L14" s="4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7680.5</v>
      </c>
      <c r="I17" s="51">
        <f t="shared" si="23"/>
        <v>451.5</v>
      </c>
      <c r="J17" s="52">
        <f>SUM(H17:I17)</f>
        <v>8132</v>
      </c>
      <c r="K17" s="51">
        <f>K67+K111+K155+K199+K243+K287+K331+K375+K419</f>
        <v>0</v>
      </c>
      <c r="L17" s="51">
        <f>J17-K17</f>
        <v>8132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0.009960289044</v>
      </c>
      <c r="F19" s="56" t="s">
        <v>27</v>
      </c>
      <c r="G19" s="57">
        <v>1.0</v>
      </c>
      <c r="H19" s="58">
        <f t="shared" ref="H19:I19" si="24">H69+H113+H157+H201+H245+H289+H333+H377+H421</f>
        <v>7680.5</v>
      </c>
      <c r="I19" s="59">
        <f t="shared" si="24"/>
        <v>76.5</v>
      </c>
      <c r="J19" s="60">
        <f t="shared" ref="J19:J49" si="27">SUM(H19:I19)</f>
        <v>7757</v>
      </c>
      <c r="K19" s="58">
        <f t="shared" ref="K19:K49" si="28">K69+K113+K157+K201+K245+K289+K333+K377+K421</f>
        <v>0</v>
      </c>
      <c r="L19" s="58">
        <f t="shared" ref="L19:L49" si="29">J19-K19</f>
        <v>7757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0.0100904889</v>
      </c>
      <c r="F20" s="56" t="s">
        <v>28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77.5</v>
      </c>
      <c r="J20" s="60">
        <f t="shared" si="27"/>
        <v>77.5</v>
      </c>
      <c r="K20" s="58">
        <f t="shared" si="28"/>
        <v>0</v>
      </c>
      <c r="L20" s="58">
        <f t="shared" si="29"/>
        <v>77.5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</v>
      </c>
      <c r="F21" s="56" t="s">
        <v>29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0</v>
      </c>
      <c r="J21" s="60">
        <f t="shared" si="27"/>
        <v>0</v>
      </c>
      <c r="K21" s="58">
        <f t="shared" si="28"/>
        <v>0</v>
      </c>
      <c r="L21" s="58">
        <f t="shared" si="29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</v>
      </c>
      <c r="F22" s="56" t="s">
        <v>23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0</v>
      </c>
      <c r="J22" s="60">
        <f t="shared" si="27"/>
        <v>0</v>
      </c>
      <c r="K22" s="58">
        <f t="shared" si="28"/>
        <v>0</v>
      </c>
      <c r="L22" s="58">
        <f t="shared" si="29"/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</v>
      </c>
      <c r="F23" s="56" t="s">
        <v>24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0</v>
      </c>
      <c r="J23" s="60">
        <f t="shared" si="27"/>
        <v>0</v>
      </c>
      <c r="K23" s="58">
        <f t="shared" si="28"/>
        <v>0</v>
      </c>
      <c r="L23" s="58">
        <f t="shared" si="29"/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0.001432198425</v>
      </c>
      <c r="F24" s="56" t="s">
        <v>25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11</v>
      </c>
      <c r="J24" s="60">
        <f t="shared" si="27"/>
        <v>11</v>
      </c>
      <c r="K24" s="58">
        <f t="shared" si="28"/>
        <v>0</v>
      </c>
      <c r="L24" s="58">
        <f t="shared" si="29"/>
        <v>11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0.01015558883</v>
      </c>
      <c r="F25" s="56" t="s">
        <v>26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78</v>
      </c>
      <c r="J25" s="60">
        <f t="shared" si="27"/>
        <v>78</v>
      </c>
      <c r="K25" s="58">
        <f t="shared" si="28"/>
        <v>0</v>
      </c>
      <c r="L25" s="58">
        <f t="shared" si="29"/>
        <v>78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-0.009764989259</v>
      </c>
      <c r="F26" s="56" t="s">
        <v>27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-75</v>
      </c>
      <c r="J26" s="60">
        <f t="shared" si="27"/>
        <v>-75</v>
      </c>
      <c r="K26" s="58">
        <f t="shared" si="28"/>
        <v>0</v>
      </c>
      <c r="L26" s="58">
        <f t="shared" si="29"/>
        <v>-75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-0.0162749821</v>
      </c>
      <c r="F27" s="56" t="s">
        <v>28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-125</v>
      </c>
      <c r="J27" s="60">
        <f t="shared" si="27"/>
        <v>-125</v>
      </c>
      <c r="K27" s="58">
        <f t="shared" si="28"/>
        <v>0</v>
      </c>
      <c r="L27" s="58">
        <f t="shared" si="29"/>
        <v>-125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</v>
      </c>
      <c r="F28" s="56" t="s">
        <v>29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0</v>
      </c>
      <c r="J28" s="60">
        <f t="shared" si="27"/>
        <v>0</v>
      </c>
      <c r="K28" s="58">
        <f t="shared" si="28"/>
        <v>0</v>
      </c>
      <c r="L28" s="58">
        <f t="shared" si="29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0</v>
      </c>
      <c r="F29" s="56" t="s">
        <v>23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0</v>
      </c>
      <c r="J29" s="60">
        <f t="shared" si="27"/>
        <v>0</v>
      </c>
      <c r="K29" s="58">
        <f t="shared" si="28"/>
        <v>0</v>
      </c>
      <c r="L29" s="58">
        <f t="shared" si="29"/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0</v>
      </c>
      <c r="F30" s="56" t="s">
        <v>24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0</v>
      </c>
      <c r="J30" s="60">
        <f t="shared" si="27"/>
        <v>0</v>
      </c>
      <c r="K30" s="58">
        <f t="shared" si="28"/>
        <v>0</v>
      </c>
      <c r="L30" s="58">
        <f t="shared" si="29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-0.01301998568</v>
      </c>
      <c r="F31" s="56" t="s">
        <v>25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-100</v>
      </c>
      <c r="J31" s="60">
        <f t="shared" si="27"/>
        <v>-100</v>
      </c>
      <c r="K31" s="58">
        <f t="shared" si="28"/>
        <v>0</v>
      </c>
      <c r="L31" s="58">
        <f t="shared" si="29"/>
        <v>-100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0.006509992839</v>
      </c>
      <c r="F32" s="56" t="s">
        <v>26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50</v>
      </c>
      <c r="J32" s="60">
        <f t="shared" si="27"/>
        <v>50</v>
      </c>
      <c r="K32" s="58">
        <f t="shared" si="28"/>
        <v>0</v>
      </c>
      <c r="L32" s="58">
        <f t="shared" si="29"/>
        <v>50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0.009113989975</v>
      </c>
      <c r="F33" s="56" t="s">
        <v>27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70</v>
      </c>
      <c r="J33" s="60">
        <f t="shared" si="27"/>
        <v>70</v>
      </c>
      <c r="K33" s="58">
        <f t="shared" si="28"/>
        <v>0</v>
      </c>
      <c r="L33" s="58">
        <f t="shared" si="29"/>
        <v>70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0.003905995703</v>
      </c>
      <c r="F34" s="56" t="s">
        <v>28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30</v>
      </c>
      <c r="J34" s="60">
        <f t="shared" si="27"/>
        <v>30</v>
      </c>
      <c r="K34" s="58">
        <f t="shared" si="28"/>
        <v>0</v>
      </c>
      <c r="L34" s="58">
        <f t="shared" si="29"/>
        <v>30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</v>
      </c>
      <c r="F35" s="56" t="s">
        <v>29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0</v>
      </c>
      <c r="J35" s="60">
        <f t="shared" si="27"/>
        <v>0</v>
      </c>
      <c r="K35" s="58">
        <f t="shared" si="28"/>
        <v>0</v>
      </c>
      <c r="L35" s="58">
        <f t="shared" si="29"/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</v>
      </c>
      <c r="F36" s="56" t="s">
        <v>23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0</v>
      </c>
      <c r="J36" s="60">
        <f t="shared" si="27"/>
        <v>0</v>
      </c>
      <c r="K36" s="58">
        <f t="shared" si="28"/>
        <v>0</v>
      </c>
      <c r="L36" s="58">
        <f t="shared" si="29"/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</v>
      </c>
      <c r="F37" s="56" t="s">
        <v>24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0</v>
      </c>
      <c r="J37" s="60">
        <f t="shared" si="27"/>
        <v>0</v>
      </c>
      <c r="K37" s="58">
        <f t="shared" si="28"/>
        <v>0</v>
      </c>
      <c r="L37" s="58">
        <f t="shared" si="29"/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0.005858993555</v>
      </c>
      <c r="F38" s="56" t="s">
        <v>25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45</v>
      </c>
      <c r="J38" s="60">
        <f t="shared" si="27"/>
        <v>45</v>
      </c>
      <c r="K38" s="58">
        <f t="shared" si="28"/>
        <v>0</v>
      </c>
      <c r="L38" s="58">
        <f t="shared" si="29"/>
        <v>45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0.01002538897</v>
      </c>
      <c r="F39" s="56" t="s">
        <v>26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77</v>
      </c>
      <c r="J39" s="60">
        <f t="shared" si="27"/>
        <v>77</v>
      </c>
      <c r="K39" s="58">
        <f t="shared" si="28"/>
        <v>0</v>
      </c>
      <c r="L39" s="58">
        <f t="shared" si="29"/>
        <v>77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0.01015558883</v>
      </c>
      <c r="F40" s="56" t="s">
        <v>27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78</v>
      </c>
      <c r="J40" s="60">
        <f t="shared" si="27"/>
        <v>78</v>
      </c>
      <c r="K40" s="58">
        <f t="shared" si="28"/>
        <v>0</v>
      </c>
      <c r="L40" s="58">
        <f t="shared" si="29"/>
        <v>78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-0.001822797995</v>
      </c>
      <c r="F41" s="56" t="s">
        <v>28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-14</v>
      </c>
      <c r="J41" s="60">
        <f t="shared" si="27"/>
        <v>-14</v>
      </c>
      <c r="K41" s="58">
        <f t="shared" si="28"/>
        <v>0</v>
      </c>
      <c r="L41" s="58">
        <f t="shared" si="29"/>
        <v>-14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</v>
      </c>
      <c r="F42" s="56" t="s">
        <v>29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0</v>
      </c>
      <c r="J42" s="60">
        <f t="shared" si="27"/>
        <v>0</v>
      </c>
      <c r="K42" s="58">
        <f t="shared" si="28"/>
        <v>0</v>
      </c>
      <c r="L42" s="58">
        <f t="shared" si="29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</v>
      </c>
      <c r="F43" s="56" t="s">
        <v>23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0</v>
      </c>
      <c r="J43" s="60">
        <f t="shared" si="27"/>
        <v>0</v>
      </c>
      <c r="K43" s="58">
        <f t="shared" si="28"/>
        <v>0</v>
      </c>
      <c r="L43" s="58">
        <f t="shared" si="29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0</v>
      </c>
      <c r="F44" s="56" t="s">
        <v>24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0</v>
      </c>
      <c r="J44" s="60">
        <f t="shared" si="27"/>
        <v>0</v>
      </c>
      <c r="K44" s="58">
        <f t="shared" si="28"/>
        <v>0</v>
      </c>
      <c r="L44" s="58">
        <f t="shared" si="29"/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0.004426795131</v>
      </c>
      <c r="F45" s="56" t="s">
        <v>25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34</v>
      </c>
      <c r="J45" s="60">
        <f t="shared" si="27"/>
        <v>34</v>
      </c>
      <c r="K45" s="58">
        <f t="shared" si="28"/>
        <v>0</v>
      </c>
      <c r="L45" s="58">
        <f t="shared" si="29"/>
        <v>34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0.005598593842</v>
      </c>
      <c r="F46" s="56" t="s">
        <v>26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43</v>
      </c>
      <c r="J46" s="60">
        <f t="shared" si="27"/>
        <v>43</v>
      </c>
      <c r="K46" s="58">
        <f t="shared" si="28"/>
        <v>0</v>
      </c>
      <c r="L46" s="58">
        <f t="shared" si="29"/>
        <v>43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0.00807239112</v>
      </c>
      <c r="F47" s="56" t="s">
        <v>27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62</v>
      </c>
      <c r="J47" s="60">
        <f t="shared" si="27"/>
        <v>62</v>
      </c>
      <c r="K47" s="58">
        <f t="shared" si="28"/>
        <v>0</v>
      </c>
      <c r="L47" s="58">
        <f t="shared" si="29"/>
        <v>62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0.004361695202</v>
      </c>
      <c r="F48" s="56" t="s">
        <v>28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33.5</v>
      </c>
      <c r="J48" s="60">
        <f t="shared" si="27"/>
        <v>33.5</v>
      </c>
      <c r="K48" s="58">
        <f t="shared" si="28"/>
        <v>0</v>
      </c>
      <c r="L48" s="58">
        <f t="shared" si="29"/>
        <v>33.5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</v>
      </c>
      <c r="F49" s="56" t="s">
        <v>29</v>
      </c>
      <c r="G49" s="57">
        <v>31.0</v>
      </c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7680.5</v>
      </c>
      <c r="I52" s="64">
        <f t="shared" si="60"/>
        <v>451.5</v>
      </c>
      <c r="J52" s="65">
        <v>0.0</v>
      </c>
      <c r="K52" s="64">
        <f>I52+J52</f>
        <v>451.5</v>
      </c>
      <c r="L52" s="66">
        <f>H52+I52</f>
        <v>8132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0.05878523534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6000.0</v>
      </c>
      <c r="I55" s="69">
        <f>I52/H55</f>
        <v>0.07525</v>
      </c>
      <c r="J55" s="69">
        <f>J52/H55</f>
        <v>0</v>
      </c>
      <c r="K55" s="69">
        <f>K52/H55</f>
        <v>0.07525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2742.655</v>
      </c>
      <c r="F58" s="84">
        <v>1.0</v>
      </c>
      <c r="G58" s="85">
        <f>((E65*G67)+E65)</f>
        <v>2969.902358</v>
      </c>
      <c r="H58" s="84">
        <v>9.0</v>
      </c>
      <c r="I58" s="85">
        <f>((G65*G67)+G65)</f>
        <v>3215.978683</v>
      </c>
      <c r="J58" s="84">
        <v>17.0</v>
      </c>
      <c r="K58" s="85">
        <f>((I65*G67)+I65)</f>
        <v>3482.444082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0.01</v>
      </c>
      <c r="D59" s="82" t="s">
        <v>38</v>
      </c>
      <c r="E59" s="83">
        <f t="shared" ref="E59:E65" si="62">((E58*G$67)+E58)</f>
        <v>2770.08155</v>
      </c>
      <c r="F59" s="84">
        <v>2.0</v>
      </c>
      <c r="G59" s="85">
        <f t="shared" ref="G59:G65" si="63">((G58*G$67)+G58)</f>
        <v>2999.601382</v>
      </c>
      <c r="H59" s="84">
        <v>10.0</v>
      </c>
      <c r="I59" s="85">
        <f t="shared" ref="I59:I65" si="64">((I58*G$67)+I58)</f>
        <v>3248.13847</v>
      </c>
      <c r="J59" s="84">
        <v>18.0</v>
      </c>
      <c r="K59" s="85">
        <f t="shared" ref="K59:K64" si="65">((K58*G$67)+K58)</f>
        <v>3517.268523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2797.782366</v>
      </c>
      <c r="F60" s="84">
        <v>3.0</v>
      </c>
      <c r="G60" s="85">
        <f t="shared" si="63"/>
        <v>3029.597395</v>
      </c>
      <c r="H60" s="84">
        <v>11.0</v>
      </c>
      <c r="I60" s="85">
        <f t="shared" si="64"/>
        <v>3280.619855</v>
      </c>
      <c r="J60" s="84">
        <v>19.0</v>
      </c>
      <c r="K60" s="85">
        <f t="shared" si="65"/>
        <v>3552.441209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2825.760189</v>
      </c>
      <c r="F61" s="84">
        <v>4.0</v>
      </c>
      <c r="G61" s="85">
        <f t="shared" si="63"/>
        <v>3059.893369</v>
      </c>
      <c r="H61" s="84">
        <v>12.0</v>
      </c>
      <c r="I61" s="85">
        <f t="shared" si="64"/>
        <v>3313.426053</v>
      </c>
      <c r="J61" s="84">
        <v>20.0</v>
      </c>
      <c r="K61" s="85">
        <f t="shared" si="65"/>
        <v>3587.965621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2854.017791</v>
      </c>
      <c r="F62" s="84">
        <v>5.0</v>
      </c>
      <c r="G62" s="85">
        <f t="shared" si="63"/>
        <v>3090.492303</v>
      </c>
      <c r="H62" s="84">
        <v>13.0</v>
      </c>
      <c r="I62" s="85">
        <f t="shared" si="64"/>
        <v>3346.560314</v>
      </c>
      <c r="J62" s="84">
        <v>21.0</v>
      </c>
      <c r="K62" s="85">
        <f t="shared" si="65"/>
        <v>3623.845277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13.5775</v>
      </c>
      <c r="E63" s="83">
        <f t="shared" si="62"/>
        <v>2882.557969</v>
      </c>
      <c r="F63" s="84">
        <v>6.0</v>
      </c>
      <c r="G63" s="85">
        <f t="shared" si="63"/>
        <v>3121.397226</v>
      </c>
      <c r="H63" s="84">
        <v>14.0</v>
      </c>
      <c r="I63" s="85">
        <f t="shared" si="64"/>
        <v>3380.025917</v>
      </c>
      <c r="J63" s="84">
        <v>22.0</v>
      </c>
      <c r="K63" s="85">
        <f t="shared" si="65"/>
        <v>3660.08373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2.7155</v>
      </c>
      <c r="E64" s="83">
        <f t="shared" si="62"/>
        <v>2911.383549</v>
      </c>
      <c r="F64" s="84">
        <v>7.0</v>
      </c>
      <c r="G64" s="85">
        <f t="shared" si="63"/>
        <v>3152.611198</v>
      </c>
      <c r="H64" s="84">
        <v>15.0</v>
      </c>
      <c r="I64" s="85">
        <f t="shared" si="64"/>
        <v>3413.826176</v>
      </c>
      <c r="J64" s="84">
        <v>23.0</v>
      </c>
      <c r="K64" s="85">
        <f t="shared" si="65"/>
        <v>3696.684567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27.155</v>
      </c>
      <c r="E65" s="83">
        <f t="shared" si="62"/>
        <v>2940.497384</v>
      </c>
      <c r="F65" s="84">
        <v>8.0</v>
      </c>
      <c r="G65" s="85">
        <f t="shared" si="63"/>
        <v>3184.13731</v>
      </c>
      <c r="H65" s="84">
        <v>16.0</v>
      </c>
      <c r="I65" s="85">
        <f t="shared" si="64"/>
        <v>3447.964438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0.01</v>
      </c>
      <c r="H67" s="17">
        <f>H69+H70+H71+H72+H73+H74+H75+H76+H77+H78+H79+H80+H81+H82+H83+H84+H85+H86+H87+H88+H89+H90+H91+H92+H93+H94+H95+H96+H97+H98</f>
        <v>2560</v>
      </c>
      <c r="I67" s="17">
        <f>I69+I70+I71+I72+I73+I74+I75+I76+I77+I78+I79+I80+I81+I82+I83+I84+I85+I86+I87+I88+I89+I90+I91+I92+I93+I94+I95+I96+I97+I98+I99</f>
        <v>155.5</v>
      </c>
      <c r="J67" s="98"/>
      <c r="K67" s="17">
        <f t="shared" ref="K67:L67" si="66">K69+K70+K71+K72+K73+K74+K75+K76+K77+K78+K79+K80+K81+K82+K83+K84+K85+K86+K87+K88+K89+K90+K91+K92+K93+K94+K95+K96+K97+K98</f>
        <v>0</v>
      </c>
      <c r="L67" s="17">
        <f t="shared" si="66"/>
        <v>2715.5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2560.0</v>
      </c>
      <c r="I69" s="101">
        <v>25.5</v>
      </c>
      <c r="J69" s="101">
        <f t="shared" ref="J69:J99" si="67">SUM(H69:I69)</f>
        <v>2585.5</v>
      </c>
      <c r="K69" s="100">
        <v>0.0</v>
      </c>
      <c r="L69" s="100">
        <f t="shared" ref="L69:L99" si="68">J69-K69</f>
        <v>2585.5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69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26.0</v>
      </c>
      <c r="J70" s="101">
        <f t="shared" si="67"/>
        <v>26</v>
      </c>
      <c r="K70" s="100">
        <v>0.0</v>
      </c>
      <c r="L70" s="100">
        <f t="shared" si="68"/>
        <v>26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69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0.0</v>
      </c>
      <c r="J71" s="101">
        <f t="shared" si="67"/>
        <v>0</v>
      </c>
      <c r="K71" s="100">
        <v>0.0</v>
      </c>
      <c r="L71" s="100">
        <f t="shared" si="68"/>
        <v>0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69"/>
        <v>Pix Bet</v>
      </c>
      <c r="D72" s="54" t="s">
        <v>10</v>
      </c>
      <c r="E72" s="54"/>
      <c r="F72" s="56" t="s">
        <v>29</v>
      </c>
      <c r="G72" s="57">
        <v>4.0</v>
      </c>
      <c r="H72" s="100">
        <v>0.0</v>
      </c>
      <c r="I72" s="101">
        <v>0.0</v>
      </c>
      <c r="J72" s="101">
        <f t="shared" si="67"/>
        <v>0</v>
      </c>
      <c r="K72" s="100">
        <v>0.0</v>
      </c>
      <c r="L72" s="100">
        <f t="shared" si="68"/>
        <v>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69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0.0</v>
      </c>
      <c r="J73" s="101">
        <f t="shared" si="67"/>
        <v>0</v>
      </c>
      <c r="K73" s="100">
        <v>0.0</v>
      </c>
      <c r="L73" s="100">
        <f t="shared" si="68"/>
        <v>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69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26.0</v>
      </c>
      <c r="J74" s="101">
        <f t="shared" si="67"/>
        <v>26</v>
      </c>
      <c r="K74" s="100">
        <v>0.0</v>
      </c>
      <c r="L74" s="100">
        <f t="shared" si="68"/>
        <v>26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69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26.0</v>
      </c>
      <c r="J75" s="101">
        <f t="shared" si="67"/>
        <v>26</v>
      </c>
      <c r="K75" s="100">
        <v>0.0</v>
      </c>
      <c r="L75" s="100">
        <f t="shared" si="68"/>
        <v>26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69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-25.0</v>
      </c>
      <c r="J76" s="101">
        <f t="shared" si="67"/>
        <v>-25</v>
      </c>
      <c r="K76" s="100">
        <v>0.0</v>
      </c>
      <c r="L76" s="100">
        <f t="shared" si="68"/>
        <v>-25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69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-30.0</v>
      </c>
      <c r="J77" s="101">
        <f t="shared" si="67"/>
        <v>-30</v>
      </c>
      <c r="K77" s="100">
        <v>0.0</v>
      </c>
      <c r="L77" s="100">
        <f t="shared" si="68"/>
        <v>-30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69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0.0</v>
      </c>
      <c r="J78" s="101">
        <f t="shared" si="67"/>
        <v>0</v>
      </c>
      <c r="K78" s="100">
        <v>0.0</v>
      </c>
      <c r="L78" s="100">
        <f t="shared" si="68"/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69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0.0</v>
      </c>
      <c r="J79" s="101">
        <f t="shared" si="67"/>
        <v>0</v>
      </c>
      <c r="K79" s="100">
        <v>0.0</v>
      </c>
      <c r="L79" s="100">
        <f t="shared" si="68"/>
        <v>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69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0.0</v>
      </c>
      <c r="J80" s="101">
        <f t="shared" si="67"/>
        <v>0</v>
      </c>
      <c r="K80" s="100">
        <v>0.0</v>
      </c>
      <c r="L80" s="100">
        <f t="shared" si="68"/>
        <v>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69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20.0</v>
      </c>
      <c r="J81" s="101">
        <f t="shared" si="67"/>
        <v>20</v>
      </c>
      <c r="K81" s="100">
        <v>0.0</v>
      </c>
      <c r="L81" s="100">
        <f t="shared" si="68"/>
        <v>20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69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-50.0</v>
      </c>
      <c r="J82" s="101">
        <f t="shared" si="67"/>
        <v>-50</v>
      </c>
      <c r="K82" s="100">
        <v>0.0</v>
      </c>
      <c r="L82" s="100">
        <f t="shared" si="68"/>
        <v>-50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69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10.0</v>
      </c>
      <c r="J83" s="101">
        <f t="shared" si="67"/>
        <v>10</v>
      </c>
      <c r="K83" s="100">
        <v>0.0</v>
      </c>
      <c r="L83" s="100">
        <f t="shared" si="68"/>
        <v>10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69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-20.0</v>
      </c>
      <c r="J84" s="101">
        <f t="shared" si="67"/>
        <v>-20</v>
      </c>
      <c r="K84" s="100">
        <v>0.0</v>
      </c>
      <c r="L84" s="100">
        <f t="shared" si="68"/>
        <v>-20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69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0.0</v>
      </c>
      <c r="J85" s="101">
        <f t="shared" si="67"/>
        <v>0</v>
      </c>
      <c r="K85" s="100">
        <v>0.0</v>
      </c>
      <c r="L85" s="100">
        <f t="shared" si="68"/>
        <v>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69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0.0</v>
      </c>
      <c r="J86" s="101">
        <f t="shared" si="67"/>
        <v>0</v>
      </c>
      <c r="K86" s="100">
        <v>0.0</v>
      </c>
      <c r="L86" s="100">
        <f t="shared" si="68"/>
        <v>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69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0.0</v>
      </c>
      <c r="J87" s="101">
        <f t="shared" si="67"/>
        <v>0</v>
      </c>
      <c r="K87" s="100">
        <v>0.0</v>
      </c>
      <c r="L87" s="100">
        <f t="shared" si="68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69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10.0</v>
      </c>
      <c r="J88" s="101">
        <f t="shared" si="67"/>
        <v>10</v>
      </c>
      <c r="K88" s="100">
        <v>0.0</v>
      </c>
      <c r="L88" s="100">
        <f t="shared" si="68"/>
        <v>10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69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25.0</v>
      </c>
      <c r="J89" s="101">
        <f t="shared" si="67"/>
        <v>25</v>
      </c>
      <c r="K89" s="100">
        <v>0.0</v>
      </c>
      <c r="L89" s="100">
        <f t="shared" si="68"/>
        <v>25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69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26.0</v>
      </c>
      <c r="J90" s="101">
        <f t="shared" si="67"/>
        <v>26</v>
      </c>
      <c r="K90" s="100">
        <v>0.0</v>
      </c>
      <c r="L90" s="100">
        <f t="shared" si="68"/>
        <v>26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69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-20.0</v>
      </c>
      <c r="J91" s="101">
        <f t="shared" si="67"/>
        <v>-20</v>
      </c>
      <c r="K91" s="100">
        <v>0.0</v>
      </c>
      <c r="L91" s="100">
        <f t="shared" si="68"/>
        <v>-20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69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0.0</v>
      </c>
      <c r="J92" s="101">
        <f t="shared" si="67"/>
        <v>0</v>
      </c>
      <c r="K92" s="100">
        <v>0.0</v>
      </c>
      <c r="L92" s="100">
        <f t="shared" si="68"/>
        <v>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69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0.0</v>
      </c>
      <c r="J93" s="101">
        <f t="shared" si="67"/>
        <v>0</v>
      </c>
      <c r="K93" s="100">
        <v>0.0</v>
      </c>
      <c r="L93" s="100">
        <f t="shared" si="68"/>
        <v>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69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0.0</v>
      </c>
      <c r="J94" s="101">
        <f t="shared" si="67"/>
        <v>0</v>
      </c>
      <c r="K94" s="100">
        <v>0.0</v>
      </c>
      <c r="L94" s="100">
        <f t="shared" si="68"/>
        <v>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69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27.0</v>
      </c>
      <c r="J95" s="101">
        <f t="shared" si="67"/>
        <v>27</v>
      </c>
      <c r="K95" s="100">
        <v>0.0</v>
      </c>
      <c r="L95" s="100">
        <f t="shared" si="68"/>
        <v>27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69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26.0</v>
      </c>
      <c r="J96" s="101">
        <f t="shared" si="67"/>
        <v>26</v>
      </c>
      <c r="K96" s="100">
        <v>0.0</v>
      </c>
      <c r="L96" s="100">
        <f t="shared" si="68"/>
        <v>26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69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26.0</v>
      </c>
      <c r="J97" s="101">
        <f t="shared" si="67"/>
        <v>26</v>
      </c>
      <c r="K97" s="100">
        <v>0.0</v>
      </c>
      <c r="L97" s="100">
        <f t="shared" si="68"/>
        <v>26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69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27.0</v>
      </c>
      <c r="J98" s="101">
        <f t="shared" si="67"/>
        <v>27</v>
      </c>
      <c r="K98" s="100">
        <v>0.0</v>
      </c>
      <c r="L98" s="100">
        <f t="shared" si="68"/>
        <v>27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69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7"/>
        <v>0</v>
      </c>
      <c r="K99" s="100">
        <v>0.0</v>
      </c>
      <c r="L99" s="100">
        <f t="shared" si="68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0">A101</f>
        <v>2ª ENTRADA</v>
      </c>
      <c r="B102" s="82"/>
      <c r="C102" s="82"/>
      <c r="D102" s="82"/>
      <c r="E102" s="83">
        <f>((L111*G111)+L111)</f>
        <v>2746.19</v>
      </c>
      <c r="F102" s="84">
        <v>1.0</v>
      </c>
      <c r="G102" s="85">
        <f>((E109*G111)+E109)</f>
        <v>2973.730256</v>
      </c>
      <c r="H102" s="84">
        <v>9.0</v>
      </c>
      <c r="I102" s="85">
        <f>((G109*G111)+G109)</f>
        <v>3220.123749</v>
      </c>
      <c r="J102" s="84">
        <v>17.0</v>
      </c>
      <c r="K102" s="85">
        <f>((I109*G111)+I109)</f>
        <v>3486.932594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0"/>
        <v>2ª ENTRADA</v>
      </c>
      <c r="B103" s="87"/>
      <c r="C103" s="87">
        <v>0.01</v>
      </c>
      <c r="D103" s="82" t="s">
        <v>38</v>
      </c>
      <c r="E103" s="83">
        <f t="shared" ref="E103:E109" si="71">((E102*G$111)+E102)</f>
        <v>2773.6519</v>
      </c>
      <c r="F103" s="84">
        <v>2.0</v>
      </c>
      <c r="G103" s="85">
        <f t="shared" ref="G103:G109" si="72">((G102*G$111)+G102)</f>
        <v>3003.467559</v>
      </c>
      <c r="H103" s="84">
        <v>10.0</v>
      </c>
      <c r="I103" s="85">
        <f t="shared" ref="I103:I109" si="73">((I102*G$111)+I102)</f>
        <v>3252.324986</v>
      </c>
      <c r="J103" s="84">
        <v>18.0</v>
      </c>
      <c r="K103" s="85">
        <f t="shared" ref="K103:K108" si="74">((K102*G$111)+K102)</f>
        <v>3521.80192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0"/>
        <v>2ª ENTRADA</v>
      </c>
      <c r="B104" s="82"/>
      <c r="C104" s="82"/>
      <c r="D104" s="82"/>
      <c r="E104" s="83">
        <f t="shared" si="71"/>
        <v>2801.388419</v>
      </c>
      <c r="F104" s="84">
        <v>3.0</v>
      </c>
      <c r="G104" s="85">
        <f t="shared" si="72"/>
        <v>3033.502235</v>
      </c>
      <c r="H104" s="84">
        <v>11.0</v>
      </c>
      <c r="I104" s="85">
        <f t="shared" si="73"/>
        <v>3284.848236</v>
      </c>
      <c r="J104" s="84">
        <v>19.0</v>
      </c>
      <c r="K104" s="85">
        <f t="shared" si="74"/>
        <v>3557.01994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0"/>
        <v>2ª ENTRADA</v>
      </c>
      <c r="B105" s="88"/>
      <c r="C105" s="88"/>
      <c r="D105" s="88"/>
      <c r="E105" s="83">
        <f t="shared" si="71"/>
        <v>2829.402303</v>
      </c>
      <c r="F105" s="84">
        <v>4.0</v>
      </c>
      <c r="G105" s="85">
        <f t="shared" si="72"/>
        <v>3063.837257</v>
      </c>
      <c r="H105" s="84">
        <v>12.0</v>
      </c>
      <c r="I105" s="85">
        <f t="shared" si="73"/>
        <v>3317.696719</v>
      </c>
      <c r="J105" s="84">
        <v>20.0</v>
      </c>
      <c r="K105" s="85">
        <f t="shared" si="74"/>
        <v>3592.590139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0"/>
        <v>2ª ENTRADA</v>
      </c>
      <c r="B106" s="89"/>
      <c r="C106" s="89" t="s">
        <v>1</v>
      </c>
      <c r="D106" s="89" t="s">
        <v>54</v>
      </c>
      <c r="E106" s="83">
        <f t="shared" si="71"/>
        <v>2857.696326</v>
      </c>
      <c r="F106" s="84">
        <v>5.0</v>
      </c>
      <c r="G106" s="85">
        <f t="shared" si="72"/>
        <v>3094.475629</v>
      </c>
      <c r="H106" s="84">
        <v>13.0</v>
      </c>
      <c r="I106" s="85">
        <f t="shared" si="73"/>
        <v>3350.873686</v>
      </c>
      <c r="J106" s="84">
        <v>21.0</v>
      </c>
      <c r="K106" s="85">
        <f t="shared" si="74"/>
        <v>3628.51604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0"/>
        <v>2ª ENTRADA</v>
      </c>
      <c r="B107" s="90"/>
      <c r="C107" s="90" t="s">
        <v>40</v>
      </c>
      <c r="D107" s="91">
        <f>L111*0.5%</f>
        <v>13.595</v>
      </c>
      <c r="E107" s="83">
        <f t="shared" si="71"/>
        <v>2886.273289</v>
      </c>
      <c r="F107" s="84">
        <v>6.0</v>
      </c>
      <c r="G107" s="85">
        <f t="shared" si="72"/>
        <v>3125.420386</v>
      </c>
      <c r="H107" s="84">
        <v>14.0</v>
      </c>
      <c r="I107" s="85">
        <f t="shared" si="73"/>
        <v>3384.382423</v>
      </c>
      <c r="J107" s="84">
        <v>22.0</v>
      </c>
      <c r="K107" s="85">
        <f t="shared" si="74"/>
        <v>3664.801201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0"/>
        <v>2ª ENTRADA</v>
      </c>
      <c r="B108" s="92"/>
      <c r="C108" s="92" t="s">
        <v>41</v>
      </c>
      <c r="D108" s="93">
        <f>D107/5</f>
        <v>2.719</v>
      </c>
      <c r="E108" s="83">
        <f t="shared" si="71"/>
        <v>2915.136022</v>
      </c>
      <c r="F108" s="84">
        <v>7.0</v>
      </c>
      <c r="G108" s="85">
        <f t="shared" si="72"/>
        <v>3156.67459</v>
      </c>
      <c r="H108" s="84">
        <v>15.0</v>
      </c>
      <c r="I108" s="85">
        <f t="shared" si="73"/>
        <v>3418.226247</v>
      </c>
      <c r="J108" s="84">
        <v>23.0</v>
      </c>
      <c r="K108" s="85">
        <f t="shared" si="74"/>
        <v>3701.449213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0"/>
        <v>2ª ENTRADA</v>
      </c>
      <c r="B109" s="94"/>
      <c r="C109" s="94" t="s">
        <v>42</v>
      </c>
      <c r="D109" s="95">
        <f>L111*G111</f>
        <v>27.19</v>
      </c>
      <c r="E109" s="83">
        <f t="shared" si="71"/>
        <v>2944.287383</v>
      </c>
      <c r="F109" s="84">
        <v>8.0</v>
      </c>
      <c r="G109" s="85">
        <f t="shared" si="72"/>
        <v>3188.241336</v>
      </c>
      <c r="H109" s="84">
        <v>16.0</v>
      </c>
      <c r="I109" s="85">
        <f t="shared" si="73"/>
        <v>3452.408509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0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0"/>
        <v>2ª ENTRADA</v>
      </c>
      <c r="B111" s="14"/>
      <c r="C111" s="14" t="str">
        <f>D106</f>
        <v>Esportes da Sorte</v>
      </c>
      <c r="D111" s="14" t="s">
        <v>10</v>
      </c>
      <c r="E111" s="14"/>
      <c r="F111" s="97"/>
      <c r="G111" s="16">
        <f>C103</f>
        <v>0.01</v>
      </c>
      <c r="H111" s="17">
        <f>H113+H114+H115+H116+H117+H118+H119+H120+H121+H122+H123+H124+H125+H126+H127+H128+H129+H130+H131+H132+H133+H134+H135+H136+H137+H138+H139+H140+H141+H142</f>
        <v>2560</v>
      </c>
      <c r="I111" s="17">
        <f>I113+I114+I115+I116+I117+I118+I119+I120+I121+I122+I123+I124+I125+I126+I127+I128+I129+I130+I131+I132+I133+I134+I135+I136+I137+I138+I139+I140+I141+I142+I143</f>
        <v>159</v>
      </c>
      <c r="J111" s="98"/>
      <c r="K111" s="17">
        <f t="shared" ref="K111:L111" si="75">K113+K114+K115+K116+K117+K118+K119+K120+K121+K122+K123+K124+K125+K126+K127+K128+K129+K130+K131+K132+K133+K134+K135+K136+K137+K138+K139+K140+K141+K142</f>
        <v>0</v>
      </c>
      <c r="L111" s="17">
        <f t="shared" si="75"/>
        <v>2719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0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0"/>
        <v>2ª ENTRADA</v>
      </c>
      <c r="B113" s="54"/>
      <c r="C113" s="54" t="str">
        <f>D106</f>
        <v>Esportes da Sorte</v>
      </c>
      <c r="D113" s="54" t="s">
        <v>10</v>
      </c>
      <c r="E113" s="54"/>
      <c r="F113" s="56" t="s">
        <v>26</v>
      </c>
      <c r="G113" s="57">
        <v>1.0</v>
      </c>
      <c r="H113" s="100">
        <v>2560.0</v>
      </c>
      <c r="I113" s="101">
        <v>25.5</v>
      </c>
      <c r="J113" s="101">
        <f t="shared" ref="J113:J143" si="76">SUM(H113:I113)</f>
        <v>2585.5</v>
      </c>
      <c r="K113" s="100">
        <v>0.0</v>
      </c>
      <c r="L113" s="100">
        <f t="shared" ref="L113:L143" si="77">J113-K113</f>
        <v>2585.5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0"/>
        <v>2ª ENTRADA</v>
      </c>
      <c r="B114" s="54"/>
      <c r="C114" s="54" t="str">
        <f t="shared" ref="C114:C143" si="78">C113</f>
        <v>Esportes da Sorte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26.0</v>
      </c>
      <c r="J114" s="101">
        <f t="shared" si="76"/>
        <v>26</v>
      </c>
      <c r="K114" s="100">
        <v>0.0</v>
      </c>
      <c r="L114" s="100">
        <f t="shared" si="77"/>
        <v>26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0"/>
        <v>2ª ENTRADA</v>
      </c>
      <c r="B115" s="54"/>
      <c r="C115" s="54" t="str">
        <f t="shared" si="78"/>
        <v>Esportes da Sorte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0.0</v>
      </c>
      <c r="J115" s="101">
        <f t="shared" si="76"/>
        <v>0</v>
      </c>
      <c r="K115" s="100">
        <v>0.0</v>
      </c>
      <c r="L115" s="100">
        <f t="shared" si="77"/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0"/>
        <v>2ª ENTRADA</v>
      </c>
      <c r="B116" s="54"/>
      <c r="C116" s="54" t="str">
        <f t="shared" si="78"/>
        <v>Esportes da Sorte</v>
      </c>
      <c r="D116" s="54" t="s">
        <v>10</v>
      </c>
      <c r="E116" s="54"/>
      <c r="F116" s="56" t="s">
        <v>29</v>
      </c>
      <c r="G116" s="57">
        <v>4.0</v>
      </c>
      <c r="H116" s="100">
        <v>0.0</v>
      </c>
      <c r="I116" s="101">
        <v>0.0</v>
      </c>
      <c r="J116" s="101">
        <f t="shared" si="76"/>
        <v>0</v>
      </c>
      <c r="K116" s="100">
        <v>0.0</v>
      </c>
      <c r="L116" s="100">
        <f t="shared" si="77"/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0"/>
        <v>2ª ENTRADA</v>
      </c>
      <c r="B117" s="54"/>
      <c r="C117" s="54" t="str">
        <f t="shared" si="78"/>
        <v>Esportes da Sorte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0.0</v>
      </c>
      <c r="J117" s="101">
        <f t="shared" si="76"/>
        <v>0</v>
      </c>
      <c r="K117" s="100">
        <v>0.0</v>
      </c>
      <c r="L117" s="100">
        <f t="shared" si="77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0"/>
        <v>2ª ENTRADA</v>
      </c>
      <c r="B118" s="54"/>
      <c r="C118" s="54" t="str">
        <f t="shared" si="78"/>
        <v>Esportes da Sorte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26.0</v>
      </c>
      <c r="J118" s="101">
        <f t="shared" si="76"/>
        <v>26</v>
      </c>
      <c r="K118" s="100">
        <v>0.0</v>
      </c>
      <c r="L118" s="100">
        <f t="shared" si="77"/>
        <v>26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0"/>
        <v>2ª ENTRADA</v>
      </c>
      <c r="B119" s="54"/>
      <c r="C119" s="54" t="str">
        <f t="shared" si="78"/>
        <v>Esportes da Sorte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26.0</v>
      </c>
      <c r="J119" s="101">
        <f t="shared" si="76"/>
        <v>26</v>
      </c>
      <c r="K119" s="100">
        <v>0.0</v>
      </c>
      <c r="L119" s="100">
        <f t="shared" si="77"/>
        <v>26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0"/>
        <v>2ª ENTRADA</v>
      </c>
      <c r="B120" s="54"/>
      <c r="C120" s="54" t="str">
        <f t="shared" si="78"/>
        <v>Esportes da Sorte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-25.0</v>
      </c>
      <c r="J120" s="101">
        <f t="shared" si="76"/>
        <v>-25</v>
      </c>
      <c r="K120" s="100">
        <v>0.0</v>
      </c>
      <c r="L120" s="100">
        <f t="shared" si="77"/>
        <v>-25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0"/>
        <v>2ª ENTRADA</v>
      </c>
      <c r="B121" s="54"/>
      <c r="C121" s="54" t="str">
        <f t="shared" si="78"/>
        <v>Esportes da Sorte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-50.0</v>
      </c>
      <c r="J121" s="101">
        <f t="shared" si="76"/>
        <v>-50</v>
      </c>
      <c r="K121" s="100">
        <v>0.0</v>
      </c>
      <c r="L121" s="100">
        <f t="shared" si="77"/>
        <v>-50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0"/>
        <v>2ª ENTRADA</v>
      </c>
      <c r="B122" s="54"/>
      <c r="C122" s="54" t="str">
        <f t="shared" si="78"/>
        <v>Esportes da Sorte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0.0</v>
      </c>
      <c r="J122" s="101">
        <f t="shared" si="76"/>
        <v>0</v>
      </c>
      <c r="K122" s="100">
        <v>0.0</v>
      </c>
      <c r="L122" s="100">
        <f t="shared" si="77"/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0"/>
        <v>2ª ENTRADA</v>
      </c>
      <c r="B123" s="54"/>
      <c r="C123" s="54" t="str">
        <f t="shared" si="78"/>
        <v>Esportes da Sorte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0.0</v>
      </c>
      <c r="J123" s="101">
        <f t="shared" si="76"/>
        <v>0</v>
      </c>
      <c r="K123" s="100">
        <v>0.0</v>
      </c>
      <c r="L123" s="100">
        <f t="shared" si="77"/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0"/>
        <v>2ª ENTRADA</v>
      </c>
      <c r="B124" s="54"/>
      <c r="C124" s="54" t="str">
        <f t="shared" si="78"/>
        <v>Esportes da Sorte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0.0</v>
      </c>
      <c r="J124" s="101">
        <f t="shared" si="76"/>
        <v>0</v>
      </c>
      <c r="K124" s="100">
        <v>0.0</v>
      </c>
      <c r="L124" s="100">
        <f t="shared" si="77"/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0"/>
        <v>2ª ENTRADA</v>
      </c>
      <c r="B125" s="54"/>
      <c r="C125" s="54" t="str">
        <f t="shared" si="78"/>
        <v>Esportes da Sorte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-50.0</v>
      </c>
      <c r="J125" s="101">
        <f t="shared" si="76"/>
        <v>-50</v>
      </c>
      <c r="K125" s="100">
        <v>0.0</v>
      </c>
      <c r="L125" s="100">
        <f t="shared" si="77"/>
        <v>-50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0"/>
        <v>2ª ENTRADA</v>
      </c>
      <c r="B126" s="54"/>
      <c r="C126" s="54" t="str">
        <f t="shared" si="78"/>
        <v>Esportes da Sorte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50.0</v>
      </c>
      <c r="J126" s="101">
        <f t="shared" si="76"/>
        <v>50</v>
      </c>
      <c r="K126" s="100">
        <v>0.0</v>
      </c>
      <c r="L126" s="100">
        <f t="shared" si="77"/>
        <v>50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0"/>
        <v>2ª ENTRADA</v>
      </c>
      <c r="B127" s="54"/>
      <c r="C127" s="54" t="str">
        <f t="shared" si="78"/>
        <v>Esportes da Sorte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20.0</v>
      </c>
      <c r="J127" s="101">
        <f t="shared" si="76"/>
        <v>20</v>
      </c>
      <c r="K127" s="100">
        <v>0.0</v>
      </c>
      <c r="L127" s="100">
        <f t="shared" si="77"/>
        <v>20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0"/>
        <v>2ª ENTRADA</v>
      </c>
      <c r="B128" s="54"/>
      <c r="C128" s="54" t="str">
        <f t="shared" si="78"/>
        <v>Esportes da Sorte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25.0</v>
      </c>
      <c r="J128" s="101">
        <f t="shared" si="76"/>
        <v>25</v>
      </c>
      <c r="K128" s="100">
        <v>0.0</v>
      </c>
      <c r="L128" s="100">
        <f t="shared" si="77"/>
        <v>25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0"/>
        <v>2ª ENTRADA</v>
      </c>
      <c r="B129" s="54"/>
      <c r="C129" s="54" t="str">
        <f t="shared" si="78"/>
        <v>Esportes da Sorte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0.0</v>
      </c>
      <c r="J129" s="101">
        <f t="shared" si="76"/>
        <v>0</v>
      </c>
      <c r="K129" s="100">
        <v>0.0</v>
      </c>
      <c r="L129" s="100">
        <f t="shared" si="77"/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0"/>
        <v>2ª ENTRADA</v>
      </c>
      <c r="B130" s="54"/>
      <c r="C130" s="54" t="str">
        <f t="shared" si="78"/>
        <v>Esportes da Sorte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0.0</v>
      </c>
      <c r="J130" s="101">
        <f t="shared" si="76"/>
        <v>0</v>
      </c>
      <c r="K130" s="100">
        <v>0.0</v>
      </c>
      <c r="L130" s="100">
        <f t="shared" si="77"/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0"/>
        <v>2ª ENTRADA</v>
      </c>
      <c r="B131" s="54"/>
      <c r="C131" s="54" t="str">
        <f t="shared" si="78"/>
        <v>Esportes da Sorte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0.0</v>
      </c>
      <c r="J131" s="101">
        <f t="shared" si="76"/>
        <v>0</v>
      </c>
      <c r="K131" s="100">
        <v>0.0</v>
      </c>
      <c r="L131" s="100">
        <f t="shared" si="77"/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0"/>
        <v>2ª ENTRADA</v>
      </c>
      <c r="B132" s="54"/>
      <c r="C132" s="54" t="str">
        <f t="shared" si="78"/>
        <v>Esportes da Sorte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10.0</v>
      </c>
      <c r="J132" s="101">
        <f t="shared" si="76"/>
        <v>10</v>
      </c>
      <c r="K132" s="100">
        <v>0.0</v>
      </c>
      <c r="L132" s="100">
        <f t="shared" si="77"/>
        <v>10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0"/>
        <v>2ª ENTRADA</v>
      </c>
      <c r="B133" s="54"/>
      <c r="C133" s="54" t="str">
        <f t="shared" si="78"/>
        <v>Esportes da Sorte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26.0</v>
      </c>
      <c r="J133" s="101">
        <f t="shared" si="76"/>
        <v>26</v>
      </c>
      <c r="K133" s="100">
        <v>0.0</v>
      </c>
      <c r="L133" s="100">
        <f t="shared" si="77"/>
        <v>26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0"/>
        <v>2ª ENTRADA</v>
      </c>
      <c r="B134" s="54"/>
      <c r="C134" s="54" t="str">
        <f t="shared" si="78"/>
        <v>Esportes da Sorte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26.0</v>
      </c>
      <c r="J134" s="101">
        <f t="shared" si="76"/>
        <v>26</v>
      </c>
      <c r="K134" s="100">
        <v>0.0</v>
      </c>
      <c r="L134" s="100">
        <f t="shared" si="77"/>
        <v>26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0"/>
        <v>2ª ENTRADA</v>
      </c>
      <c r="B135" s="54"/>
      <c r="C135" s="54" t="str">
        <f t="shared" si="78"/>
        <v>Esportes da Sorte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-20.0</v>
      </c>
      <c r="J135" s="101">
        <f t="shared" si="76"/>
        <v>-20</v>
      </c>
      <c r="K135" s="100">
        <v>0.0</v>
      </c>
      <c r="L135" s="100">
        <f t="shared" si="77"/>
        <v>-20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0"/>
        <v>2ª ENTRADA</v>
      </c>
      <c r="B136" s="54"/>
      <c r="C136" s="54" t="str">
        <f t="shared" si="78"/>
        <v>Esportes da Sorte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0.0</v>
      </c>
      <c r="J136" s="101">
        <f t="shared" si="76"/>
        <v>0</v>
      </c>
      <c r="K136" s="100">
        <v>0.0</v>
      </c>
      <c r="L136" s="100">
        <f t="shared" si="77"/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0"/>
        <v>2ª ENTRADA</v>
      </c>
      <c r="B137" s="54"/>
      <c r="C137" s="54" t="str">
        <f t="shared" si="78"/>
        <v>Esportes da Sorte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0.0</v>
      </c>
      <c r="J137" s="101">
        <f t="shared" si="76"/>
        <v>0</v>
      </c>
      <c r="K137" s="100">
        <v>0.0</v>
      </c>
      <c r="L137" s="100">
        <f t="shared" si="77"/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0"/>
        <v>2ª ENTRADA</v>
      </c>
      <c r="B138" s="54"/>
      <c r="C138" s="54" t="str">
        <f t="shared" si="78"/>
        <v>Esportes da Sorte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0.0</v>
      </c>
      <c r="J138" s="101">
        <f t="shared" si="76"/>
        <v>0</v>
      </c>
      <c r="K138" s="100">
        <v>0.0</v>
      </c>
      <c r="L138" s="100">
        <f t="shared" si="77"/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0"/>
        <v>2ª ENTRADA</v>
      </c>
      <c r="B139" s="54"/>
      <c r="C139" s="54" t="str">
        <f t="shared" si="78"/>
        <v>Esportes da Sorte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27.0</v>
      </c>
      <c r="J139" s="101">
        <f t="shared" si="76"/>
        <v>27</v>
      </c>
      <c r="K139" s="100">
        <v>0.0</v>
      </c>
      <c r="L139" s="100">
        <f t="shared" si="77"/>
        <v>27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0"/>
        <v>2ª ENTRADA</v>
      </c>
      <c r="B140" s="54"/>
      <c r="C140" s="54" t="str">
        <f t="shared" si="78"/>
        <v>Esportes da Sorte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27.0</v>
      </c>
      <c r="J140" s="101">
        <f t="shared" si="76"/>
        <v>27</v>
      </c>
      <c r="K140" s="100">
        <v>0.0</v>
      </c>
      <c r="L140" s="100">
        <f t="shared" si="77"/>
        <v>27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0"/>
        <v>2ª ENTRADA</v>
      </c>
      <c r="B141" s="54"/>
      <c r="C141" s="54" t="str">
        <f t="shared" si="78"/>
        <v>Esportes da Sorte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10.0</v>
      </c>
      <c r="J141" s="101">
        <f t="shared" si="76"/>
        <v>10</v>
      </c>
      <c r="K141" s="100">
        <v>0.0</v>
      </c>
      <c r="L141" s="100">
        <f t="shared" si="77"/>
        <v>10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0"/>
        <v>2ª ENTRADA</v>
      </c>
      <c r="B142" s="54"/>
      <c r="C142" s="54" t="str">
        <f t="shared" si="78"/>
        <v>Esportes da Sorte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-20.5</v>
      </c>
      <c r="J142" s="101">
        <f t="shared" si="76"/>
        <v>-20.5</v>
      </c>
      <c r="K142" s="100">
        <v>0.0</v>
      </c>
      <c r="L142" s="100">
        <f t="shared" si="77"/>
        <v>-20.5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0"/>
        <v>2ª ENTRADA</v>
      </c>
      <c r="B143" s="54"/>
      <c r="C143" s="54" t="str">
        <f t="shared" si="78"/>
        <v>Esportes da Sorte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6"/>
        <v>0</v>
      </c>
      <c r="K143" s="100">
        <v>0.0</v>
      </c>
      <c r="L143" s="100">
        <f t="shared" si="77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79">A145</f>
        <v>3ª ENTRADA</v>
      </c>
      <c r="B146" s="82"/>
      <c r="C146" s="82"/>
      <c r="D146" s="82"/>
      <c r="E146" s="83">
        <f>((L155*G155)+L155)</f>
        <v>2724.475</v>
      </c>
      <c r="F146" s="84">
        <v>1.0</v>
      </c>
      <c r="G146" s="85">
        <f>((E153*G155)+E153)</f>
        <v>2950.216023</v>
      </c>
      <c r="H146" s="84">
        <v>9.0</v>
      </c>
      <c r="I146" s="85">
        <f>((G153*G155)+G153)</f>
        <v>3194.661204</v>
      </c>
      <c r="J146" s="84">
        <v>17.0</v>
      </c>
      <c r="K146" s="85">
        <f>((I153*G155)+I153)</f>
        <v>3459.360307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79"/>
        <v>3ª ENTRADA</v>
      </c>
      <c r="B147" s="87"/>
      <c r="C147" s="87">
        <v>0.01</v>
      </c>
      <c r="D147" s="82" t="s">
        <v>38</v>
      </c>
      <c r="E147" s="83">
        <f t="shared" ref="E147:E153" si="80">((E146*G$155)+E146)</f>
        <v>2751.71975</v>
      </c>
      <c r="F147" s="84">
        <v>2.0</v>
      </c>
      <c r="G147" s="85">
        <f t="shared" ref="G147:G153" si="81">((G146*G$155)+G146)</f>
        <v>2979.718183</v>
      </c>
      <c r="H147" s="84">
        <v>10.0</v>
      </c>
      <c r="I147" s="85">
        <f t="shared" ref="I147:I153" si="82">((I146*G$155)+I146)</f>
        <v>3226.607816</v>
      </c>
      <c r="J147" s="84">
        <v>18.0</v>
      </c>
      <c r="K147" s="85">
        <f t="shared" ref="K147:K152" si="83">((K146*G$155)+K146)</f>
        <v>3493.95391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79"/>
        <v>3ª ENTRADA</v>
      </c>
      <c r="B148" s="82"/>
      <c r="C148" s="82"/>
      <c r="D148" s="82"/>
      <c r="E148" s="83">
        <f t="shared" si="80"/>
        <v>2779.236948</v>
      </c>
      <c r="F148" s="84">
        <v>3.0</v>
      </c>
      <c r="G148" s="85">
        <f t="shared" si="81"/>
        <v>3009.515365</v>
      </c>
      <c r="H148" s="84">
        <v>11.0</v>
      </c>
      <c r="I148" s="85">
        <f t="shared" si="82"/>
        <v>3258.873894</v>
      </c>
      <c r="J148" s="84">
        <v>19.0</v>
      </c>
      <c r="K148" s="85">
        <f t="shared" si="83"/>
        <v>3528.893449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79"/>
        <v>3ª ENTRADA</v>
      </c>
      <c r="B149" s="88"/>
      <c r="C149" s="88"/>
      <c r="D149" s="88"/>
      <c r="E149" s="83">
        <f t="shared" si="80"/>
        <v>2807.029317</v>
      </c>
      <c r="F149" s="84">
        <v>4.0</v>
      </c>
      <c r="G149" s="85">
        <f t="shared" si="81"/>
        <v>3039.610519</v>
      </c>
      <c r="H149" s="84">
        <v>12.0</v>
      </c>
      <c r="I149" s="85">
        <f t="shared" si="82"/>
        <v>3291.462633</v>
      </c>
      <c r="J149" s="84">
        <v>20.0</v>
      </c>
      <c r="K149" s="85">
        <f t="shared" si="83"/>
        <v>3564.182383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79"/>
        <v>3ª ENTRADA</v>
      </c>
      <c r="B150" s="89"/>
      <c r="C150" s="89" t="s">
        <v>1</v>
      </c>
      <c r="D150" s="89" t="s">
        <v>46</v>
      </c>
      <c r="E150" s="83">
        <f t="shared" si="80"/>
        <v>2835.09961</v>
      </c>
      <c r="F150" s="84">
        <v>5.0</v>
      </c>
      <c r="G150" s="85">
        <f t="shared" si="81"/>
        <v>3070.006624</v>
      </c>
      <c r="H150" s="84">
        <v>13.0</v>
      </c>
      <c r="I150" s="85">
        <f t="shared" si="82"/>
        <v>3324.377259</v>
      </c>
      <c r="J150" s="84">
        <v>21.0</v>
      </c>
      <c r="K150" s="85">
        <f t="shared" si="83"/>
        <v>3599.824207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79"/>
        <v>3ª ENTRADA</v>
      </c>
      <c r="B151" s="90"/>
      <c r="C151" s="90" t="s">
        <v>40</v>
      </c>
      <c r="D151" s="91">
        <f>L155*0.5%</f>
        <v>13.4875</v>
      </c>
      <c r="E151" s="83">
        <f t="shared" si="80"/>
        <v>2863.450606</v>
      </c>
      <c r="F151" s="84">
        <v>6.0</v>
      </c>
      <c r="G151" s="85">
        <f t="shared" si="81"/>
        <v>3100.70669</v>
      </c>
      <c r="H151" s="84">
        <v>14.0</v>
      </c>
      <c r="I151" s="85">
        <f t="shared" si="82"/>
        <v>3357.621032</v>
      </c>
      <c r="J151" s="84">
        <v>22.0</v>
      </c>
      <c r="K151" s="85">
        <f t="shared" si="83"/>
        <v>3635.822449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79"/>
        <v>3ª ENTRADA</v>
      </c>
      <c r="B152" s="92"/>
      <c r="C152" s="92" t="s">
        <v>41</v>
      </c>
      <c r="D152" s="93">
        <f>D151/5</f>
        <v>2.6975</v>
      </c>
      <c r="E152" s="83">
        <f t="shared" si="80"/>
        <v>2892.085112</v>
      </c>
      <c r="F152" s="84">
        <v>7.0</v>
      </c>
      <c r="G152" s="85">
        <f t="shared" si="81"/>
        <v>3131.713757</v>
      </c>
      <c r="H152" s="84">
        <v>15.0</v>
      </c>
      <c r="I152" s="85">
        <f t="shared" si="82"/>
        <v>3391.197242</v>
      </c>
      <c r="J152" s="84">
        <v>23.0</v>
      </c>
      <c r="K152" s="85">
        <f t="shared" si="83"/>
        <v>3672.180674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79"/>
        <v>3ª ENTRADA</v>
      </c>
      <c r="B153" s="94"/>
      <c r="C153" s="94" t="s">
        <v>42</v>
      </c>
      <c r="D153" s="95">
        <f>L155*G155</f>
        <v>26.975</v>
      </c>
      <c r="E153" s="83">
        <f t="shared" si="80"/>
        <v>2921.005963</v>
      </c>
      <c r="F153" s="84">
        <v>8.0</v>
      </c>
      <c r="G153" s="85">
        <f t="shared" si="81"/>
        <v>3163.030895</v>
      </c>
      <c r="H153" s="84">
        <v>16.0</v>
      </c>
      <c r="I153" s="85">
        <f t="shared" si="82"/>
        <v>3425.109214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79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79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0.01</v>
      </c>
      <c r="H155" s="17">
        <f>H157+H158+H159+H160+H161+H162+H163+H164+H165+H166+H167+H168+H169+H170+H171+H172+H173+H174+H175+H176+H177+H178+H179+H180+H181+H182+H183+H184+H185+H186</f>
        <v>2560.5</v>
      </c>
      <c r="I155" s="17">
        <f>I157+I158+I159+I160+I161+I162+I163+I164+I165+I166+I167+I168+I169+I170+I171+I172+I173+I174+I175+I176+I177+I178+I179+I180+I181+I182+I183+I184+I185+I186+I187</f>
        <v>137</v>
      </c>
      <c r="J155" s="98"/>
      <c r="K155" s="17">
        <f t="shared" ref="K155:L155" si="84">K157+K158+K159+K160+K161+K162+K163+K164+K165+K166+K167+K168+K169+K170+K171+K172+K173+K174+K175+K176+K177+K178+K179+K180+K181+K182+K183+K184+K185+K186</f>
        <v>0</v>
      </c>
      <c r="L155" s="17">
        <f t="shared" si="84"/>
        <v>2697.5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79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79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2560.5</v>
      </c>
      <c r="I157" s="101">
        <v>25.5</v>
      </c>
      <c r="J157" s="101">
        <f t="shared" ref="J157:J187" si="85">SUM(H157:I157)</f>
        <v>2586</v>
      </c>
      <c r="K157" s="100">
        <v>0.0</v>
      </c>
      <c r="L157" s="100">
        <f t="shared" ref="L157:L187" si="86">J157-K157</f>
        <v>2586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79"/>
        <v>3ª ENTRADA</v>
      </c>
      <c r="B158" s="54"/>
      <c r="C158" s="54" t="str">
        <f t="shared" ref="C158:C187" si="87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25.5</v>
      </c>
      <c r="J158" s="101">
        <f t="shared" si="85"/>
        <v>25.5</v>
      </c>
      <c r="K158" s="100">
        <v>0.0</v>
      </c>
      <c r="L158" s="100">
        <f t="shared" si="86"/>
        <v>25.5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79"/>
        <v>3ª ENTRADA</v>
      </c>
      <c r="B159" s="54"/>
      <c r="C159" s="54" t="str">
        <f t="shared" si="87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0.0</v>
      </c>
      <c r="J159" s="101">
        <f t="shared" si="85"/>
        <v>0</v>
      </c>
      <c r="K159" s="100">
        <v>0.0</v>
      </c>
      <c r="L159" s="100">
        <f t="shared" si="86"/>
        <v>0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79"/>
        <v>3ª ENTRADA</v>
      </c>
      <c r="B160" s="54"/>
      <c r="C160" s="54" t="str">
        <f t="shared" si="87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0.0</v>
      </c>
      <c r="I160" s="101">
        <v>0.0</v>
      </c>
      <c r="J160" s="101">
        <f t="shared" si="85"/>
        <v>0</v>
      </c>
      <c r="K160" s="100">
        <v>0.0</v>
      </c>
      <c r="L160" s="100">
        <f t="shared" si="86"/>
        <v>0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79"/>
        <v>3ª ENTRADA</v>
      </c>
      <c r="B161" s="54"/>
      <c r="C161" s="54" t="str">
        <f t="shared" si="87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0.0</v>
      </c>
      <c r="J161" s="101">
        <f t="shared" si="85"/>
        <v>0</v>
      </c>
      <c r="K161" s="100">
        <v>0.0</v>
      </c>
      <c r="L161" s="100">
        <f t="shared" si="86"/>
        <v>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79"/>
        <v>3ª ENTRADA</v>
      </c>
      <c r="B162" s="54"/>
      <c r="C162" s="54" t="str">
        <f t="shared" si="87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-41.0</v>
      </c>
      <c r="J162" s="101">
        <f t="shared" si="85"/>
        <v>-41</v>
      </c>
      <c r="K162" s="100">
        <v>0.0</v>
      </c>
      <c r="L162" s="100">
        <f t="shared" si="86"/>
        <v>-41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79"/>
        <v>3ª ENTRADA</v>
      </c>
      <c r="B163" s="54"/>
      <c r="C163" s="54" t="str">
        <f t="shared" si="87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26.0</v>
      </c>
      <c r="J163" s="101">
        <f t="shared" si="85"/>
        <v>26</v>
      </c>
      <c r="K163" s="100">
        <v>0.0</v>
      </c>
      <c r="L163" s="100">
        <f t="shared" si="86"/>
        <v>26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79"/>
        <v>3ª ENTRADA</v>
      </c>
      <c r="B164" s="54"/>
      <c r="C164" s="54" t="str">
        <f t="shared" si="87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-25.0</v>
      </c>
      <c r="J164" s="101">
        <f t="shared" si="85"/>
        <v>-25</v>
      </c>
      <c r="K164" s="100">
        <v>0.0</v>
      </c>
      <c r="L164" s="100">
        <f t="shared" si="86"/>
        <v>-25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79"/>
        <v>3ª ENTRADA</v>
      </c>
      <c r="B165" s="54"/>
      <c r="C165" s="54" t="str">
        <f t="shared" si="87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-45.0</v>
      </c>
      <c r="J165" s="101">
        <f t="shared" si="85"/>
        <v>-45</v>
      </c>
      <c r="K165" s="100">
        <v>0.0</v>
      </c>
      <c r="L165" s="100">
        <f t="shared" si="86"/>
        <v>-45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79"/>
        <v>3ª ENTRADA</v>
      </c>
      <c r="B166" s="54"/>
      <c r="C166" s="54" t="str">
        <f t="shared" si="87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0.0</v>
      </c>
      <c r="J166" s="101">
        <f t="shared" si="85"/>
        <v>0</v>
      </c>
      <c r="K166" s="100">
        <v>0.0</v>
      </c>
      <c r="L166" s="100">
        <f t="shared" si="86"/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79"/>
        <v>3ª ENTRADA</v>
      </c>
      <c r="B167" s="54"/>
      <c r="C167" s="54" t="str">
        <f t="shared" si="87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0.0</v>
      </c>
      <c r="J167" s="101">
        <f t="shared" si="85"/>
        <v>0</v>
      </c>
      <c r="K167" s="100">
        <v>0.0</v>
      </c>
      <c r="L167" s="100">
        <f t="shared" si="86"/>
        <v>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79"/>
        <v>3ª ENTRADA</v>
      </c>
      <c r="B168" s="54"/>
      <c r="C168" s="54" t="str">
        <f t="shared" si="87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0.0</v>
      </c>
      <c r="J168" s="101">
        <f t="shared" si="85"/>
        <v>0</v>
      </c>
      <c r="K168" s="100">
        <v>0.0</v>
      </c>
      <c r="L168" s="100">
        <f t="shared" si="86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79"/>
        <v>3ª ENTRADA</v>
      </c>
      <c r="B169" s="54"/>
      <c r="C169" s="54" t="str">
        <f t="shared" si="87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-70.0</v>
      </c>
      <c r="J169" s="101">
        <f t="shared" si="85"/>
        <v>-70</v>
      </c>
      <c r="K169" s="100">
        <v>0.0</v>
      </c>
      <c r="L169" s="100">
        <f t="shared" si="86"/>
        <v>-70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79"/>
        <v>3ª ENTRADA</v>
      </c>
      <c r="B170" s="54"/>
      <c r="C170" s="54" t="str">
        <f t="shared" si="87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50.0</v>
      </c>
      <c r="J170" s="101">
        <f t="shared" si="85"/>
        <v>50</v>
      </c>
      <c r="K170" s="100">
        <v>0.0</v>
      </c>
      <c r="L170" s="100">
        <f t="shared" si="86"/>
        <v>50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79"/>
        <v>3ª ENTRADA</v>
      </c>
      <c r="B171" s="54"/>
      <c r="C171" s="54" t="str">
        <f t="shared" si="87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40.0</v>
      </c>
      <c r="J171" s="101">
        <f t="shared" si="85"/>
        <v>40</v>
      </c>
      <c r="K171" s="100">
        <v>0.0</v>
      </c>
      <c r="L171" s="100">
        <f t="shared" si="86"/>
        <v>40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79"/>
        <v>3ª ENTRADA</v>
      </c>
      <c r="B172" s="54"/>
      <c r="C172" s="54" t="str">
        <f t="shared" si="87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25.0</v>
      </c>
      <c r="J172" s="101">
        <f t="shared" si="85"/>
        <v>25</v>
      </c>
      <c r="K172" s="100">
        <v>0.0</v>
      </c>
      <c r="L172" s="100">
        <f t="shared" si="86"/>
        <v>25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79"/>
        <v>3ª ENTRADA</v>
      </c>
      <c r="B173" s="54"/>
      <c r="C173" s="54" t="str">
        <f t="shared" si="87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0.0</v>
      </c>
      <c r="J173" s="101">
        <f t="shared" si="85"/>
        <v>0</v>
      </c>
      <c r="K173" s="100">
        <v>0.0</v>
      </c>
      <c r="L173" s="100">
        <f t="shared" si="86"/>
        <v>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79"/>
        <v>3ª ENTRADA</v>
      </c>
      <c r="B174" s="54"/>
      <c r="C174" s="54" t="str">
        <f t="shared" si="87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0.0</v>
      </c>
      <c r="J174" s="101">
        <f t="shared" si="85"/>
        <v>0</v>
      </c>
      <c r="K174" s="100">
        <v>0.0</v>
      </c>
      <c r="L174" s="100">
        <f t="shared" si="86"/>
        <v>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79"/>
        <v>3ª ENTRADA</v>
      </c>
      <c r="B175" s="54"/>
      <c r="C175" s="54" t="str">
        <f t="shared" si="87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0.0</v>
      </c>
      <c r="J175" s="101">
        <f t="shared" si="85"/>
        <v>0</v>
      </c>
      <c r="K175" s="100">
        <v>0.0</v>
      </c>
      <c r="L175" s="100">
        <f t="shared" si="86"/>
        <v>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79"/>
        <v>3ª ENTRADA</v>
      </c>
      <c r="B176" s="54"/>
      <c r="C176" s="54" t="str">
        <f t="shared" si="87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25.0</v>
      </c>
      <c r="J176" s="101">
        <f t="shared" si="85"/>
        <v>25</v>
      </c>
      <c r="K176" s="100">
        <v>0.0</v>
      </c>
      <c r="L176" s="100">
        <f t="shared" si="86"/>
        <v>25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79"/>
        <v>3ª ENTRADA</v>
      </c>
      <c r="B177" s="54"/>
      <c r="C177" s="54" t="str">
        <f t="shared" si="87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26.0</v>
      </c>
      <c r="J177" s="101">
        <f t="shared" si="85"/>
        <v>26</v>
      </c>
      <c r="K177" s="100">
        <v>0.0</v>
      </c>
      <c r="L177" s="100">
        <f t="shared" si="86"/>
        <v>26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79"/>
        <v>3ª ENTRADA</v>
      </c>
      <c r="B178" s="54"/>
      <c r="C178" s="54" t="str">
        <f t="shared" si="87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26.0</v>
      </c>
      <c r="J178" s="101">
        <f t="shared" si="85"/>
        <v>26</v>
      </c>
      <c r="K178" s="100">
        <v>0.0</v>
      </c>
      <c r="L178" s="100">
        <f t="shared" si="86"/>
        <v>26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79"/>
        <v>3ª ENTRADA</v>
      </c>
      <c r="B179" s="54"/>
      <c r="C179" s="54" t="str">
        <f t="shared" si="87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26.0</v>
      </c>
      <c r="J179" s="101">
        <f t="shared" si="85"/>
        <v>26</v>
      </c>
      <c r="K179" s="100">
        <v>0.0</v>
      </c>
      <c r="L179" s="100">
        <f t="shared" si="86"/>
        <v>26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79"/>
        <v>3ª ENTRADA</v>
      </c>
      <c r="B180" s="54"/>
      <c r="C180" s="54" t="str">
        <f t="shared" si="87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0.0</v>
      </c>
      <c r="J180" s="101">
        <f t="shared" si="85"/>
        <v>0</v>
      </c>
      <c r="K180" s="100">
        <v>0.0</v>
      </c>
      <c r="L180" s="100">
        <f t="shared" si="86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79"/>
        <v>3ª ENTRADA</v>
      </c>
      <c r="B181" s="54"/>
      <c r="C181" s="54" t="str">
        <f t="shared" si="87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0.0</v>
      </c>
      <c r="J181" s="101">
        <f t="shared" si="85"/>
        <v>0</v>
      </c>
      <c r="K181" s="100">
        <v>0.0</v>
      </c>
      <c r="L181" s="100">
        <f t="shared" si="86"/>
        <v>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79"/>
        <v>3ª ENTRADA</v>
      </c>
      <c r="B182" s="54"/>
      <c r="C182" s="54" t="str">
        <f t="shared" si="87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0.0</v>
      </c>
      <c r="J182" s="101">
        <f t="shared" si="85"/>
        <v>0</v>
      </c>
      <c r="K182" s="100">
        <v>0.0</v>
      </c>
      <c r="L182" s="100">
        <f t="shared" si="86"/>
        <v>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79"/>
        <v>3ª ENTRADA</v>
      </c>
      <c r="B183" s="54"/>
      <c r="C183" s="54" t="str">
        <f t="shared" si="87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-20.0</v>
      </c>
      <c r="J183" s="101">
        <f t="shared" si="85"/>
        <v>-20</v>
      </c>
      <c r="K183" s="100">
        <v>0.0</v>
      </c>
      <c r="L183" s="100">
        <f t="shared" si="86"/>
        <v>-20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79"/>
        <v>3ª ENTRADA</v>
      </c>
      <c r="B184" s="54"/>
      <c r="C184" s="54" t="str">
        <f t="shared" si="87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-10.0</v>
      </c>
      <c r="J184" s="101">
        <f t="shared" si="85"/>
        <v>-10</v>
      </c>
      <c r="K184" s="100">
        <v>0.0</v>
      </c>
      <c r="L184" s="100">
        <f t="shared" si="86"/>
        <v>-10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79"/>
        <v>3ª ENTRADA</v>
      </c>
      <c r="B185" s="54"/>
      <c r="C185" s="54" t="str">
        <f t="shared" si="87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26.0</v>
      </c>
      <c r="J185" s="101">
        <f t="shared" si="85"/>
        <v>26</v>
      </c>
      <c r="K185" s="100">
        <v>0.0</v>
      </c>
      <c r="L185" s="100">
        <f t="shared" si="86"/>
        <v>26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79"/>
        <v>3ª ENTRADA</v>
      </c>
      <c r="B186" s="54"/>
      <c r="C186" s="54" t="str">
        <f t="shared" si="87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27.0</v>
      </c>
      <c r="J186" s="101">
        <f t="shared" si="85"/>
        <v>27</v>
      </c>
      <c r="K186" s="100">
        <v>0.0</v>
      </c>
      <c r="L186" s="100">
        <f t="shared" si="86"/>
        <v>27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79"/>
        <v>3ª ENTRADA</v>
      </c>
      <c r="B187" s="54"/>
      <c r="C187" s="54" t="str">
        <f t="shared" si="87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5"/>
        <v>0</v>
      </c>
      <c r="K187" s="100">
        <v>0.0</v>
      </c>
      <c r="L187" s="100">
        <f t="shared" si="86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idden="1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idden="1">
      <c r="A190" s="6" t="str">
        <f t="shared" ref="A190:A231" si="88">A189</f>
        <v>4ª ENTRADA</v>
      </c>
      <c r="B190" s="82"/>
      <c r="C190" s="82"/>
      <c r="D190" s="82"/>
      <c r="E190" s="83">
        <f>((L199*G199)+L199)</f>
        <v>0</v>
      </c>
      <c r="F190" s="84">
        <v>1.0</v>
      </c>
      <c r="G190" s="85">
        <f>((E197*G199)+E197)</f>
        <v>0</v>
      </c>
      <c r="H190" s="84">
        <v>9.0</v>
      </c>
      <c r="I190" s="85">
        <f>((G197*G199)+G197)</f>
        <v>0</v>
      </c>
      <c r="J190" s="84">
        <v>17.0</v>
      </c>
      <c r="K190" s="85">
        <f>((I197*G199)+I197)</f>
        <v>0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idden="1">
      <c r="A191" s="6" t="str">
        <f t="shared" si="88"/>
        <v>4ª ENTRADA</v>
      </c>
      <c r="B191" s="87"/>
      <c r="C191" s="87">
        <v>0.02</v>
      </c>
      <c r="D191" s="82" t="s">
        <v>38</v>
      </c>
      <c r="E191" s="83">
        <f t="shared" ref="E191:E197" si="89">((E190*G$199)+E190)</f>
        <v>0</v>
      </c>
      <c r="F191" s="84">
        <v>2.0</v>
      </c>
      <c r="G191" s="85">
        <f t="shared" ref="G191:G197" si="90">((G190*G$199)+G190)</f>
        <v>0</v>
      </c>
      <c r="H191" s="84">
        <v>10.0</v>
      </c>
      <c r="I191" s="85">
        <f t="shared" ref="I191:I197" si="91">((I190*G$199)+I190)</f>
        <v>0</v>
      </c>
      <c r="J191" s="84">
        <v>18.0</v>
      </c>
      <c r="K191" s="85">
        <f t="shared" ref="K191:K196" si="92">((K190*G$199)+K190)</f>
        <v>0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idden="1">
      <c r="A192" s="6" t="str">
        <f t="shared" si="88"/>
        <v>4ª ENTRADA</v>
      </c>
      <c r="B192" s="82"/>
      <c r="C192" s="82"/>
      <c r="D192" s="82"/>
      <c r="E192" s="83">
        <f t="shared" si="89"/>
        <v>0</v>
      </c>
      <c r="F192" s="84">
        <v>3.0</v>
      </c>
      <c r="G192" s="85">
        <f t="shared" si="90"/>
        <v>0</v>
      </c>
      <c r="H192" s="84">
        <v>11.0</v>
      </c>
      <c r="I192" s="85">
        <f t="shared" si="91"/>
        <v>0</v>
      </c>
      <c r="J192" s="84">
        <v>19.0</v>
      </c>
      <c r="K192" s="85">
        <f t="shared" si="92"/>
        <v>0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idden="1">
      <c r="A193" s="6" t="str">
        <f t="shared" si="88"/>
        <v>4ª ENTRADA</v>
      </c>
      <c r="B193" s="88"/>
      <c r="C193" s="88"/>
      <c r="D193" s="88"/>
      <c r="E193" s="83">
        <f t="shared" si="89"/>
        <v>0</v>
      </c>
      <c r="F193" s="84">
        <v>4.0</v>
      </c>
      <c r="G193" s="85">
        <f t="shared" si="90"/>
        <v>0</v>
      </c>
      <c r="H193" s="84">
        <v>12.0</v>
      </c>
      <c r="I193" s="85">
        <f t="shared" si="91"/>
        <v>0</v>
      </c>
      <c r="J193" s="84">
        <v>20.0</v>
      </c>
      <c r="K193" s="85">
        <f t="shared" si="92"/>
        <v>0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idden="1">
      <c r="A194" s="6" t="str">
        <f t="shared" si="88"/>
        <v>4ª ENTRADA</v>
      </c>
      <c r="B194" s="89"/>
      <c r="C194" s="89" t="s">
        <v>1</v>
      </c>
      <c r="D194" s="89" t="s">
        <v>48</v>
      </c>
      <c r="E194" s="83">
        <f t="shared" si="89"/>
        <v>0</v>
      </c>
      <c r="F194" s="84">
        <v>5.0</v>
      </c>
      <c r="G194" s="85">
        <f t="shared" si="90"/>
        <v>0</v>
      </c>
      <c r="H194" s="84">
        <v>13.0</v>
      </c>
      <c r="I194" s="85">
        <f t="shared" si="91"/>
        <v>0</v>
      </c>
      <c r="J194" s="84">
        <v>21.0</v>
      </c>
      <c r="K194" s="85">
        <f t="shared" si="92"/>
        <v>0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idden="1">
      <c r="A195" s="6" t="str">
        <f t="shared" si="88"/>
        <v>4ª ENTRADA</v>
      </c>
      <c r="B195" s="90"/>
      <c r="C195" s="90" t="s">
        <v>40</v>
      </c>
      <c r="D195" s="91">
        <f>L199*0.5%</f>
        <v>0</v>
      </c>
      <c r="E195" s="83">
        <f t="shared" si="89"/>
        <v>0</v>
      </c>
      <c r="F195" s="84">
        <v>6.0</v>
      </c>
      <c r="G195" s="85">
        <f t="shared" si="90"/>
        <v>0</v>
      </c>
      <c r="H195" s="84">
        <v>14.0</v>
      </c>
      <c r="I195" s="85">
        <f t="shared" si="91"/>
        <v>0</v>
      </c>
      <c r="J195" s="84">
        <v>22.0</v>
      </c>
      <c r="K195" s="85">
        <f t="shared" si="92"/>
        <v>0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idden="1">
      <c r="A196" s="6" t="str">
        <f t="shared" si="88"/>
        <v>4ª ENTRADA</v>
      </c>
      <c r="B196" s="92"/>
      <c r="C196" s="92" t="s">
        <v>41</v>
      </c>
      <c r="D196" s="93">
        <f>D195/5</f>
        <v>0</v>
      </c>
      <c r="E196" s="83">
        <f t="shared" si="89"/>
        <v>0</v>
      </c>
      <c r="F196" s="84">
        <v>7.0</v>
      </c>
      <c r="G196" s="85">
        <f t="shared" si="90"/>
        <v>0</v>
      </c>
      <c r="H196" s="84">
        <v>15.0</v>
      </c>
      <c r="I196" s="85">
        <f t="shared" si="91"/>
        <v>0</v>
      </c>
      <c r="J196" s="84">
        <v>23.0</v>
      </c>
      <c r="K196" s="85">
        <f t="shared" si="92"/>
        <v>0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idden="1">
      <c r="A197" s="6" t="str">
        <f t="shared" si="88"/>
        <v>4ª ENTRADA</v>
      </c>
      <c r="B197" s="94"/>
      <c r="C197" s="94" t="s">
        <v>42</v>
      </c>
      <c r="D197" s="95">
        <f>L199*G199</f>
        <v>0</v>
      </c>
      <c r="E197" s="83">
        <f t="shared" si="89"/>
        <v>0</v>
      </c>
      <c r="F197" s="84">
        <v>8.0</v>
      </c>
      <c r="G197" s="85">
        <f t="shared" si="90"/>
        <v>0</v>
      </c>
      <c r="H197" s="84">
        <v>16.0</v>
      </c>
      <c r="I197" s="85">
        <f t="shared" si="91"/>
        <v>0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idden="1">
      <c r="A198" s="6" t="str">
        <f t="shared" si="88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idden="1">
      <c r="A199" s="6" t="str">
        <f t="shared" si="88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3">H201+H202+H203+H204+H205+H206+H207+H208+H209+H210+H211+H212+H213+H214+H215+H216+H217+H218+H219+H220+H221+H222+H223+H224+H225+H226+H227+H228+H229+H230</f>
        <v>0</v>
      </c>
      <c r="I199" s="17">
        <f t="shared" si="93"/>
        <v>0</v>
      </c>
      <c r="J199" s="98"/>
      <c r="K199" s="17">
        <f t="shared" ref="K199:L199" si="94">K201+K202+K203+K204+K205+K206+K207+K208+K209+K210+K211+K212+K213+K214+K215+K216+K217+K218+K219+K220+K221+K222+K223+K224+K225+K226+K227+K228+K229+K230</f>
        <v>0</v>
      </c>
      <c r="L199" s="17">
        <f t="shared" si="94"/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idden="1">
      <c r="A200" s="6" t="str">
        <f t="shared" si="88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idden="1">
      <c r="A201" s="6" t="str">
        <f t="shared" si="88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5">SUM(H201:I201)</f>
        <v>0</v>
      </c>
      <c r="K201" s="100">
        <v>0.0</v>
      </c>
      <c r="L201" s="100">
        <f t="shared" ref="L201:L231" si="96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idden="1">
      <c r="A202" s="6" t="str">
        <f t="shared" si="88"/>
        <v>4ª ENTRADA</v>
      </c>
      <c r="B202" s="54"/>
      <c r="C202" s="54" t="str">
        <f t="shared" ref="C202:C231" si="97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5"/>
        <v>0</v>
      </c>
      <c r="K202" s="100">
        <v>0.0</v>
      </c>
      <c r="L202" s="100">
        <f t="shared" si="96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idden="1">
      <c r="A203" s="6" t="str">
        <f t="shared" si="88"/>
        <v>4ª ENTRADA</v>
      </c>
      <c r="B203" s="54"/>
      <c r="C203" s="54" t="str">
        <f t="shared" si="97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5"/>
        <v>0</v>
      </c>
      <c r="K203" s="100">
        <v>0.0</v>
      </c>
      <c r="L203" s="100">
        <f t="shared" si="96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idden="1">
      <c r="A204" s="6" t="str">
        <f t="shared" si="88"/>
        <v>4ª ENTRADA</v>
      </c>
      <c r="B204" s="54"/>
      <c r="C204" s="54" t="str">
        <f t="shared" si="97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5"/>
        <v>0</v>
      </c>
      <c r="K204" s="100">
        <v>0.0</v>
      </c>
      <c r="L204" s="100">
        <f t="shared" si="96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idden="1">
      <c r="A205" s="6" t="str">
        <f t="shared" si="88"/>
        <v>4ª ENTRADA</v>
      </c>
      <c r="B205" s="54"/>
      <c r="C205" s="54" t="str">
        <f t="shared" si="97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5"/>
        <v>0</v>
      </c>
      <c r="K205" s="100">
        <v>0.0</v>
      </c>
      <c r="L205" s="100">
        <f t="shared" si="96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idden="1">
      <c r="A206" s="6" t="str">
        <f t="shared" si="88"/>
        <v>4ª ENTRADA</v>
      </c>
      <c r="B206" s="54"/>
      <c r="C206" s="54" t="str">
        <f t="shared" si="97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5"/>
        <v>0</v>
      </c>
      <c r="K206" s="100">
        <v>0.0</v>
      </c>
      <c r="L206" s="100">
        <f t="shared" si="96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idden="1">
      <c r="A207" s="6" t="str">
        <f t="shared" si="88"/>
        <v>4ª ENTRADA</v>
      </c>
      <c r="B207" s="54"/>
      <c r="C207" s="54" t="str">
        <f t="shared" si="97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5"/>
        <v>0</v>
      </c>
      <c r="K207" s="100">
        <v>0.0</v>
      </c>
      <c r="L207" s="100">
        <f t="shared" si="96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idden="1">
      <c r="A208" s="6" t="str">
        <f t="shared" si="88"/>
        <v>4ª ENTRADA</v>
      </c>
      <c r="B208" s="54"/>
      <c r="C208" s="54" t="str">
        <f t="shared" si="97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5"/>
        <v>0</v>
      </c>
      <c r="K208" s="100">
        <v>0.0</v>
      </c>
      <c r="L208" s="100">
        <f t="shared" si="96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idden="1">
      <c r="A209" s="6" t="str">
        <f t="shared" si="88"/>
        <v>4ª ENTRADA</v>
      </c>
      <c r="B209" s="54"/>
      <c r="C209" s="54" t="str">
        <f t="shared" si="97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5"/>
        <v>0</v>
      </c>
      <c r="K209" s="100">
        <v>0.0</v>
      </c>
      <c r="L209" s="100">
        <f t="shared" si="96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idden="1">
      <c r="A210" s="6" t="str">
        <f t="shared" si="88"/>
        <v>4ª ENTRADA</v>
      </c>
      <c r="B210" s="54"/>
      <c r="C210" s="54" t="str">
        <f t="shared" si="97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5"/>
        <v>0</v>
      </c>
      <c r="K210" s="100">
        <v>0.0</v>
      </c>
      <c r="L210" s="100">
        <f t="shared" si="96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idden="1">
      <c r="A211" s="6" t="str">
        <f t="shared" si="88"/>
        <v>4ª ENTRADA</v>
      </c>
      <c r="B211" s="54"/>
      <c r="C211" s="54" t="str">
        <f t="shared" si="97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5"/>
        <v>0</v>
      </c>
      <c r="K211" s="100">
        <v>0.0</v>
      </c>
      <c r="L211" s="100">
        <f t="shared" si="96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idden="1">
      <c r="A212" s="6" t="str">
        <f t="shared" si="88"/>
        <v>4ª ENTRADA</v>
      </c>
      <c r="B212" s="54"/>
      <c r="C212" s="54" t="str">
        <f t="shared" si="97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5"/>
        <v>0</v>
      </c>
      <c r="K212" s="100">
        <v>0.0</v>
      </c>
      <c r="L212" s="100">
        <f t="shared" si="96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idden="1">
      <c r="A213" s="6" t="str">
        <f t="shared" si="88"/>
        <v>4ª ENTRADA</v>
      </c>
      <c r="B213" s="54"/>
      <c r="C213" s="54" t="str">
        <f t="shared" si="97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5"/>
        <v>0</v>
      </c>
      <c r="K213" s="100">
        <v>0.0</v>
      </c>
      <c r="L213" s="100">
        <f t="shared" si="96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idden="1">
      <c r="A214" s="6" t="str">
        <f t="shared" si="88"/>
        <v>4ª ENTRADA</v>
      </c>
      <c r="B214" s="54"/>
      <c r="C214" s="54" t="str">
        <f t="shared" si="97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5"/>
        <v>0</v>
      </c>
      <c r="K214" s="100">
        <v>0.0</v>
      </c>
      <c r="L214" s="100">
        <f t="shared" si="96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idden="1">
      <c r="A215" s="6" t="str">
        <f t="shared" si="88"/>
        <v>4ª ENTRADA</v>
      </c>
      <c r="B215" s="54"/>
      <c r="C215" s="54" t="str">
        <f t="shared" si="97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5"/>
        <v>0</v>
      </c>
      <c r="K215" s="100">
        <v>0.0</v>
      </c>
      <c r="L215" s="100">
        <f t="shared" si="96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idden="1">
      <c r="A216" s="6" t="str">
        <f t="shared" si="88"/>
        <v>4ª ENTRADA</v>
      </c>
      <c r="B216" s="54"/>
      <c r="C216" s="54" t="str">
        <f t="shared" si="97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5"/>
        <v>0</v>
      </c>
      <c r="K216" s="100">
        <v>0.0</v>
      </c>
      <c r="L216" s="100">
        <f t="shared" si="96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idden="1">
      <c r="A217" s="6" t="str">
        <f t="shared" si="88"/>
        <v>4ª ENTRADA</v>
      </c>
      <c r="B217" s="54"/>
      <c r="C217" s="54" t="str">
        <f t="shared" si="97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5"/>
        <v>0</v>
      </c>
      <c r="K217" s="100">
        <v>0.0</v>
      </c>
      <c r="L217" s="100">
        <f t="shared" si="96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idden="1">
      <c r="A218" s="6" t="str">
        <f t="shared" si="88"/>
        <v>4ª ENTRADA</v>
      </c>
      <c r="B218" s="54"/>
      <c r="C218" s="54" t="str">
        <f t="shared" si="97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5"/>
        <v>0</v>
      </c>
      <c r="K218" s="100">
        <v>0.0</v>
      </c>
      <c r="L218" s="100">
        <f t="shared" si="96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idden="1">
      <c r="A219" s="6" t="str">
        <f t="shared" si="88"/>
        <v>4ª ENTRADA</v>
      </c>
      <c r="B219" s="54"/>
      <c r="C219" s="54" t="str">
        <f t="shared" si="97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0.0</v>
      </c>
      <c r="J219" s="101">
        <f t="shared" si="95"/>
        <v>0</v>
      </c>
      <c r="K219" s="100">
        <v>0.0</v>
      </c>
      <c r="L219" s="100">
        <f t="shared" si="96"/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idden="1">
      <c r="A220" s="6" t="str">
        <f t="shared" si="88"/>
        <v>4ª ENTRADA</v>
      </c>
      <c r="B220" s="54"/>
      <c r="C220" s="54" t="str">
        <f t="shared" si="97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5"/>
        <v>0</v>
      </c>
      <c r="K220" s="100">
        <v>0.0</v>
      </c>
      <c r="L220" s="100">
        <f t="shared" si="96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idden="1">
      <c r="A221" s="6" t="str">
        <f t="shared" si="88"/>
        <v>4ª ENTRADA</v>
      </c>
      <c r="B221" s="54"/>
      <c r="C221" s="54" t="str">
        <f t="shared" si="97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5"/>
        <v>0</v>
      </c>
      <c r="K221" s="100">
        <v>0.0</v>
      </c>
      <c r="L221" s="100">
        <f t="shared" si="96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idden="1">
      <c r="A222" s="6" t="str">
        <f t="shared" si="88"/>
        <v>4ª ENTRADA</v>
      </c>
      <c r="B222" s="54"/>
      <c r="C222" s="54" t="str">
        <f t="shared" si="97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0.0</v>
      </c>
      <c r="J222" s="101">
        <f t="shared" si="95"/>
        <v>0</v>
      </c>
      <c r="K222" s="100">
        <v>0.0</v>
      </c>
      <c r="L222" s="100">
        <f t="shared" si="96"/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idden="1">
      <c r="A223" s="6" t="str">
        <f t="shared" si="88"/>
        <v>4ª ENTRADA</v>
      </c>
      <c r="B223" s="54"/>
      <c r="C223" s="54" t="str">
        <f t="shared" si="97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5"/>
        <v>0</v>
      </c>
      <c r="K223" s="100">
        <v>0.0</v>
      </c>
      <c r="L223" s="100">
        <f t="shared" si="96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idden="1">
      <c r="A224" s="6" t="str">
        <f t="shared" si="88"/>
        <v>4ª ENTRADA</v>
      </c>
      <c r="B224" s="54"/>
      <c r="C224" s="54" t="str">
        <f t="shared" si="97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5"/>
        <v>0</v>
      </c>
      <c r="K224" s="100">
        <v>0.0</v>
      </c>
      <c r="L224" s="100">
        <f t="shared" si="96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idden="1">
      <c r="A225" s="6" t="str">
        <f t="shared" si="88"/>
        <v>4ª ENTRADA</v>
      </c>
      <c r="B225" s="54"/>
      <c r="C225" s="54" t="str">
        <f t="shared" si="97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5"/>
        <v>0</v>
      </c>
      <c r="K225" s="100">
        <v>0.0</v>
      </c>
      <c r="L225" s="100">
        <f t="shared" si="96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idden="1">
      <c r="A226" s="6" t="str">
        <f t="shared" si="88"/>
        <v>4ª ENTRADA</v>
      </c>
      <c r="B226" s="54"/>
      <c r="C226" s="54" t="str">
        <f t="shared" si="97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5"/>
        <v>0</v>
      </c>
      <c r="K226" s="100">
        <v>0.0</v>
      </c>
      <c r="L226" s="100">
        <f t="shared" si="96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idden="1">
      <c r="A227" s="6" t="str">
        <f t="shared" si="88"/>
        <v>4ª ENTRADA</v>
      </c>
      <c r="B227" s="54"/>
      <c r="C227" s="54" t="str">
        <f t="shared" si="97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5"/>
        <v>0</v>
      </c>
      <c r="K227" s="100">
        <v>0.0</v>
      </c>
      <c r="L227" s="100">
        <f t="shared" si="96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idden="1">
      <c r="A228" s="6" t="str">
        <f t="shared" si="88"/>
        <v>4ª ENTRADA</v>
      </c>
      <c r="B228" s="54"/>
      <c r="C228" s="54" t="str">
        <f t="shared" si="97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5"/>
        <v>0</v>
      </c>
      <c r="K228" s="100">
        <v>0.0</v>
      </c>
      <c r="L228" s="100">
        <f t="shared" si="96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idden="1">
      <c r="A229" s="6" t="str">
        <f t="shared" si="88"/>
        <v>4ª ENTRADA</v>
      </c>
      <c r="B229" s="54"/>
      <c r="C229" s="54" t="str">
        <f t="shared" si="97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5"/>
        <v>0</v>
      </c>
      <c r="K229" s="100">
        <v>0.0</v>
      </c>
      <c r="L229" s="100">
        <f t="shared" si="96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idden="1">
      <c r="A230" s="6" t="str">
        <f t="shared" si="88"/>
        <v>4ª ENTRADA</v>
      </c>
      <c r="B230" s="54"/>
      <c r="C230" s="54" t="str">
        <f t="shared" si="97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5"/>
        <v>0</v>
      </c>
      <c r="K230" s="100">
        <v>0.0</v>
      </c>
      <c r="L230" s="100">
        <f t="shared" si="96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idden="1">
      <c r="A231" s="6" t="str">
        <f t="shared" si="88"/>
        <v>4ª ENTRADA</v>
      </c>
      <c r="B231" s="54"/>
      <c r="C231" s="54" t="str">
        <f t="shared" si="97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5"/>
        <v>0</v>
      </c>
      <c r="K231" s="100">
        <v>0.0</v>
      </c>
      <c r="L231" s="100">
        <f t="shared" si="96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idden="1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idden="1">
      <c r="A234" s="6" t="str">
        <f t="shared" ref="A234:A275" si="98">A233</f>
        <v>5ª ENTRADA</v>
      </c>
      <c r="B234" s="82"/>
      <c r="C234" s="82"/>
      <c r="D234" s="82"/>
      <c r="E234" s="83">
        <f>((L243*G243)+L243)</f>
        <v>0</v>
      </c>
      <c r="F234" s="84">
        <v>1.0</v>
      </c>
      <c r="G234" s="85">
        <f>((E241*G243)+E241)</f>
        <v>0</v>
      </c>
      <c r="H234" s="84">
        <v>9.0</v>
      </c>
      <c r="I234" s="85">
        <f>((G241*G243)+G241)</f>
        <v>0</v>
      </c>
      <c r="J234" s="84">
        <v>17.0</v>
      </c>
      <c r="K234" s="85">
        <f>((I241*G243)+I241)</f>
        <v>0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idden="1">
      <c r="A235" s="6" t="str">
        <f t="shared" si="98"/>
        <v>5ª ENTRADA</v>
      </c>
      <c r="B235" s="87"/>
      <c r="C235" s="87">
        <v>0.02</v>
      </c>
      <c r="D235" s="82" t="s">
        <v>38</v>
      </c>
      <c r="E235" s="83">
        <f t="shared" ref="E235:E241" si="99">((E234*G$67)+E234)</f>
        <v>0</v>
      </c>
      <c r="F235" s="84">
        <v>2.0</v>
      </c>
      <c r="G235" s="85">
        <f t="shared" ref="G235:G241" si="100">((G234*G$67)+G234)</f>
        <v>0</v>
      </c>
      <c r="H235" s="84">
        <v>10.0</v>
      </c>
      <c r="I235" s="85">
        <f t="shared" ref="I235:I241" si="101">((I234*G$67)+I234)</f>
        <v>0</v>
      </c>
      <c r="J235" s="84">
        <v>18.0</v>
      </c>
      <c r="K235" s="85">
        <f t="shared" ref="K235:K240" si="102">((K234*G$67)+K234)</f>
        <v>0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idden="1">
      <c r="A236" s="6" t="str">
        <f t="shared" si="98"/>
        <v>5ª ENTRADA</v>
      </c>
      <c r="B236" s="82"/>
      <c r="C236" s="82"/>
      <c r="D236" s="82"/>
      <c r="E236" s="83">
        <f t="shared" si="99"/>
        <v>0</v>
      </c>
      <c r="F236" s="84">
        <v>3.0</v>
      </c>
      <c r="G236" s="85">
        <f t="shared" si="100"/>
        <v>0</v>
      </c>
      <c r="H236" s="84">
        <v>11.0</v>
      </c>
      <c r="I236" s="85">
        <f t="shared" si="101"/>
        <v>0</v>
      </c>
      <c r="J236" s="84">
        <v>19.0</v>
      </c>
      <c r="K236" s="85">
        <f t="shared" si="102"/>
        <v>0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idden="1">
      <c r="A237" s="6" t="str">
        <f t="shared" si="98"/>
        <v>5ª ENTRADA</v>
      </c>
      <c r="B237" s="88"/>
      <c r="C237" s="88"/>
      <c r="D237" s="88"/>
      <c r="E237" s="83">
        <f t="shared" si="99"/>
        <v>0</v>
      </c>
      <c r="F237" s="84">
        <v>4.0</v>
      </c>
      <c r="G237" s="85">
        <f t="shared" si="100"/>
        <v>0</v>
      </c>
      <c r="H237" s="84">
        <v>12.0</v>
      </c>
      <c r="I237" s="85">
        <f t="shared" si="101"/>
        <v>0</v>
      </c>
      <c r="J237" s="84">
        <v>20.0</v>
      </c>
      <c r="K237" s="85">
        <f t="shared" si="102"/>
        <v>0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 hidden="1">
      <c r="A238" s="6" t="str">
        <f t="shared" si="98"/>
        <v>5ª ENTRADA</v>
      </c>
      <c r="B238" s="89"/>
      <c r="C238" s="89" t="s">
        <v>1</v>
      </c>
      <c r="D238" s="89" t="s">
        <v>50</v>
      </c>
      <c r="E238" s="83">
        <f t="shared" si="99"/>
        <v>0</v>
      </c>
      <c r="F238" s="84">
        <v>5.0</v>
      </c>
      <c r="G238" s="85">
        <f t="shared" si="100"/>
        <v>0</v>
      </c>
      <c r="H238" s="84">
        <v>13.0</v>
      </c>
      <c r="I238" s="85">
        <f t="shared" si="101"/>
        <v>0</v>
      </c>
      <c r="J238" s="84">
        <v>21.0</v>
      </c>
      <c r="K238" s="85">
        <f t="shared" si="102"/>
        <v>0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hidden="1">
      <c r="A239" s="6" t="str">
        <f t="shared" si="98"/>
        <v>5ª ENTRADA</v>
      </c>
      <c r="B239" s="90"/>
      <c r="C239" s="90" t="s">
        <v>40</v>
      </c>
      <c r="D239" s="91">
        <f>L243*0.5%</f>
        <v>0</v>
      </c>
      <c r="E239" s="83">
        <f t="shared" si="99"/>
        <v>0</v>
      </c>
      <c r="F239" s="84">
        <v>6.0</v>
      </c>
      <c r="G239" s="85">
        <f t="shared" si="100"/>
        <v>0</v>
      </c>
      <c r="H239" s="84">
        <v>14.0</v>
      </c>
      <c r="I239" s="85">
        <f t="shared" si="101"/>
        <v>0</v>
      </c>
      <c r="J239" s="84">
        <v>22.0</v>
      </c>
      <c r="K239" s="85">
        <f t="shared" si="102"/>
        <v>0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hidden="1">
      <c r="A240" s="6" t="str">
        <f t="shared" si="98"/>
        <v>5ª ENTRADA</v>
      </c>
      <c r="B240" s="92"/>
      <c r="C240" s="92" t="s">
        <v>41</v>
      </c>
      <c r="D240" s="93">
        <f>D239/5</f>
        <v>0</v>
      </c>
      <c r="E240" s="83">
        <f t="shared" si="99"/>
        <v>0</v>
      </c>
      <c r="F240" s="84">
        <v>7.0</v>
      </c>
      <c r="G240" s="85">
        <f t="shared" si="100"/>
        <v>0</v>
      </c>
      <c r="H240" s="84">
        <v>15.0</v>
      </c>
      <c r="I240" s="85">
        <f t="shared" si="101"/>
        <v>0</v>
      </c>
      <c r="J240" s="84">
        <v>23.0</v>
      </c>
      <c r="K240" s="85">
        <f t="shared" si="102"/>
        <v>0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hidden="1">
      <c r="A241" s="6" t="str">
        <f t="shared" si="98"/>
        <v>5ª ENTRADA</v>
      </c>
      <c r="B241" s="94"/>
      <c r="C241" s="94" t="s">
        <v>42</v>
      </c>
      <c r="D241" s="95">
        <f>L243*G243</f>
        <v>0</v>
      </c>
      <c r="E241" s="83">
        <f t="shared" si="99"/>
        <v>0</v>
      </c>
      <c r="F241" s="84">
        <v>8.0</v>
      </c>
      <c r="G241" s="85">
        <f t="shared" si="100"/>
        <v>0</v>
      </c>
      <c r="H241" s="84">
        <v>16.0</v>
      </c>
      <c r="I241" s="85">
        <f t="shared" si="101"/>
        <v>0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hidden="1">
      <c r="A242" s="6" t="str">
        <f t="shared" si="98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hidden="1">
      <c r="A243" s="6" t="str">
        <f t="shared" si="98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3">H245+H246+H247+H248+H249+H250+H251+H252+H253+H254+H255+H256+H257+H258+H259+H260+H261+H262+H263+H264+H265+H266+H267+H268+H269+H270+H271+H272+H273+H274</f>
        <v>0</v>
      </c>
      <c r="I243" s="17">
        <f t="shared" si="103"/>
        <v>0</v>
      </c>
      <c r="J243" s="98"/>
      <c r="K243" s="17">
        <f t="shared" ref="K243:L243" si="104">K245+K246+K247+K248+K249+K250+K251+K252+K253+K254+K255+K256+K257+K258+K259+K260+K261+K262+K263+K264+K265+K266+K267+K268+K269+K270+K271+K272+K273+K274</f>
        <v>0</v>
      </c>
      <c r="L243" s="17">
        <f t="shared" si="104"/>
        <v>0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hidden="1">
      <c r="A244" s="6" t="str">
        <f t="shared" si="98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 hidden="1">
      <c r="A245" s="6" t="str">
        <f t="shared" si="98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5">SUM(H245:I245)</f>
        <v>0</v>
      </c>
      <c r="K245" s="100">
        <v>0.0</v>
      </c>
      <c r="L245" s="100">
        <f t="shared" ref="L245:L275" si="106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hidden="1">
      <c r="A246" s="6" t="str">
        <f t="shared" si="98"/>
        <v>5ª ENTRADA</v>
      </c>
      <c r="B246" s="54"/>
      <c r="C246" s="54" t="str">
        <f t="shared" ref="C246:C275" si="107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5"/>
        <v>0</v>
      </c>
      <c r="K246" s="100">
        <v>0.0</v>
      </c>
      <c r="L246" s="100">
        <f t="shared" si="106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hidden="1">
      <c r="A247" s="6" t="str">
        <f t="shared" si="98"/>
        <v>5ª ENTRADA</v>
      </c>
      <c r="B247" s="54"/>
      <c r="C247" s="54" t="str">
        <f t="shared" si="107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5"/>
        <v>0</v>
      </c>
      <c r="K247" s="100">
        <v>0.0</v>
      </c>
      <c r="L247" s="100">
        <f t="shared" si="106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hidden="1">
      <c r="A248" s="6" t="str">
        <f t="shared" si="98"/>
        <v>5ª ENTRADA</v>
      </c>
      <c r="B248" s="54"/>
      <c r="C248" s="54" t="str">
        <f t="shared" si="107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5"/>
        <v>0</v>
      </c>
      <c r="K248" s="100">
        <v>0.0</v>
      </c>
      <c r="L248" s="100">
        <f t="shared" si="106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 hidden="1">
      <c r="A249" s="6" t="str">
        <f t="shared" si="98"/>
        <v>5ª ENTRADA</v>
      </c>
      <c r="B249" s="54"/>
      <c r="C249" s="54" t="str">
        <f t="shared" si="107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5"/>
        <v>0</v>
      </c>
      <c r="K249" s="100">
        <v>0.0</v>
      </c>
      <c r="L249" s="100">
        <f t="shared" si="106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hidden="1">
      <c r="A250" s="6" t="str">
        <f t="shared" si="98"/>
        <v>5ª ENTRADA</v>
      </c>
      <c r="B250" s="54"/>
      <c r="C250" s="54" t="str">
        <f t="shared" si="107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5"/>
        <v>0</v>
      </c>
      <c r="K250" s="100">
        <v>0.0</v>
      </c>
      <c r="L250" s="100">
        <f t="shared" si="106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 hidden="1">
      <c r="A251" s="6" t="str">
        <f t="shared" si="98"/>
        <v>5ª ENTRADA</v>
      </c>
      <c r="B251" s="54"/>
      <c r="C251" s="54" t="str">
        <f t="shared" si="107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5"/>
        <v>0</v>
      </c>
      <c r="K251" s="100">
        <v>0.0</v>
      </c>
      <c r="L251" s="100">
        <f t="shared" si="106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hidden="1">
      <c r="A252" s="6" t="str">
        <f t="shared" si="98"/>
        <v>5ª ENTRADA</v>
      </c>
      <c r="B252" s="54"/>
      <c r="C252" s="54" t="str">
        <f t="shared" si="107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5"/>
        <v>0</v>
      </c>
      <c r="K252" s="100">
        <v>0.0</v>
      </c>
      <c r="L252" s="100">
        <f t="shared" si="106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hidden="1">
      <c r="A253" s="6" t="str">
        <f t="shared" si="98"/>
        <v>5ª ENTRADA</v>
      </c>
      <c r="B253" s="54"/>
      <c r="C253" s="54" t="str">
        <f t="shared" si="107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5"/>
        <v>0</v>
      </c>
      <c r="K253" s="100">
        <v>0.0</v>
      </c>
      <c r="L253" s="100">
        <f t="shared" si="106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hidden="1">
      <c r="A254" s="6" t="str">
        <f t="shared" si="98"/>
        <v>5ª ENTRADA</v>
      </c>
      <c r="B254" s="54"/>
      <c r="C254" s="54" t="str">
        <f t="shared" si="107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5"/>
        <v>0</v>
      </c>
      <c r="K254" s="100">
        <v>0.0</v>
      </c>
      <c r="L254" s="100">
        <f t="shared" si="106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 hidden="1">
      <c r="A255" s="6" t="str">
        <f t="shared" si="98"/>
        <v>5ª ENTRADA</v>
      </c>
      <c r="B255" s="54"/>
      <c r="C255" s="54" t="str">
        <f t="shared" si="107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5"/>
        <v>0</v>
      </c>
      <c r="K255" s="100">
        <v>0.0</v>
      </c>
      <c r="L255" s="100">
        <f t="shared" si="106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hidden="1">
      <c r="A256" s="6" t="str">
        <f t="shared" si="98"/>
        <v>5ª ENTRADA</v>
      </c>
      <c r="B256" s="54"/>
      <c r="C256" s="54" t="str">
        <f t="shared" si="107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5"/>
        <v>0</v>
      </c>
      <c r="K256" s="100">
        <v>0.0</v>
      </c>
      <c r="L256" s="100">
        <f t="shared" si="106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 hidden="1">
      <c r="A257" s="6" t="str">
        <f t="shared" si="98"/>
        <v>5ª ENTRADA</v>
      </c>
      <c r="B257" s="54"/>
      <c r="C257" s="54" t="str">
        <f t="shared" si="107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5"/>
        <v>0</v>
      </c>
      <c r="K257" s="100">
        <v>0.0</v>
      </c>
      <c r="L257" s="100">
        <f t="shared" si="106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hidden="1">
      <c r="A258" s="6" t="str">
        <f t="shared" si="98"/>
        <v>5ª ENTRADA</v>
      </c>
      <c r="B258" s="54"/>
      <c r="C258" s="54" t="str">
        <f t="shared" si="107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5"/>
        <v>0</v>
      </c>
      <c r="K258" s="100">
        <v>0.0</v>
      </c>
      <c r="L258" s="100">
        <f t="shared" si="106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 hidden="1">
      <c r="A259" s="6" t="str">
        <f t="shared" si="98"/>
        <v>5ª ENTRADA</v>
      </c>
      <c r="B259" s="54"/>
      <c r="C259" s="54" t="str">
        <f t="shared" si="107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5"/>
        <v>0</v>
      </c>
      <c r="K259" s="100">
        <v>0.0</v>
      </c>
      <c r="L259" s="100">
        <f t="shared" si="106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hidden="1">
      <c r="A260" s="6" t="str">
        <f t="shared" si="98"/>
        <v>5ª ENTRADA</v>
      </c>
      <c r="B260" s="54"/>
      <c r="C260" s="54" t="str">
        <f t="shared" si="107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5"/>
        <v>0</v>
      </c>
      <c r="K260" s="100">
        <v>0.0</v>
      </c>
      <c r="L260" s="100">
        <f t="shared" si="106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 hidden="1">
      <c r="A261" s="6" t="str">
        <f t="shared" si="98"/>
        <v>5ª ENTRADA</v>
      </c>
      <c r="B261" s="54"/>
      <c r="C261" s="54" t="str">
        <f t="shared" si="107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5"/>
        <v>0</v>
      </c>
      <c r="K261" s="100">
        <v>0.0</v>
      </c>
      <c r="L261" s="100">
        <f t="shared" si="106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hidden="1">
      <c r="A262" s="6" t="str">
        <f t="shared" si="98"/>
        <v>5ª ENTRADA</v>
      </c>
      <c r="B262" s="54"/>
      <c r="C262" s="54" t="str">
        <f t="shared" si="107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5"/>
        <v>0</v>
      </c>
      <c r="K262" s="100">
        <v>0.0</v>
      </c>
      <c r="L262" s="100">
        <f t="shared" si="106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 hidden="1">
      <c r="A263" s="6" t="str">
        <f t="shared" si="98"/>
        <v>5ª ENTRADA</v>
      </c>
      <c r="B263" s="54"/>
      <c r="C263" s="54" t="str">
        <f t="shared" si="107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0.0</v>
      </c>
      <c r="J263" s="101">
        <f t="shared" si="105"/>
        <v>0</v>
      </c>
      <c r="K263" s="100">
        <v>0.0</v>
      </c>
      <c r="L263" s="100">
        <f t="shared" si="106"/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hidden="1">
      <c r="A264" s="6" t="str">
        <f t="shared" si="98"/>
        <v>5ª ENTRADA</v>
      </c>
      <c r="B264" s="54"/>
      <c r="C264" s="54" t="str">
        <f t="shared" si="107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5"/>
        <v>0</v>
      </c>
      <c r="K264" s="100">
        <v>0.0</v>
      </c>
      <c r="L264" s="100">
        <f t="shared" si="106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 hidden="1">
      <c r="A265" s="6" t="str">
        <f t="shared" si="98"/>
        <v>5ª ENTRADA</v>
      </c>
      <c r="B265" s="54"/>
      <c r="C265" s="54" t="str">
        <f t="shared" si="107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5"/>
        <v>0</v>
      </c>
      <c r="K265" s="100">
        <v>0.0</v>
      </c>
      <c r="L265" s="100">
        <f t="shared" si="106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hidden="1">
      <c r="A266" s="6" t="str">
        <f t="shared" si="98"/>
        <v>5ª ENTRADA</v>
      </c>
      <c r="B266" s="54"/>
      <c r="C266" s="54" t="str">
        <f t="shared" si="107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5"/>
        <v>0</v>
      </c>
      <c r="K266" s="100">
        <v>0.0</v>
      </c>
      <c r="L266" s="100">
        <f t="shared" si="106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hidden="1">
      <c r="A267" s="6" t="str">
        <f t="shared" si="98"/>
        <v>5ª ENTRADA</v>
      </c>
      <c r="B267" s="54"/>
      <c r="C267" s="54" t="str">
        <f t="shared" si="107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5"/>
        <v>0</v>
      </c>
      <c r="K267" s="100">
        <v>0.0</v>
      </c>
      <c r="L267" s="100">
        <f t="shared" si="106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hidden="1">
      <c r="A268" s="6" t="str">
        <f t="shared" si="98"/>
        <v>5ª ENTRADA</v>
      </c>
      <c r="B268" s="54"/>
      <c r="C268" s="54" t="str">
        <f t="shared" si="107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5"/>
        <v>0</v>
      </c>
      <c r="K268" s="100">
        <v>0.0</v>
      </c>
      <c r="L268" s="100">
        <f t="shared" si="106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 hidden="1">
      <c r="A269" s="6" t="str">
        <f t="shared" si="98"/>
        <v>5ª ENTRADA</v>
      </c>
      <c r="B269" s="54"/>
      <c r="C269" s="54" t="str">
        <f t="shared" si="107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5"/>
        <v>0</v>
      </c>
      <c r="K269" s="100">
        <v>0.0</v>
      </c>
      <c r="L269" s="100">
        <f t="shared" si="106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 hidden="1">
      <c r="A270" s="6" t="str">
        <f t="shared" si="98"/>
        <v>5ª ENTRADA</v>
      </c>
      <c r="B270" s="54"/>
      <c r="C270" s="54" t="str">
        <f t="shared" si="107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5"/>
        <v>0</v>
      </c>
      <c r="K270" s="100">
        <v>0.0</v>
      </c>
      <c r="L270" s="100">
        <f t="shared" si="106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 hidden="1">
      <c r="A271" s="6" t="str">
        <f t="shared" si="98"/>
        <v>5ª ENTRADA</v>
      </c>
      <c r="B271" s="54"/>
      <c r="C271" s="54" t="str">
        <f t="shared" si="107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5"/>
        <v>0</v>
      </c>
      <c r="K271" s="100">
        <v>0.0</v>
      </c>
      <c r="L271" s="100">
        <f t="shared" si="106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hidden="1">
      <c r="A272" s="6" t="str">
        <f t="shared" si="98"/>
        <v>5ª ENTRADA</v>
      </c>
      <c r="B272" s="54"/>
      <c r="C272" s="54" t="str">
        <f t="shared" si="107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5"/>
        <v>0</v>
      </c>
      <c r="K272" s="100">
        <v>0.0</v>
      </c>
      <c r="L272" s="100">
        <f t="shared" si="106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 hidden="1">
      <c r="A273" s="6" t="str">
        <f t="shared" si="98"/>
        <v>5ª ENTRADA</v>
      </c>
      <c r="B273" s="54"/>
      <c r="C273" s="54" t="str">
        <f t="shared" si="107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5"/>
        <v>0</v>
      </c>
      <c r="K273" s="100">
        <v>0.0</v>
      </c>
      <c r="L273" s="100">
        <f t="shared" si="106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 hidden="1">
      <c r="A274" s="6" t="str">
        <f t="shared" si="98"/>
        <v>5ª ENTRADA</v>
      </c>
      <c r="B274" s="54"/>
      <c r="C274" s="54" t="str">
        <f t="shared" si="107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5"/>
        <v>0</v>
      </c>
      <c r="K274" s="100">
        <v>0.0</v>
      </c>
      <c r="L274" s="100">
        <f t="shared" si="106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hidden="1">
      <c r="A275" s="6" t="str">
        <f t="shared" si="98"/>
        <v>5ª ENTRADA</v>
      </c>
      <c r="B275" s="54"/>
      <c r="C275" s="54" t="str">
        <f t="shared" si="107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5"/>
        <v>0</v>
      </c>
      <c r="K275" s="100">
        <v>0.0</v>
      </c>
      <c r="L275" s="100">
        <f t="shared" si="106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idden="1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idden="1">
      <c r="A278" s="6" t="str">
        <f t="shared" ref="A278:A319" si="108">A277</f>
        <v>6ª ENTRADA</v>
      </c>
      <c r="B278" s="82"/>
      <c r="C278" s="82"/>
      <c r="D278" s="82"/>
      <c r="E278" s="83">
        <f>((L287*G287)+L287)</f>
        <v>0</v>
      </c>
      <c r="F278" s="84">
        <v>1.0</v>
      </c>
      <c r="G278" s="85">
        <f>((E285*G287)+E285)</f>
        <v>0</v>
      </c>
      <c r="H278" s="84">
        <v>9.0</v>
      </c>
      <c r="I278" s="85">
        <f>((G285*G287)+G285)</f>
        <v>0</v>
      </c>
      <c r="J278" s="84">
        <v>17.0</v>
      </c>
      <c r="K278" s="85">
        <f>((I285*G287)+I285)</f>
        <v>0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idden="1">
      <c r="A279" s="6" t="str">
        <f t="shared" si="108"/>
        <v>6ª ENTRADA</v>
      </c>
      <c r="B279" s="87"/>
      <c r="C279" s="87">
        <v>0.02</v>
      </c>
      <c r="D279" s="82" t="s">
        <v>38</v>
      </c>
      <c r="E279" s="83">
        <f t="shared" ref="E279:E285" si="109">((E278*G$67)+E278)</f>
        <v>0</v>
      </c>
      <c r="F279" s="84">
        <v>2.0</v>
      </c>
      <c r="G279" s="85">
        <f t="shared" ref="G279:G285" si="110">((G278*G$67)+G278)</f>
        <v>0</v>
      </c>
      <c r="H279" s="84">
        <v>10.0</v>
      </c>
      <c r="I279" s="85">
        <f t="shared" ref="I279:I285" si="111">((I278*G$67)+I278)</f>
        <v>0</v>
      </c>
      <c r="J279" s="84">
        <v>18.0</v>
      </c>
      <c r="K279" s="85">
        <f t="shared" ref="K279:K284" si="112">((K278*G$67)+K278)</f>
        <v>0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idden="1">
      <c r="A280" s="6" t="str">
        <f t="shared" si="108"/>
        <v>6ª ENTRADA</v>
      </c>
      <c r="B280" s="82"/>
      <c r="C280" s="82"/>
      <c r="D280" s="82"/>
      <c r="E280" s="83">
        <f t="shared" si="109"/>
        <v>0</v>
      </c>
      <c r="F280" s="84">
        <v>3.0</v>
      </c>
      <c r="G280" s="85">
        <f t="shared" si="110"/>
        <v>0</v>
      </c>
      <c r="H280" s="84">
        <v>11.0</v>
      </c>
      <c r="I280" s="85">
        <f t="shared" si="111"/>
        <v>0</v>
      </c>
      <c r="J280" s="84">
        <v>19.0</v>
      </c>
      <c r="K280" s="85">
        <f t="shared" si="112"/>
        <v>0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idden="1">
      <c r="A281" s="6" t="str">
        <f t="shared" si="108"/>
        <v>6ª ENTRADA</v>
      </c>
      <c r="B281" s="88"/>
      <c r="C281" s="88"/>
      <c r="D281" s="88"/>
      <c r="E281" s="83">
        <f t="shared" si="109"/>
        <v>0</v>
      </c>
      <c r="F281" s="84">
        <v>4.0</v>
      </c>
      <c r="G281" s="85">
        <f t="shared" si="110"/>
        <v>0</v>
      </c>
      <c r="H281" s="84">
        <v>12.0</v>
      </c>
      <c r="I281" s="85">
        <f t="shared" si="111"/>
        <v>0</v>
      </c>
      <c r="J281" s="84">
        <v>20.0</v>
      </c>
      <c r="K281" s="85">
        <f t="shared" si="112"/>
        <v>0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idden="1">
      <c r="A282" s="6" t="str">
        <f t="shared" si="108"/>
        <v>6ª ENTRADA</v>
      </c>
      <c r="B282" s="89"/>
      <c r="C282" s="89" t="s">
        <v>1</v>
      </c>
      <c r="D282" s="89" t="s">
        <v>52</v>
      </c>
      <c r="E282" s="83">
        <f t="shared" si="109"/>
        <v>0</v>
      </c>
      <c r="F282" s="84">
        <v>5.0</v>
      </c>
      <c r="G282" s="85">
        <f t="shared" si="110"/>
        <v>0</v>
      </c>
      <c r="H282" s="84">
        <v>13.0</v>
      </c>
      <c r="I282" s="85">
        <f t="shared" si="111"/>
        <v>0</v>
      </c>
      <c r="J282" s="84">
        <v>21.0</v>
      </c>
      <c r="K282" s="85">
        <f t="shared" si="112"/>
        <v>0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idden="1">
      <c r="A283" s="6" t="str">
        <f t="shared" si="108"/>
        <v>6ª ENTRADA</v>
      </c>
      <c r="B283" s="90"/>
      <c r="C283" s="90" t="s">
        <v>40</v>
      </c>
      <c r="D283" s="91">
        <f>L287*0.5%</f>
        <v>0</v>
      </c>
      <c r="E283" s="83">
        <f t="shared" si="109"/>
        <v>0</v>
      </c>
      <c r="F283" s="84">
        <v>6.0</v>
      </c>
      <c r="G283" s="85">
        <f t="shared" si="110"/>
        <v>0</v>
      </c>
      <c r="H283" s="84">
        <v>14.0</v>
      </c>
      <c r="I283" s="85">
        <f t="shared" si="111"/>
        <v>0</v>
      </c>
      <c r="J283" s="84">
        <v>22.0</v>
      </c>
      <c r="K283" s="85">
        <f t="shared" si="112"/>
        <v>0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idden="1">
      <c r="A284" s="6" t="str">
        <f t="shared" si="108"/>
        <v>6ª ENTRADA</v>
      </c>
      <c r="B284" s="92"/>
      <c r="C284" s="92" t="s">
        <v>41</v>
      </c>
      <c r="D284" s="93">
        <f>D283/5</f>
        <v>0</v>
      </c>
      <c r="E284" s="83">
        <f t="shared" si="109"/>
        <v>0</v>
      </c>
      <c r="F284" s="84">
        <v>7.0</v>
      </c>
      <c r="G284" s="85">
        <f t="shared" si="110"/>
        <v>0</v>
      </c>
      <c r="H284" s="84">
        <v>15.0</v>
      </c>
      <c r="I284" s="85">
        <f t="shared" si="111"/>
        <v>0</v>
      </c>
      <c r="J284" s="84">
        <v>23.0</v>
      </c>
      <c r="K284" s="85">
        <f t="shared" si="112"/>
        <v>0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idden="1">
      <c r="A285" s="6" t="str">
        <f t="shared" si="108"/>
        <v>6ª ENTRADA</v>
      </c>
      <c r="B285" s="94"/>
      <c r="C285" s="94" t="s">
        <v>42</v>
      </c>
      <c r="D285" s="95">
        <f>L287*G287</f>
        <v>0</v>
      </c>
      <c r="E285" s="83">
        <f t="shared" si="109"/>
        <v>0</v>
      </c>
      <c r="F285" s="84">
        <v>8.0</v>
      </c>
      <c r="G285" s="85">
        <f t="shared" si="110"/>
        <v>0</v>
      </c>
      <c r="H285" s="84">
        <v>16.0</v>
      </c>
      <c r="I285" s="85">
        <f t="shared" si="111"/>
        <v>0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idden="1">
      <c r="A286" s="6" t="str">
        <f t="shared" si="108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idden="1">
      <c r="A287" s="6" t="str">
        <f t="shared" si="108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3">H289+H290+H291+H292+H293+H294+H295+H296+H297+H298+H299+H300+H301+H302+H303+H304+H305+H306+H307+H308+H309+H310+H311+H312+H313+H314+H315+H316+H317+H318</f>
        <v>0</v>
      </c>
      <c r="I287" s="17">
        <f t="shared" si="113"/>
        <v>0</v>
      </c>
      <c r="J287" s="98"/>
      <c r="K287" s="17">
        <f t="shared" ref="K287:L287" si="114">K289+K290+K291+K292+K293+K294+K295+K296+K297+K298+K299+K300+K301+K302+K303+K304+K305+K306+K307+K308+K309+K310+K311+K312+K313+K314+K315+K316+K317+K318</f>
        <v>0</v>
      </c>
      <c r="L287" s="17">
        <f t="shared" si="114"/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idden="1">
      <c r="A288" s="6" t="str">
        <f t="shared" si="108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idden="1">
      <c r="A289" s="6" t="str">
        <f t="shared" si="108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5">SUM(H289:I289)</f>
        <v>0</v>
      </c>
      <c r="K289" s="100">
        <v>0.0</v>
      </c>
      <c r="L289" s="100">
        <f t="shared" ref="L289:L319" si="116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idden="1">
      <c r="A290" s="6" t="str">
        <f t="shared" si="108"/>
        <v>6ª ENTRADA</v>
      </c>
      <c r="B290" s="54"/>
      <c r="C290" s="54" t="str">
        <f t="shared" ref="C290:C319" si="117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5"/>
        <v>0</v>
      </c>
      <c r="K290" s="100">
        <v>0.0</v>
      </c>
      <c r="L290" s="100">
        <f t="shared" si="116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idden="1">
      <c r="A291" s="6" t="str">
        <f t="shared" si="108"/>
        <v>6ª ENTRADA</v>
      </c>
      <c r="B291" s="54"/>
      <c r="C291" s="54" t="str">
        <f t="shared" si="117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5"/>
        <v>0</v>
      </c>
      <c r="K291" s="100">
        <v>0.0</v>
      </c>
      <c r="L291" s="100">
        <f t="shared" si="116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idden="1">
      <c r="A292" s="6" t="str">
        <f t="shared" si="108"/>
        <v>6ª ENTRADA</v>
      </c>
      <c r="B292" s="54"/>
      <c r="C292" s="54" t="str">
        <f t="shared" si="117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5"/>
        <v>0</v>
      </c>
      <c r="K292" s="100">
        <v>0.0</v>
      </c>
      <c r="L292" s="100">
        <f t="shared" si="116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idden="1">
      <c r="A293" s="6" t="str">
        <f t="shared" si="108"/>
        <v>6ª ENTRADA</v>
      </c>
      <c r="B293" s="54"/>
      <c r="C293" s="54" t="str">
        <f t="shared" si="117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5"/>
        <v>0</v>
      </c>
      <c r="K293" s="100">
        <v>0.0</v>
      </c>
      <c r="L293" s="100">
        <f t="shared" si="116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idden="1">
      <c r="A294" s="6" t="str">
        <f t="shared" si="108"/>
        <v>6ª ENTRADA</v>
      </c>
      <c r="B294" s="54"/>
      <c r="C294" s="54" t="str">
        <f t="shared" si="117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5"/>
        <v>0</v>
      </c>
      <c r="K294" s="100">
        <v>0.0</v>
      </c>
      <c r="L294" s="100">
        <f t="shared" si="116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idden="1">
      <c r="A295" s="6" t="str">
        <f t="shared" si="108"/>
        <v>6ª ENTRADA</v>
      </c>
      <c r="B295" s="54"/>
      <c r="C295" s="54" t="str">
        <f t="shared" si="117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5"/>
        <v>0</v>
      </c>
      <c r="K295" s="100">
        <v>0.0</v>
      </c>
      <c r="L295" s="100">
        <f t="shared" si="116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idden="1">
      <c r="A296" s="6" t="str">
        <f t="shared" si="108"/>
        <v>6ª ENTRADA</v>
      </c>
      <c r="B296" s="54"/>
      <c r="C296" s="54" t="str">
        <f t="shared" si="117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5"/>
        <v>0</v>
      </c>
      <c r="K296" s="100">
        <v>0.0</v>
      </c>
      <c r="L296" s="100">
        <f t="shared" si="116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idden="1">
      <c r="A297" s="6" t="str">
        <f t="shared" si="108"/>
        <v>6ª ENTRADA</v>
      </c>
      <c r="B297" s="54"/>
      <c r="C297" s="54" t="str">
        <f t="shared" si="117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5"/>
        <v>0</v>
      </c>
      <c r="K297" s="100">
        <v>0.0</v>
      </c>
      <c r="L297" s="100">
        <f t="shared" si="116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idden="1">
      <c r="A298" s="6" t="str">
        <f t="shared" si="108"/>
        <v>6ª ENTRADA</v>
      </c>
      <c r="B298" s="54"/>
      <c r="C298" s="54" t="str">
        <f t="shared" si="117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5"/>
        <v>0</v>
      </c>
      <c r="K298" s="100">
        <v>0.0</v>
      </c>
      <c r="L298" s="100">
        <f t="shared" si="116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idden="1">
      <c r="A299" s="6" t="str">
        <f t="shared" si="108"/>
        <v>6ª ENTRADA</v>
      </c>
      <c r="B299" s="54"/>
      <c r="C299" s="54" t="str">
        <f t="shared" si="117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5"/>
        <v>0</v>
      </c>
      <c r="K299" s="100">
        <v>0.0</v>
      </c>
      <c r="L299" s="100">
        <f t="shared" si="116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idden="1">
      <c r="A300" s="6" t="str">
        <f t="shared" si="108"/>
        <v>6ª ENTRADA</v>
      </c>
      <c r="B300" s="54"/>
      <c r="C300" s="54" t="str">
        <f t="shared" si="117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5"/>
        <v>0</v>
      </c>
      <c r="K300" s="100">
        <v>0.0</v>
      </c>
      <c r="L300" s="100">
        <f t="shared" si="116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idden="1">
      <c r="A301" s="6" t="str">
        <f t="shared" si="108"/>
        <v>6ª ENTRADA</v>
      </c>
      <c r="B301" s="54"/>
      <c r="C301" s="54" t="str">
        <f t="shared" si="117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5"/>
        <v>0</v>
      </c>
      <c r="K301" s="100">
        <v>0.0</v>
      </c>
      <c r="L301" s="100">
        <f t="shared" si="116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idden="1">
      <c r="A302" s="6" t="str">
        <f t="shared" si="108"/>
        <v>6ª ENTRADA</v>
      </c>
      <c r="B302" s="54"/>
      <c r="C302" s="54" t="str">
        <f t="shared" si="117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5"/>
        <v>0</v>
      </c>
      <c r="K302" s="100">
        <v>0.0</v>
      </c>
      <c r="L302" s="100">
        <f t="shared" si="116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idden="1">
      <c r="A303" s="6" t="str">
        <f t="shared" si="108"/>
        <v>6ª ENTRADA</v>
      </c>
      <c r="B303" s="54"/>
      <c r="C303" s="54" t="str">
        <f t="shared" si="117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5"/>
        <v>0</v>
      </c>
      <c r="K303" s="100">
        <v>0.0</v>
      </c>
      <c r="L303" s="100">
        <f t="shared" si="116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idden="1">
      <c r="A304" s="6" t="str">
        <f t="shared" si="108"/>
        <v>6ª ENTRADA</v>
      </c>
      <c r="B304" s="54"/>
      <c r="C304" s="54" t="str">
        <f t="shared" si="117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5"/>
        <v>0</v>
      </c>
      <c r="K304" s="100">
        <v>0.0</v>
      </c>
      <c r="L304" s="100">
        <f t="shared" si="116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idden="1">
      <c r="A305" s="6" t="str">
        <f t="shared" si="108"/>
        <v>6ª ENTRADA</v>
      </c>
      <c r="B305" s="54"/>
      <c r="C305" s="54" t="str">
        <f t="shared" si="117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5"/>
        <v>0</v>
      </c>
      <c r="K305" s="100">
        <v>0.0</v>
      </c>
      <c r="L305" s="100">
        <f t="shared" si="116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idden="1">
      <c r="A306" s="6" t="str">
        <f t="shared" si="108"/>
        <v>6ª ENTRADA</v>
      </c>
      <c r="B306" s="54"/>
      <c r="C306" s="54" t="str">
        <f t="shared" si="117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5"/>
        <v>0</v>
      </c>
      <c r="K306" s="100">
        <v>0.0</v>
      </c>
      <c r="L306" s="100">
        <f t="shared" si="116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idden="1">
      <c r="A307" s="6" t="str">
        <f t="shared" si="108"/>
        <v>6ª ENTRADA</v>
      </c>
      <c r="B307" s="54"/>
      <c r="C307" s="54" t="str">
        <f t="shared" si="117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0.0</v>
      </c>
      <c r="J307" s="101">
        <f t="shared" si="115"/>
        <v>0</v>
      </c>
      <c r="K307" s="100">
        <v>0.0</v>
      </c>
      <c r="L307" s="100">
        <f t="shared" si="116"/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idden="1">
      <c r="A308" s="6" t="str">
        <f t="shared" si="108"/>
        <v>6ª ENTRADA</v>
      </c>
      <c r="B308" s="54"/>
      <c r="C308" s="54" t="str">
        <f t="shared" si="117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5"/>
        <v>0</v>
      </c>
      <c r="K308" s="100">
        <v>0.0</v>
      </c>
      <c r="L308" s="100">
        <f t="shared" si="116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idden="1">
      <c r="A309" s="6" t="str">
        <f t="shared" si="108"/>
        <v>6ª ENTRADA</v>
      </c>
      <c r="B309" s="54"/>
      <c r="C309" s="54" t="str">
        <f t="shared" si="117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5"/>
        <v>0</v>
      </c>
      <c r="K309" s="100">
        <v>0.0</v>
      </c>
      <c r="L309" s="100">
        <f t="shared" si="116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idden="1">
      <c r="A310" s="6" t="str">
        <f t="shared" si="108"/>
        <v>6ª ENTRADA</v>
      </c>
      <c r="B310" s="54"/>
      <c r="C310" s="54" t="str">
        <f t="shared" si="117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5"/>
        <v>0</v>
      </c>
      <c r="K310" s="100">
        <v>0.0</v>
      </c>
      <c r="L310" s="100">
        <f t="shared" si="116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idden="1">
      <c r="A311" s="6" t="str">
        <f t="shared" si="108"/>
        <v>6ª ENTRADA</v>
      </c>
      <c r="B311" s="54"/>
      <c r="C311" s="54" t="str">
        <f t="shared" si="117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5"/>
        <v>0</v>
      </c>
      <c r="K311" s="100">
        <v>0.0</v>
      </c>
      <c r="L311" s="100">
        <f t="shared" si="116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idden="1">
      <c r="A312" s="6" t="str">
        <f t="shared" si="108"/>
        <v>6ª ENTRADA</v>
      </c>
      <c r="B312" s="54"/>
      <c r="C312" s="54" t="str">
        <f t="shared" si="117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5"/>
        <v>0</v>
      </c>
      <c r="K312" s="100">
        <v>0.0</v>
      </c>
      <c r="L312" s="100">
        <f t="shared" si="116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idden="1">
      <c r="A313" s="6" t="str">
        <f t="shared" si="108"/>
        <v>6ª ENTRADA</v>
      </c>
      <c r="B313" s="54"/>
      <c r="C313" s="54" t="str">
        <f t="shared" si="117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5"/>
        <v>0</v>
      </c>
      <c r="K313" s="100">
        <v>0.0</v>
      </c>
      <c r="L313" s="100">
        <f t="shared" si="116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idden="1">
      <c r="A314" s="6" t="str">
        <f t="shared" si="108"/>
        <v>6ª ENTRADA</v>
      </c>
      <c r="B314" s="54"/>
      <c r="C314" s="54" t="str">
        <f t="shared" si="117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5"/>
        <v>0</v>
      </c>
      <c r="K314" s="100">
        <v>0.0</v>
      </c>
      <c r="L314" s="100">
        <f t="shared" si="116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idden="1">
      <c r="A315" s="6" t="str">
        <f t="shared" si="108"/>
        <v>6ª ENTRADA</v>
      </c>
      <c r="B315" s="54"/>
      <c r="C315" s="54" t="str">
        <f t="shared" si="117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5"/>
        <v>0</v>
      </c>
      <c r="K315" s="100">
        <v>0.0</v>
      </c>
      <c r="L315" s="100">
        <f t="shared" si="116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idden="1">
      <c r="A316" s="6" t="str">
        <f t="shared" si="108"/>
        <v>6ª ENTRADA</v>
      </c>
      <c r="B316" s="54"/>
      <c r="C316" s="54" t="str">
        <f t="shared" si="117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5"/>
        <v>0</v>
      </c>
      <c r="K316" s="100">
        <v>0.0</v>
      </c>
      <c r="L316" s="100">
        <f t="shared" si="116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idden="1">
      <c r="A317" s="6" t="str">
        <f t="shared" si="108"/>
        <v>6ª ENTRADA</v>
      </c>
      <c r="B317" s="54"/>
      <c r="C317" s="54" t="str">
        <f t="shared" si="117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5"/>
        <v>0</v>
      </c>
      <c r="K317" s="100">
        <v>0.0</v>
      </c>
      <c r="L317" s="100">
        <f t="shared" si="116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idden="1">
      <c r="A318" s="6" t="str">
        <f t="shared" si="108"/>
        <v>6ª ENTRADA</v>
      </c>
      <c r="B318" s="54"/>
      <c r="C318" s="54" t="str">
        <f t="shared" si="117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5"/>
        <v>0</v>
      </c>
      <c r="K318" s="100">
        <v>0.0</v>
      </c>
      <c r="L318" s="100">
        <f t="shared" si="116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idden="1">
      <c r="A319" s="6" t="str">
        <f t="shared" si="108"/>
        <v>6ª ENTRADA</v>
      </c>
      <c r="B319" s="54"/>
      <c r="C319" s="54" t="str">
        <f t="shared" si="117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5"/>
        <v>0</v>
      </c>
      <c r="K319" s="100">
        <v>0.0</v>
      </c>
      <c r="L319" s="100">
        <f t="shared" si="116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idden="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idden="1">
      <c r="A322" s="6" t="str">
        <f t="shared" ref="A322:A363" si="118">A321</f>
        <v>7ª ENTRADA</v>
      </c>
      <c r="B322" s="82"/>
      <c r="C322" s="82"/>
      <c r="D322" s="82"/>
      <c r="E322" s="83">
        <f>((L331*G331)+L331)</f>
        <v>0</v>
      </c>
      <c r="F322" s="84">
        <v>1.0</v>
      </c>
      <c r="G322" s="85">
        <f>((E329*G331)+E329)</f>
        <v>0</v>
      </c>
      <c r="H322" s="84">
        <v>9.0</v>
      </c>
      <c r="I322" s="85">
        <f>((G329*G331)+G329)</f>
        <v>0</v>
      </c>
      <c r="J322" s="84">
        <v>17.0</v>
      </c>
      <c r="K322" s="85">
        <f>((I329*G331)+I329)</f>
        <v>0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idden="1">
      <c r="A323" s="6" t="str">
        <f t="shared" si="118"/>
        <v>7ª ENTRADA</v>
      </c>
      <c r="B323" s="87"/>
      <c r="C323" s="87">
        <v>0.04</v>
      </c>
      <c r="D323" s="82" t="s">
        <v>38</v>
      </c>
      <c r="E323" s="83">
        <f t="shared" ref="E323:E329" si="119">((E322*G$331)+E322)</f>
        <v>0</v>
      </c>
      <c r="F323" s="84">
        <v>2.0</v>
      </c>
      <c r="G323" s="85">
        <f t="shared" ref="G323:G329" si="120">((G322*G$331)+G322)</f>
        <v>0</v>
      </c>
      <c r="H323" s="84">
        <v>10.0</v>
      </c>
      <c r="I323" s="85">
        <f t="shared" ref="I323:I329" si="121">((I322*G$331)+I322)</f>
        <v>0</v>
      </c>
      <c r="J323" s="84">
        <v>18.0</v>
      </c>
      <c r="K323" s="85">
        <f t="shared" ref="K323:K328" si="122">((K322*G$331)+K322)</f>
        <v>0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idden="1">
      <c r="A324" s="6" t="str">
        <f t="shared" si="118"/>
        <v>7ª ENTRADA</v>
      </c>
      <c r="B324" s="82"/>
      <c r="C324" s="82"/>
      <c r="D324" s="82"/>
      <c r="E324" s="83">
        <f t="shared" si="119"/>
        <v>0</v>
      </c>
      <c r="F324" s="84">
        <v>3.0</v>
      </c>
      <c r="G324" s="85">
        <f t="shared" si="120"/>
        <v>0</v>
      </c>
      <c r="H324" s="84">
        <v>11.0</v>
      </c>
      <c r="I324" s="85">
        <f t="shared" si="121"/>
        <v>0</v>
      </c>
      <c r="J324" s="84">
        <v>19.0</v>
      </c>
      <c r="K324" s="85">
        <f t="shared" si="122"/>
        <v>0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idden="1">
      <c r="A325" s="6" t="str">
        <f t="shared" si="118"/>
        <v>7ª ENTRADA</v>
      </c>
      <c r="B325" s="88"/>
      <c r="C325" s="88"/>
      <c r="D325" s="88"/>
      <c r="E325" s="83">
        <f t="shared" si="119"/>
        <v>0</v>
      </c>
      <c r="F325" s="84">
        <v>4.0</v>
      </c>
      <c r="G325" s="85">
        <f t="shared" si="120"/>
        <v>0</v>
      </c>
      <c r="H325" s="84">
        <v>12.0</v>
      </c>
      <c r="I325" s="85">
        <f t="shared" si="121"/>
        <v>0</v>
      </c>
      <c r="J325" s="84">
        <v>20.0</v>
      </c>
      <c r="K325" s="85">
        <f t="shared" si="122"/>
        <v>0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 hidden="1">
      <c r="A326" s="6" t="str">
        <f t="shared" si="118"/>
        <v>7ª ENTRADA</v>
      </c>
      <c r="B326" s="89"/>
      <c r="C326" s="89" t="s">
        <v>1</v>
      </c>
      <c r="D326" s="89" t="s">
        <v>54</v>
      </c>
      <c r="E326" s="83">
        <f t="shared" si="119"/>
        <v>0</v>
      </c>
      <c r="F326" s="84">
        <v>5.0</v>
      </c>
      <c r="G326" s="85">
        <f t="shared" si="120"/>
        <v>0</v>
      </c>
      <c r="H326" s="84">
        <v>13.0</v>
      </c>
      <c r="I326" s="85">
        <f t="shared" si="121"/>
        <v>0</v>
      </c>
      <c r="J326" s="84">
        <v>21.0</v>
      </c>
      <c r="K326" s="85">
        <f t="shared" si="122"/>
        <v>0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hidden="1">
      <c r="A327" s="6" t="str">
        <f t="shared" si="118"/>
        <v>7ª ENTRADA</v>
      </c>
      <c r="B327" s="90"/>
      <c r="C327" s="90" t="s">
        <v>40</v>
      </c>
      <c r="D327" s="91">
        <f>L331*0.5%</f>
        <v>0</v>
      </c>
      <c r="E327" s="83">
        <f t="shared" si="119"/>
        <v>0</v>
      </c>
      <c r="F327" s="84">
        <v>6.0</v>
      </c>
      <c r="G327" s="85">
        <f t="shared" si="120"/>
        <v>0</v>
      </c>
      <c r="H327" s="84">
        <v>14.0</v>
      </c>
      <c r="I327" s="85">
        <f t="shared" si="121"/>
        <v>0</v>
      </c>
      <c r="J327" s="84">
        <v>22.0</v>
      </c>
      <c r="K327" s="85">
        <f t="shared" si="122"/>
        <v>0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hidden="1">
      <c r="A328" s="6" t="str">
        <f t="shared" si="118"/>
        <v>7ª ENTRADA</v>
      </c>
      <c r="B328" s="92"/>
      <c r="C328" s="92" t="s">
        <v>41</v>
      </c>
      <c r="D328" s="93">
        <f>D327/5</f>
        <v>0</v>
      </c>
      <c r="E328" s="83">
        <f t="shared" si="119"/>
        <v>0</v>
      </c>
      <c r="F328" s="84">
        <v>7.0</v>
      </c>
      <c r="G328" s="85">
        <f t="shared" si="120"/>
        <v>0</v>
      </c>
      <c r="H328" s="84">
        <v>15.0</v>
      </c>
      <c r="I328" s="85">
        <f t="shared" si="121"/>
        <v>0</v>
      </c>
      <c r="J328" s="84">
        <v>23.0</v>
      </c>
      <c r="K328" s="85">
        <f t="shared" si="122"/>
        <v>0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hidden="1">
      <c r="A329" s="6" t="str">
        <f t="shared" si="118"/>
        <v>7ª ENTRADA</v>
      </c>
      <c r="B329" s="94"/>
      <c r="C329" s="94" t="s">
        <v>42</v>
      </c>
      <c r="D329" s="95">
        <f>L331*G331</f>
        <v>0</v>
      </c>
      <c r="E329" s="83">
        <f t="shared" si="119"/>
        <v>0</v>
      </c>
      <c r="F329" s="84">
        <v>8.0</v>
      </c>
      <c r="G329" s="85">
        <f t="shared" si="120"/>
        <v>0</v>
      </c>
      <c r="H329" s="84">
        <v>16.0</v>
      </c>
      <c r="I329" s="85">
        <f t="shared" si="121"/>
        <v>0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hidden="1">
      <c r="A330" s="6" t="str">
        <f t="shared" si="118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hidden="1">
      <c r="A331" s="6" t="str">
        <f t="shared" si="118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3">H333+H334+H335+H336+H337+H338+H339+H340+H341+H342+H343+H344+H345+H346+H347+H348+H349+H350+H351+H352+H353+H354+H355+H356+H357+H358+H359+H360+H361+H362</f>
        <v>0</v>
      </c>
      <c r="I331" s="17">
        <f t="shared" si="123"/>
        <v>0</v>
      </c>
      <c r="J331" s="98"/>
      <c r="K331" s="17">
        <f t="shared" ref="K331:L331" si="124">K333+K334+K335+K336+K337+K338+K339+K340+K341+K342+K343+K344+K345+K346+K347+K348+K349+K350+K351+K352+K353+K354+K355+K356+K357+K358+K359+K360+K361+K362</f>
        <v>0</v>
      </c>
      <c r="L331" s="17">
        <f t="shared" si="124"/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 hidden="1">
      <c r="A332" s="6" t="str">
        <f t="shared" si="118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 hidden="1">
      <c r="A333" s="6" t="str">
        <f t="shared" si="118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5">SUM(H333:I333)</f>
        <v>0</v>
      </c>
      <c r="K333" s="100">
        <v>0.0</v>
      </c>
      <c r="L333" s="100">
        <f t="shared" ref="L333:L363" si="126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hidden="1">
      <c r="A334" s="6" t="str">
        <f t="shared" si="118"/>
        <v>7ª ENTRADA</v>
      </c>
      <c r="B334" s="54"/>
      <c r="C334" s="54" t="str">
        <f t="shared" ref="C334:C363" si="127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5"/>
        <v>0</v>
      </c>
      <c r="K334" s="100">
        <v>0.0</v>
      </c>
      <c r="L334" s="100">
        <f t="shared" si="126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 hidden="1">
      <c r="A335" s="6" t="str">
        <f t="shared" si="118"/>
        <v>7ª ENTRADA</v>
      </c>
      <c r="B335" s="54"/>
      <c r="C335" s="54" t="str">
        <f t="shared" si="127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5"/>
        <v>0</v>
      </c>
      <c r="K335" s="100">
        <v>0.0</v>
      </c>
      <c r="L335" s="100">
        <f t="shared" si="126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hidden="1">
      <c r="A336" s="6" t="str">
        <f t="shared" si="118"/>
        <v>7ª ENTRADA</v>
      </c>
      <c r="B336" s="54"/>
      <c r="C336" s="54" t="str">
        <f t="shared" si="127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5"/>
        <v>0</v>
      </c>
      <c r="K336" s="100">
        <v>0.0</v>
      </c>
      <c r="L336" s="100">
        <f t="shared" si="126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hidden="1">
      <c r="A337" s="6" t="str">
        <f t="shared" si="118"/>
        <v>7ª ENTRADA</v>
      </c>
      <c r="B337" s="54"/>
      <c r="C337" s="54" t="str">
        <f t="shared" si="127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5"/>
        <v>0</v>
      </c>
      <c r="K337" s="100">
        <v>0.0</v>
      </c>
      <c r="L337" s="100">
        <f t="shared" si="126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 hidden="1">
      <c r="A338" s="6" t="str">
        <f t="shared" si="118"/>
        <v>7ª ENTRADA</v>
      </c>
      <c r="B338" s="54"/>
      <c r="C338" s="54" t="str">
        <f t="shared" si="127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5"/>
        <v>0</v>
      </c>
      <c r="K338" s="100">
        <v>0.0</v>
      </c>
      <c r="L338" s="100">
        <f t="shared" si="126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hidden="1">
      <c r="A339" s="6" t="str">
        <f t="shared" si="118"/>
        <v>7ª ENTRADA</v>
      </c>
      <c r="B339" s="54"/>
      <c r="C339" s="54" t="str">
        <f t="shared" si="127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5"/>
        <v>0</v>
      </c>
      <c r="K339" s="100">
        <v>0.0</v>
      </c>
      <c r="L339" s="100">
        <f t="shared" si="126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hidden="1">
      <c r="A340" s="6" t="str">
        <f t="shared" si="118"/>
        <v>7ª ENTRADA</v>
      </c>
      <c r="B340" s="54"/>
      <c r="C340" s="54" t="str">
        <f t="shared" si="127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5"/>
        <v>0</v>
      </c>
      <c r="K340" s="100">
        <v>0.0</v>
      </c>
      <c r="L340" s="100">
        <f t="shared" si="126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 hidden="1">
      <c r="A341" s="6" t="str">
        <f t="shared" si="118"/>
        <v>7ª ENTRADA</v>
      </c>
      <c r="B341" s="54"/>
      <c r="C341" s="54" t="str">
        <f t="shared" si="127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5"/>
        <v>0</v>
      </c>
      <c r="K341" s="100">
        <v>0.0</v>
      </c>
      <c r="L341" s="100">
        <f t="shared" si="126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hidden="1">
      <c r="A342" s="6" t="str">
        <f t="shared" si="118"/>
        <v>7ª ENTRADA</v>
      </c>
      <c r="B342" s="54"/>
      <c r="C342" s="54" t="str">
        <f t="shared" si="127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5"/>
        <v>0</v>
      </c>
      <c r="K342" s="100">
        <v>0.0</v>
      </c>
      <c r="L342" s="100">
        <f t="shared" si="126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 hidden="1">
      <c r="A343" s="6" t="str">
        <f t="shared" si="118"/>
        <v>7ª ENTRADA</v>
      </c>
      <c r="B343" s="54"/>
      <c r="C343" s="54" t="str">
        <f t="shared" si="127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5"/>
        <v>0</v>
      </c>
      <c r="K343" s="100">
        <v>0.0</v>
      </c>
      <c r="L343" s="100">
        <f t="shared" si="126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hidden="1">
      <c r="A344" s="6" t="str">
        <f t="shared" si="118"/>
        <v>7ª ENTRADA</v>
      </c>
      <c r="B344" s="54"/>
      <c r="C344" s="54" t="str">
        <f t="shared" si="127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5"/>
        <v>0</v>
      </c>
      <c r="K344" s="100">
        <v>0.0</v>
      </c>
      <c r="L344" s="100">
        <f t="shared" si="126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 hidden="1">
      <c r="A345" s="6" t="str">
        <f t="shared" si="118"/>
        <v>7ª ENTRADA</v>
      </c>
      <c r="B345" s="54"/>
      <c r="C345" s="54" t="str">
        <f t="shared" si="127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5"/>
        <v>0</v>
      </c>
      <c r="K345" s="100">
        <v>0.0</v>
      </c>
      <c r="L345" s="100">
        <f t="shared" si="126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hidden="1">
      <c r="A346" s="6" t="str">
        <f t="shared" si="118"/>
        <v>7ª ENTRADA</v>
      </c>
      <c r="B346" s="54"/>
      <c r="C346" s="54" t="str">
        <f t="shared" si="127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5"/>
        <v>0</v>
      </c>
      <c r="K346" s="100">
        <v>0.0</v>
      </c>
      <c r="L346" s="100">
        <f t="shared" si="126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 hidden="1">
      <c r="A347" s="6" t="str">
        <f t="shared" si="118"/>
        <v>7ª ENTRADA</v>
      </c>
      <c r="B347" s="54"/>
      <c r="C347" s="54" t="str">
        <f t="shared" si="127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5"/>
        <v>0</v>
      </c>
      <c r="K347" s="100">
        <v>0.0</v>
      </c>
      <c r="L347" s="100">
        <f t="shared" si="126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hidden="1">
      <c r="A348" s="6" t="str">
        <f t="shared" si="118"/>
        <v>7ª ENTRADA</v>
      </c>
      <c r="B348" s="54"/>
      <c r="C348" s="54" t="str">
        <f t="shared" si="127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5"/>
        <v>0</v>
      </c>
      <c r="K348" s="100">
        <v>0.0</v>
      </c>
      <c r="L348" s="100">
        <f t="shared" si="126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 hidden="1">
      <c r="A349" s="6" t="str">
        <f t="shared" si="118"/>
        <v>7ª ENTRADA</v>
      </c>
      <c r="B349" s="54"/>
      <c r="C349" s="54" t="str">
        <f t="shared" si="127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5"/>
        <v>0</v>
      </c>
      <c r="K349" s="100">
        <v>0.0</v>
      </c>
      <c r="L349" s="100">
        <f t="shared" si="126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hidden="1">
      <c r="A350" s="6" t="str">
        <f t="shared" si="118"/>
        <v>7ª ENTRADA</v>
      </c>
      <c r="B350" s="54"/>
      <c r="C350" s="54" t="str">
        <f t="shared" si="127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5"/>
        <v>0</v>
      </c>
      <c r="K350" s="100">
        <v>0.0</v>
      </c>
      <c r="L350" s="100">
        <f t="shared" si="126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 hidden="1">
      <c r="A351" s="6" t="str">
        <f t="shared" si="118"/>
        <v>7ª ENTRADA</v>
      </c>
      <c r="B351" s="54"/>
      <c r="C351" s="54" t="str">
        <f t="shared" si="127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5"/>
        <v>0</v>
      </c>
      <c r="K351" s="100">
        <v>0.0</v>
      </c>
      <c r="L351" s="100">
        <f t="shared" si="126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hidden="1">
      <c r="A352" s="6" t="str">
        <f t="shared" si="118"/>
        <v>7ª ENTRADA</v>
      </c>
      <c r="B352" s="54"/>
      <c r="C352" s="54" t="str">
        <f t="shared" si="127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5"/>
        <v>0</v>
      </c>
      <c r="K352" s="100">
        <v>0.0</v>
      </c>
      <c r="L352" s="100">
        <f t="shared" si="126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hidden="1">
      <c r="A353" s="6" t="str">
        <f t="shared" si="118"/>
        <v>7ª ENTRADA</v>
      </c>
      <c r="B353" s="54"/>
      <c r="C353" s="54" t="str">
        <f t="shared" si="127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5"/>
        <v>0</v>
      </c>
      <c r="K353" s="100">
        <v>0.0</v>
      </c>
      <c r="L353" s="100">
        <f t="shared" si="126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 hidden="1">
      <c r="A354" s="6" t="str">
        <f t="shared" si="118"/>
        <v>7ª ENTRADA</v>
      </c>
      <c r="B354" s="54"/>
      <c r="C354" s="54" t="str">
        <f t="shared" si="127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5"/>
        <v>0</v>
      </c>
      <c r="K354" s="100">
        <v>0.0</v>
      </c>
      <c r="L354" s="100">
        <f t="shared" si="126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 hidden="1">
      <c r="A355" s="6" t="str">
        <f t="shared" si="118"/>
        <v>7ª ENTRADA</v>
      </c>
      <c r="B355" s="54"/>
      <c r="C355" s="54" t="str">
        <f t="shared" si="127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5"/>
        <v>0</v>
      </c>
      <c r="K355" s="100">
        <v>0.0</v>
      </c>
      <c r="L355" s="100">
        <f t="shared" si="126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hidden="1">
      <c r="A356" s="6" t="str">
        <f t="shared" si="118"/>
        <v>7ª ENTRADA</v>
      </c>
      <c r="B356" s="54"/>
      <c r="C356" s="54" t="str">
        <f t="shared" si="127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5"/>
        <v>0</v>
      </c>
      <c r="K356" s="100">
        <v>0.0</v>
      </c>
      <c r="L356" s="100">
        <f t="shared" si="126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 hidden="1">
      <c r="A357" s="6" t="str">
        <f t="shared" si="118"/>
        <v>7ª ENTRADA</v>
      </c>
      <c r="B357" s="54"/>
      <c r="C357" s="54" t="str">
        <f t="shared" si="127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5"/>
        <v>0</v>
      </c>
      <c r="K357" s="100">
        <v>0.0</v>
      </c>
      <c r="L357" s="100">
        <f t="shared" si="126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hidden="1">
      <c r="A358" s="6" t="str">
        <f t="shared" si="118"/>
        <v>7ª ENTRADA</v>
      </c>
      <c r="B358" s="54"/>
      <c r="C358" s="54" t="str">
        <f t="shared" si="127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5"/>
        <v>0</v>
      </c>
      <c r="K358" s="100">
        <v>0.0</v>
      </c>
      <c r="L358" s="100">
        <f t="shared" si="126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hidden="1">
      <c r="A359" s="6" t="str">
        <f t="shared" si="118"/>
        <v>7ª ENTRADA</v>
      </c>
      <c r="B359" s="54"/>
      <c r="C359" s="54" t="str">
        <f t="shared" si="127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5"/>
        <v>0</v>
      </c>
      <c r="K359" s="100">
        <v>0.0</v>
      </c>
      <c r="L359" s="100">
        <f t="shared" si="126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hidden="1">
      <c r="A360" s="6" t="str">
        <f t="shared" si="118"/>
        <v>7ª ENTRADA</v>
      </c>
      <c r="B360" s="54"/>
      <c r="C360" s="54" t="str">
        <f t="shared" si="127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5"/>
        <v>0</v>
      </c>
      <c r="K360" s="100">
        <v>0.0</v>
      </c>
      <c r="L360" s="100">
        <f t="shared" si="126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 hidden="1">
      <c r="A361" s="6" t="str">
        <f t="shared" si="118"/>
        <v>7ª ENTRADA</v>
      </c>
      <c r="B361" s="54"/>
      <c r="C361" s="54" t="str">
        <f t="shared" si="127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5"/>
        <v>0</v>
      </c>
      <c r="K361" s="100">
        <v>0.0</v>
      </c>
      <c r="L361" s="100">
        <f t="shared" si="126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hidden="1">
      <c r="A362" s="6" t="str">
        <f t="shared" si="118"/>
        <v>7ª ENTRADA</v>
      </c>
      <c r="B362" s="54"/>
      <c r="C362" s="54" t="str">
        <f t="shared" si="127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5"/>
        <v>0</v>
      </c>
      <c r="K362" s="100">
        <v>0.0</v>
      </c>
      <c r="L362" s="100">
        <f t="shared" si="126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 hidden="1">
      <c r="A363" s="6" t="str">
        <f t="shared" si="118"/>
        <v>7ª ENTRADA</v>
      </c>
      <c r="B363" s="54"/>
      <c r="C363" s="54" t="str">
        <f t="shared" si="127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5"/>
        <v>0</v>
      </c>
      <c r="K363" s="100">
        <v>0.0</v>
      </c>
      <c r="L363" s="100">
        <f t="shared" si="126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idden="1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idden="1">
      <c r="A366" s="6" t="str">
        <f t="shared" ref="A366:A407" si="128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idden="1">
      <c r="A367" s="6" t="str">
        <f t="shared" si="128"/>
        <v>NADA</v>
      </c>
      <c r="B367" s="87"/>
      <c r="C367" s="87">
        <v>0.1</v>
      </c>
      <c r="D367" s="82" t="s">
        <v>38</v>
      </c>
      <c r="E367" s="83">
        <f t="shared" ref="E367:E373" si="129">((E366*G$67)+E366)</f>
        <v>0</v>
      </c>
      <c r="F367" s="84">
        <v>2.0</v>
      </c>
      <c r="G367" s="85">
        <f t="shared" ref="G367:G373" si="130">((G366*G$67)+G366)</f>
        <v>0</v>
      </c>
      <c r="H367" s="84">
        <v>10.0</v>
      </c>
      <c r="I367" s="85">
        <f t="shared" ref="I367:I373" si="131">((I366*G$67)+I366)</f>
        <v>0</v>
      </c>
      <c r="J367" s="84">
        <v>18.0</v>
      </c>
      <c r="K367" s="85">
        <f t="shared" ref="K367:K372" si="132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idden="1">
      <c r="A368" s="6" t="str">
        <f t="shared" si="128"/>
        <v>NADA</v>
      </c>
      <c r="B368" s="82"/>
      <c r="C368" s="82"/>
      <c r="D368" s="82"/>
      <c r="E368" s="83">
        <f t="shared" si="129"/>
        <v>0</v>
      </c>
      <c r="F368" s="84">
        <v>3.0</v>
      </c>
      <c r="G368" s="85">
        <f t="shared" si="130"/>
        <v>0</v>
      </c>
      <c r="H368" s="84">
        <v>11.0</v>
      </c>
      <c r="I368" s="85">
        <f t="shared" si="131"/>
        <v>0</v>
      </c>
      <c r="J368" s="84">
        <v>19.0</v>
      </c>
      <c r="K368" s="85">
        <f t="shared" si="132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idden="1">
      <c r="A369" s="6" t="str">
        <f t="shared" si="128"/>
        <v>NADA</v>
      </c>
      <c r="B369" s="88"/>
      <c r="C369" s="88"/>
      <c r="D369" s="88"/>
      <c r="E369" s="83">
        <f t="shared" si="129"/>
        <v>0</v>
      </c>
      <c r="F369" s="84">
        <v>4.0</v>
      </c>
      <c r="G369" s="85">
        <f t="shared" si="130"/>
        <v>0</v>
      </c>
      <c r="H369" s="84">
        <v>12.0</v>
      </c>
      <c r="I369" s="85">
        <f t="shared" si="131"/>
        <v>0</v>
      </c>
      <c r="J369" s="84">
        <v>20.0</v>
      </c>
      <c r="K369" s="85">
        <f t="shared" si="132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idden="1">
      <c r="A370" s="6" t="str">
        <f t="shared" si="128"/>
        <v>NADA</v>
      </c>
      <c r="B370" s="89"/>
      <c r="C370" s="89" t="s">
        <v>1</v>
      </c>
      <c r="D370" s="89" t="s">
        <v>39</v>
      </c>
      <c r="E370" s="83">
        <f t="shared" si="129"/>
        <v>0</v>
      </c>
      <c r="F370" s="84">
        <v>5.0</v>
      </c>
      <c r="G370" s="85">
        <f t="shared" si="130"/>
        <v>0</v>
      </c>
      <c r="H370" s="84">
        <v>13.0</v>
      </c>
      <c r="I370" s="85">
        <f t="shared" si="131"/>
        <v>0</v>
      </c>
      <c r="J370" s="84">
        <v>21.0</v>
      </c>
      <c r="K370" s="85">
        <f t="shared" si="132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idden="1">
      <c r="A371" s="6" t="str">
        <f t="shared" si="128"/>
        <v>NADA</v>
      </c>
      <c r="B371" s="90"/>
      <c r="C371" s="90" t="s">
        <v>40</v>
      </c>
      <c r="D371" s="91">
        <f>L375*0.5%</f>
        <v>0</v>
      </c>
      <c r="E371" s="83">
        <f t="shared" si="129"/>
        <v>0</v>
      </c>
      <c r="F371" s="84">
        <v>6.0</v>
      </c>
      <c r="G371" s="85">
        <f t="shared" si="130"/>
        <v>0</v>
      </c>
      <c r="H371" s="84">
        <v>14.0</v>
      </c>
      <c r="I371" s="85">
        <f t="shared" si="131"/>
        <v>0</v>
      </c>
      <c r="J371" s="84">
        <v>22.0</v>
      </c>
      <c r="K371" s="85">
        <f t="shared" si="132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idden="1">
      <c r="A372" s="6" t="str">
        <f t="shared" si="128"/>
        <v>NADA</v>
      </c>
      <c r="B372" s="92"/>
      <c r="C372" s="92" t="s">
        <v>41</v>
      </c>
      <c r="D372" s="93">
        <f>D371/5</f>
        <v>0</v>
      </c>
      <c r="E372" s="83">
        <f t="shared" si="129"/>
        <v>0</v>
      </c>
      <c r="F372" s="84">
        <v>7.0</v>
      </c>
      <c r="G372" s="85">
        <f t="shared" si="130"/>
        <v>0</v>
      </c>
      <c r="H372" s="84">
        <v>15.0</v>
      </c>
      <c r="I372" s="85">
        <f t="shared" si="131"/>
        <v>0</v>
      </c>
      <c r="J372" s="84">
        <v>23.0</v>
      </c>
      <c r="K372" s="85">
        <f t="shared" si="132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idden="1">
      <c r="A373" s="6" t="str">
        <f t="shared" si="128"/>
        <v>NADA</v>
      </c>
      <c r="B373" s="94"/>
      <c r="C373" s="94" t="s">
        <v>42</v>
      </c>
      <c r="D373" s="95">
        <f>L375*G375</f>
        <v>0</v>
      </c>
      <c r="E373" s="83">
        <f t="shared" si="129"/>
        <v>0</v>
      </c>
      <c r="F373" s="84">
        <v>8.0</v>
      </c>
      <c r="G373" s="85">
        <f t="shared" si="130"/>
        <v>0</v>
      </c>
      <c r="H373" s="84">
        <v>16.0</v>
      </c>
      <c r="I373" s="85">
        <f t="shared" si="131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idden="1">
      <c r="A374" s="6" t="str">
        <f t="shared" si="128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idden="1">
      <c r="A375" s="6" t="str">
        <f t="shared" si="128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3">H377+H378+H379+H380+H381+H382+H383+H384+H385+H386+H387+H388+H389+H390+H391+H392+H393+H394+H395+H396+H397+H398+H399+H400+H401+H402+H403+H404+H405+H406</f>
        <v>0</v>
      </c>
      <c r="I375" s="17">
        <f t="shared" si="133"/>
        <v>0</v>
      </c>
      <c r="J375" s="98"/>
      <c r="K375" s="17">
        <f t="shared" ref="K375:L375" si="134">K377+K378+K379+K380+K381+K382+K383+K384+K385+K386+K387+K388+K389+K390+K391+K392+K393+K394+K395+K396+K397+K398+K399+K400+K401+K402+K403+K404+K405+K406</f>
        <v>0</v>
      </c>
      <c r="L375" s="17">
        <f t="shared" si="134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idden="1">
      <c r="A376" s="6" t="str">
        <f t="shared" si="128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idden="1">
      <c r="A377" s="6" t="str">
        <f t="shared" si="128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5">SUM(H377:I377)</f>
        <v>0</v>
      </c>
      <c r="K377" s="100">
        <v>0.0</v>
      </c>
      <c r="L377" s="100">
        <f t="shared" ref="L377:L407" si="136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idden="1">
      <c r="A378" s="6" t="str">
        <f t="shared" si="128"/>
        <v>NADA</v>
      </c>
      <c r="B378" s="54"/>
      <c r="C378" s="54" t="str">
        <f t="shared" ref="C378:C407" si="137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5"/>
        <v>0</v>
      </c>
      <c r="K378" s="100">
        <v>0.0</v>
      </c>
      <c r="L378" s="100">
        <f t="shared" si="136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idden="1">
      <c r="A379" s="6" t="str">
        <f t="shared" si="128"/>
        <v>NADA</v>
      </c>
      <c r="B379" s="54"/>
      <c r="C379" s="54" t="str">
        <f t="shared" si="137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5"/>
        <v>0</v>
      </c>
      <c r="K379" s="100">
        <v>0.0</v>
      </c>
      <c r="L379" s="100">
        <f t="shared" si="136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idden="1">
      <c r="A380" s="6" t="str">
        <f t="shared" si="128"/>
        <v>NADA</v>
      </c>
      <c r="B380" s="54"/>
      <c r="C380" s="54" t="str">
        <f t="shared" si="137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5"/>
        <v>0</v>
      </c>
      <c r="K380" s="100">
        <v>0.0</v>
      </c>
      <c r="L380" s="100">
        <f t="shared" si="136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idden="1">
      <c r="A381" s="6" t="str">
        <f t="shared" si="128"/>
        <v>NADA</v>
      </c>
      <c r="B381" s="54"/>
      <c r="C381" s="54" t="str">
        <f t="shared" si="137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5"/>
        <v>0</v>
      </c>
      <c r="K381" s="100">
        <v>0.0</v>
      </c>
      <c r="L381" s="100">
        <f t="shared" si="136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idden="1">
      <c r="A382" s="6" t="str">
        <f t="shared" si="128"/>
        <v>NADA</v>
      </c>
      <c r="B382" s="54"/>
      <c r="C382" s="54" t="str">
        <f t="shared" si="137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5"/>
        <v>0</v>
      </c>
      <c r="K382" s="100">
        <v>0.0</v>
      </c>
      <c r="L382" s="100">
        <f t="shared" si="136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idden="1">
      <c r="A383" s="6" t="str">
        <f t="shared" si="128"/>
        <v>NADA</v>
      </c>
      <c r="B383" s="54"/>
      <c r="C383" s="54" t="str">
        <f t="shared" si="137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5"/>
        <v>0</v>
      </c>
      <c r="K383" s="100">
        <v>0.0</v>
      </c>
      <c r="L383" s="100">
        <f t="shared" si="136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idden="1">
      <c r="A384" s="6" t="str">
        <f t="shared" si="128"/>
        <v>NADA</v>
      </c>
      <c r="B384" s="54"/>
      <c r="C384" s="54" t="str">
        <f t="shared" si="137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5"/>
        <v>0</v>
      </c>
      <c r="K384" s="100">
        <v>0.0</v>
      </c>
      <c r="L384" s="100">
        <f t="shared" si="136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idden="1">
      <c r="A385" s="6" t="str">
        <f t="shared" si="128"/>
        <v>NADA</v>
      </c>
      <c r="B385" s="54"/>
      <c r="C385" s="54" t="str">
        <f t="shared" si="137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5"/>
        <v>0</v>
      </c>
      <c r="K385" s="100">
        <v>0.0</v>
      </c>
      <c r="L385" s="100">
        <f t="shared" si="136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idden="1">
      <c r="A386" s="6" t="str">
        <f t="shared" si="128"/>
        <v>NADA</v>
      </c>
      <c r="B386" s="54"/>
      <c r="C386" s="54" t="str">
        <f t="shared" si="137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5"/>
        <v>0</v>
      </c>
      <c r="K386" s="100">
        <v>0.0</v>
      </c>
      <c r="L386" s="100">
        <f t="shared" si="136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idden="1">
      <c r="A387" s="6" t="str">
        <f t="shared" si="128"/>
        <v>NADA</v>
      </c>
      <c r="B387" s="54"/>
      <c r="C387" s="54" t="str">
        <f t="shared" si="137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5"/>
        <v>0</v>
      </c>
      <c r="K387" s="100">
        <v>0.0</v>
      </c>
      <c r="L387" s="100">
        <f t="shared" si="136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idden="1">
      <c r="A388" s="6" t="str">
        <f t="shared" si="128"/>
        <v>NADA</v>
      </c>
      <c r="B388" s="54"/>
      <c r="C388" s="54" t="str">
        <f t="shared" si="137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5"/>
        <v>0</v>
      </c>
      <c r="K388" s="100">
        <v>0.0</v>
      </c>
      <c r="L388" s="100">
        <f t="shared" si="136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idden="1">
      <c r="A389" s="6" t="str">
        <f t="shared" si="128"/>
        <v>NADA</v>
      </c>
      <c r="B389" s="54"/>
      <c r="C389" s="54" t="str">
        <f t="shared" si="137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5"/>
        <v>0</v>
      </c>
      <c r="K389" s="100">
        <v>0.0</v>
      </c>
      <c r="L389" s="100">
        <f t="shared" si="136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idden="1">
      <c r="A390" s="6" t="str">
        <f t="shared" si="128"/>
        <v>NADA</v>
      </c>
      <c r="B390" s="54"/>
      <c r="C390" s="54" t="str">
        <f t="shared" si="137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5"/>
        <v>0</v>
      </c>
      <c r="K390" s="100">
        <v>0.0</v>
      </c>
      <c r="L390" s="100">
        <f t="shared" si="136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idden="1">
      <c r="A391" s="6" t="str">
        <f t="shared" si="128"/>
        <v>NADA</v>
      </c>
      <c r="B391" s="54"/>
      <c r="C391" s="54" t="str">
        <f t="shared" si="137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5"/>
        <v>0</v>
      </c>
      <c r="K391" s="100">
        <v>0.0</v>
      </c>
      <c r="L391" s="100">
        <f t="shared" si="136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idden="1">
      <c r="A392" s="6" t="str">
        <f t="shared" si="128"/>
        <v>NADA</v>
      </c>
      <c r="B392" s="54"/>
      <c r="C392" s="54" t="str">
        <f t="shared" si="137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5"/>
        <v>0</v>
      </c>
      <c r="K392" s="100">
        <v>0.0</v>
      </c>
      <c r="L392" s="100">
        <f t="shared" si="136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idden="1">
      <c r="A393" s="6" t="str">
        <f t="shared" si="128"/>
        <v>NADA</v>
      </c>
      <c r="B393" s="54"/>
      <c r="C393" s="54" t="str">
        <f t="shared" si="137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5"/>
        <v>0</v>
      </c>
      <c r="K393" s="100">
        <v>0.0</v>
      </c>
      <c r="L393" s="100">
        <f t="shared" si="136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idden="1">
      <c r="A394" s="6" t="str">
        <f t="shared" si="128"/>
        <v>NADA</v>
      </c>
      <c r="B394" s="54"/>
      <c r="C394" s="54" t="str">
        <f t="shared" si="137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5"/>
        <v>0</v>
      </c>
      <c r="K394" s="100">
        <v>0.0</v>
      </c>
      <c r="L394" s="100">
        <f t="shared" si="136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idden="1">
      <c r="A395" s="6" t="str">
        <f t="shared" si="128"/>
        <v>NADA</v>
      </c>
      <c r="B395" s="54"/>
      <c r="C395" s="54" t="str">
        <f t="shared" si="137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5"/>
        <v>0</v>
      </c>
      <c r="K395" s="100">
        <v>0.0</v>
      </c>
      <c r="L395" s="100">
        <f t="shared" si="136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idden="1">
      <c r="A396" s="6" t="str">
        <f t="shared" si="128"/>
        <v>NADA</v>
      </c>
      <c r="B396" s="54"/>
      <c r="C396" s="54" t="str">
        <f t="shared" si="137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5"/>
        <v>0</v>
      </c>
      <c r="K396" s="100">
        <v>0.0</v>
      </c>
      <c r="L396" s="100">
        <f t="shared" si="136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idden="1">
      <c r="A397" s="6" t="str">
        <f t="shared" si="128"/>
        <v>NADA</v>
      </c>
      <c r="B397" s="54"/>
      <c r="C397" s="54" t="str">
        <f t="shared" si="137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5"/>
        <v>0</v>
      </c>
      <c r="K397" s="100">
        <v>0.0</v>
      </c>
      <c r="L397" s="100">
        <f t="shared" si="136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idden="1">
      <c r="A398" s="6" t="str">
        <f t="shared" si="128"/>
        <v>NADA</v>
      </c>
      <c r="B398" s="54"/>
      <c r="C398" s="54" t="str">
        <f t="shared" si="137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5"/>
        <v>0</v>
      </c>
      <c r="K398" s="100">
        <v>0.0</v>
      </c>
      <c r="L398" s="100">
        <f t="shared" si="136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idden="1">
      <c r="A399" s="6" t="str">
        <f t="shared" si="128"/>
        <v>NADA</v>
      </c>
      <c r="B399" s="54"/>
      <c r="C399" s="54" t="str">
        <f t="shared" si="137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5"/>
        <v>0</v>
      </c>
      <c r="K399" s="100">
        <v>0.0</v>
      </c>
      <c r="L399" s="100">
        <f t="shared" si="136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idden="1">
      <c r="A400" s="6" t="str">
        <f t="shared" si="128"/>
        <v>NADA</v>
      </c>
      <c r="B400" s="54"/>
      <c r="C400" s="54" t="str">
        <f t="shared" si="137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5"/>
        <v>0</v>
      </c>
      <c r="K400" s="100">
        <v>0.0</v>
      </c>
      <c r="L400" s="100">
        <f t="shared" si="136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idden="1">
      <c r="A401" s="6" t="str">
        <f t="shared" si="128"/>
        <v>NADA</v>
      </c>
      <c r="B401" s="54"/>
      <c r="C401" s="54" t="str">
        <f t="shared" si="137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5"/>
        <v>0</v>
      </c>
      <c r="K401" s="100">
        <v>0.0</v>
      </c>
      <c r="L401" s="100">
        <f t="shared" si="136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idden="1">
      <c r="A402" s="6" t="str">
        <f t="shared" si="128"/>
        <v>NADA</v>
      </c>
      <c r="B402" s="54"/>
      <c r="C402" s="54" t="str">
        <f t="shared" si="137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5"/>
        <v>0</v>
      </c>
      <c r="K402" s="100">
        <v>0.0</v>
      </c>
      <c r="L402" s="100">
        <f t="shared" si="136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idden="1">
      <c r="A403" s="6" t="str">
        <f t="shared" si="128"/>
        <v>NADA</v>
      </c>
      <c r="B403" s="54"/>
      <c r="C403" s="54" t="str">
        <f t="shared" si="137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5"/>
        <v>0</v>
      </c>
      <c r="K403" s="100">
        <v>0.0</v>
      </c>
      <c r="L403" s="100">
        <f t="shared" si="136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idden="1">
      <c r="A404" s="6" t="str">
        <f t="shared" si="128"/>
        <v>NADA</v>
      </c>
      <c r="B404" s="54"/>
      <c r="C404" s="54" t="str">
        <f t="shared" si="137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5"/>
        <v>0</v>
      </c>
      <c r="K404" s="100">
        <v>0.0</v>
      </c>
      <c r="L404" s="100">
        <f t="shared" si="136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idden="1">
      <c r="A405" s="6" t="str">
        <f t="shared" si="128"/>
        <v>NADA</v>
      </c>
      <c r="B405" s="54"/>
      <c r="C405" s="54" t="str">
        <f t="shared" si="137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5"/>
        <v>0</v>
      </c>
      <c r="K405" s="100">
        <v>0.0</v>
      </c>
      <c r="L405" s="100">
        <f t="shared" si="136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idden="1">
      <c r="A406" s="6" t="str">
        <f t="shared" si="128"/>
        <v>NADA</v>
      </c>
      <c r="B406" s="54"/>
      <c r="C406" s="54" t="str">
        <f t="shared" si="137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5"/>
        <v>0</v>
      </c>
      <c r="K406" s="100">
        <v>0.0</v>
      </c>
      <c r="L406" s="100">
        <f t="shared" si="136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idden="1">
      <c r="A407" s="6" t="str">
        <f t="shared" si="128"/>
        <v>NADA</v>
      </c>
      <c r="B407" s="54"/>
      <c r="C407" s="54" t="str">
        <f t="shared" si="137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5"/>
        <v>0</v>
      </c>
      <c r="K407" s="100">
        <v>0.0</v>
      </c>
      <c r="L407" s="100">
        <f t="shared" si="136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idden="1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idden="1">
      <c r="A410" s="6" t="str">
        <f t="shared" ref="A410:A451" si="138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idden="1">
      <c r="A411" s="6" t="str">
        <f t="shared" si="138"/>
        <v>NADA</v>
      </c>
      <c r="B411" s="87"/>
      <c r="C411" s="87">
        <v>0.1</v>
      </c>
      <c r="D411" s="82" t="s">
        <v>38</v>
      </c>
      <c r="E411" s="83">
        <f t="shared" ref="E411:E417" si="139">((E410*G$67)+E410)</f>
        <v>0</v>
      </c>
      <c r="F411" s="84">
        <v>2.0</v>
      </c>
      <c r="G411" s="85">
        <f t="shared" ref="G411:G417" si="140">((G410*G$67)+G410)</f>
        <v>0</v>
      </c>
      <c r="H411" s="84">
        <v>10.0</v>
      </c>
      <c r="I411" s="85">
        <f t="shared" ref="I411:I417" si="141">((I410*G$67)+I410)</f>
        <v>0</v>
      </c>
      <c r="J411" s="84">
        <v>18.0</v>
      </c>
      <c r="K411" s="85">
        <f t="shared" ref="K411:K416" si="142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idden="1">
      <c r="A412" s="6" t="str">
        <f t="shared" si="138"/>
        <v>NADA</v>
      </c>
      <c r="B412" s="82"/>
      <c r="C412" s="82"/>
      <c r="D412" s="82"/>
      <c r="E412" s="83">
        <f t="shared" si="139"/>
        <v>0</v>
      </c>
      <c r="F412" s="84">
        <v>3.0</v>
      </c>
      <c r="G412" s="85">
        <f t="shared" si="140"/>
        <v>0</v>
      </c>
      <c r="H412" s="84">
        <v>11.0</v>
      </c>
      <c r="I412" s="85">
        <f t="shared" si="141"/>
        <v>0</v>
      </c>
      <c r="J412" s="84">
        <v>19.0</v>
      </c>
      <c r="K412" s="85">
        <f t="shared" si="142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idden="1">
      <c r="A413" s="6" t="str">
        <f t="shared" si="138"/>
        <v>NADA</v>
      </c>
      <c r="B413" s="88"/>
      <c r="C413" s="88"/>
      <c r="D413" s="88"/>
      <c r="E413" s="83">
        <f t="shared" si="139"/>
        <v>0</v>
      </c>
      <c r="F413" s="84">
        <v>4.0</v>
      </c>
      <c r="G413" s="85">
        <f t="shared" si="140"/>
        <v>0</v>
      </c>
      <c r="H413" s="84">
        <v>12.0</v>
      </c>
      <c r="I413" s="85">
        <f t="shared" si="141"/>
        <v>0</v>
      </c>
      <c r="J413" s="84">
        <v>20.0</v>
      </c>
      <c r="K413" s="85">
        <f t="shared" si="142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idden="1">
      <c r="A414" s="6" t="str">
        <f t="shared" si="138"/>
        <v>NADA</v>
      </c>
      <c r="B414" s="89"/>
      <c r="C414" s="89" t="s">
        <v>1</v>
      </c>
      <c r="D414" s="89" t="s">
        <v>39</v>
      </c>
      <c r="E414" s="83">
        <f t="shared" si="139"/>
        <v>0</v>
      </c>
      <c r="F414" s="84">
        <v>5.0</v>
      </c>
      <c r="G414" s="85">
        <f t="shared" si="140"/>
        <v>0</v>
      </c>
      <c r="H414" s="84">
        <v>13.0</v>
      </c>
      <c r="I414" s="85">
        <f t="shared" si="141"/>
        <v>0</v>
      </c>
      <c r="J414" s="84">
        <v>21.0</v>
      </c>
      <c r="K414" s="85">
        <f t="shared" si="142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idden="1">
      <c r="A415" s="6" t="str">
        <f t="shared" si="138"/>
        <v>NADA</v>
      </c>
      <c r="B415" s="90"/>
      <c r="C415" s="90" t="s">
        <v>40</v>
      </c>
      <c r="D415" s="91">
        <f>L419*0.5%</f>
        <v>0</v>
      </c>
      <c r="E415" s="83">
        <f t="shared" si="139"/>
        <v>0</v>
      </c>
      <c r="F415" s="84">
        <v>6.0</v>
      </c>
      <c r="G415" s="85">
        <f t="shared" si="140"/>
        <v>0</v>
      </c>
      <c r="H415" s="84">
        <v>14.0</v>
      </c>
      <c r="I415" s="85">
        <f t="shared" si="141"/>
        <v>0</v>
      </c>
      <c r="J415" s="84">
        <v>22.0</v>
      </c>
      <c r="K415" s="85">
        <f t="shared" si="142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idden="1">
      <c r="A416" s="6" t="str">
        <f t="shared" si="138"/>
        <v>NADA</v>
      </c>
      <c r="B416" s="92"/>
      <c r="C416" s="92" t="s">
        <v>41</v>
      </c>
      <c r="D416" s="93">
        <f>D415/5</f>
        <v>0</v>
      </c>
      <c r="E416" s="83">
        <f t="shared" si="139"/>
        <v>0</v>
      </c>
      <c r="F416" s="84">
        <v>7.0</v>
      </c>
      <c r="G416" s="85">
        <f t="shared" si="140"/>
        <v>0</v>
      </c>
      <c r="H416" s="84">
        <v>15.0</v>
      </c>
      <c r="I416" s="85">
        <f t="shared" si="141"/>
        <v>0</v>
      </c>
      <c r="J416" s="84">
        <v>23.0</v>
      </c>
      <c r="K416" s="85">
        <f t="shared" si="142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idden="1">
      <c r="A417" s="6" t="str">
        <f t="shared" si="138"/>
        <v>NADA</v>
      </c>
      <c r="B417" s="94"/>
      <c r="C417" s="94" t="s">
        <v>42</v>
      </c>
      <c r="D417" s="95">
        <f>L419*G419</f>
        <v>0</v>
      </c>
      <c r="E417" s="83">
        <f t="shared" si="139"/>
        <v>0</v>
      </c>
      <c r="F417" s="84">
        <v>8.0</v>
      </c>
      <c r="G417" s="85">
        <f t="shared" si="140"/>
        <v>0</v>
      </c>
      <c r="H417" s="84">
        <v>16.0</v>
      </c>
      <c r="I417" s="85">
        <f t="shared" si="141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idden="1">
      <c r="A418" s="6" t="str">
        <f t="shared" si="138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idden="1">
      <c r="A419" s="6" t="str">
        <f t="shared" si="138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3">H421+H422+H423+H424+H425+H426+H427+H428+H429+H430+H431+H432+H433+H434+H435+H436+H437+H438+H439+H440+H441+H442+H443+H444+H445+H446+H447+H448+H449+H450</f>
        <v>0</v>
      </c>
      <c r="I419" s="17">
        <f t="shared" si="143"/>
        <v>0</v>
      </c>
      <c r="J419" s="98"/>
      <c r="K419" s="17">
        <f t="shared" ref="K419:L419" si="144">K421+K422+K423+K424+K425+K426+K427+K428+K429+K430+K431+K432+K433+K434+K435+K436+K437+K438+K439+K440+K441+K442+K443+K444+K445+K446+K447+K448+K449+K450</f>
        <v>0</v>
      </c>
      <c r="L419" s="17">
        <f t="shared" si="144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idden="1">
      <c r="A420" s="6" t="str">
        <f t="shared" si="138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idden="1">
      <c r="A421" s="6" t="str">
        <f t="shared" si="138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5">SUM(H421:I421)</f>
        <v>0</v>
      </c>
      <c r="K421" s="100">
        <v>0.0</v>
      </c>
      <c r="L421" s="100">
        <f t="shared" ref="L421:L451" si="146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idden="1">
      <c r="A422" s="6" t="str">
        <f t="shared" si="138"/>
        <v>NADA</v>
      </c>
      <c r="B422" s="54"/>
      <c r="C422" s="54" t="str">
        <f t="shared" ref="C422:C451" si="147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5"/>
        <v>0</v>
      </c>
      <c r="K422" s="100">
        <v>0.0</v>
      </c>
      <c r="L422" s="100">
        <f t="shared" si="146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idden="1">
      <c r="A423" s="6" t="str">
        <f t="shared" si="138"/>
        <v>NADA</v>
      </c>
      <c r="B423" s="54"/>
      <c r="C423" s="54" t="str">
        <f t="shared" si="147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5"/>
        <v>0</v>
      </c>
      <c r="K423" s="100">
        <v>0.0</v>
      </c>
      <c r="L423" s="100">
        <f t="shared" si="146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idden="1">
      <c r="A424" s="6" t="str">
        <f t="shared" si="138"/>
        <v>NADA</v>
      </c>
      <c r="B424" s="54"/>
      <c r="C424" s="54" t="str">
        <f t="shared" si="147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5"/>
        <v>0</v>
      </c>
      <c r="K424" s="100">
        <v>0.0</v>
      </c>
      <c r="L424" s="100">
        <f t="shared" si="146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idden="1">
      <c r="A425" s="6" t="str">
        <f t="shared" si="138"/>
        <v>NADA</v>
      </c>
      <c r="B425" s="54"/>
      <c r="C425" s="54" t="str">
        <f t="shared" si="147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5"/>
        <v>0</v>
      </c>
      <c r="K425" s="100">
        <v>0.0</v>
      </c>
      <c r="L425" s="100">
        <f t="shared" si="146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idden="1">
      <c r="A426" s="6" t="str">
        <f t="shared" si="138"/>
        <v>NADA</v>
      </c>
      <c r="B426" s="54"/>
      <c r="C426" s="54" t="str">
        <f t="shared" si="147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5"/>
        <v>0</v>
      </c>
      <c r="K426" s="100">
        <v>0.0</v>
      </c>
      <c r="L426" s="100">
        <f t="shared" si="146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idden="1">
      <c r="A427" s="6" t="str">
        <f t="shared" si="138"/>
        <v>NADA</v>
      </c>
      <c r="B427" s="54"/>
      <c r="C427" s="54" t="str">
        <f t="shared" si="147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5"/>
        <v>0</v>
      </c>
      <c r="K427" s="100">
        <v>0.0</v>
      </c>
      <c r="L427" s="100">
        <f t="shared" si="146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idden="1">
      <c r="A428" s="6" t="str">
        <f t="shared" si="138"/>
        <v>NADA</v>
      </c>
      <c r="B428" s="54"/>
      <c r="C428" s="54" t="str">
        <f t="shared" si="147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5"/>
        <v>0</v>
      </c>
      <c r="K428" s="100">
        <v>0.0</v>
      </c>
      <c r="L428" s="100">
        <f t="shared" si="146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idden="1">
      <c r="A429" s="6" t="str">
        <f t="shared" si="138"/>
        <v>NADA</v>
      </c>
      <c r="B429" s="54"/>
      <c r="C429" s="54" t="str">
        <f t="shared" si="147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5"/>
        <v>0</v>
      </c>
      <c r="K429" s="100">
        <v>0.0</v>
      </c>
      <c r="L429" s="100">
        <f t="shared" si="146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idden="1">
      <c r="A430" s="6" t="str">
        <f t="shared" si="138"/>
        <v>NADA</v>
      </c>
      <c r="B430" s="54"/>
      <c r="C430" s="54" t="str">
        <f t="shared" si="147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5"/>
        <v>0</v>
      </c>
      <c r="K430" s="100">
        <v>0.0</v>
      </c>
      <c r="L430" s="100">
        <f t="shared" si="146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idden="1">
      <c r="A431" s="6" t="str">
        <f t="shared" si="138"/>
        <v>NADA</v>
      </c>
      <c r="B431" s="54"/>
      <c r="C431" s="54" t="str">
        <f t="shared" si="147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5"/>
        <v>0</v>
      </c>
      <c r="K431" s="100">
        <v>0.0</v>
      </c>
      <c r="L431" s="100">
        <f t="shared" si="146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idden="1">
      <c r="A432" s="6" t="str">
        <f t="shared" si="138"/>
        <v>NADA</v>
      </c>
      <c r="B432" s="54"/>
      <c r="C432" s="54" t="str">
        <f t="shared" si="147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5"/>
        <v>0</v>
      </c>
      <c r="K432" s="100">
        <v>0.0</v>
      </c>
      <c r="L432" s="100">
        <f t="shared" si="146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idden="1">
      <c r="A433" s="6" t="str">
        <f t="shared" si="138"/>
        <v>NADA</v>
      </c>
      <c r="B433" s="54"/>
      <c r="C433" s="54" t="str">
        <f t="shared" si="147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5"/>
        <v>0</v>
      </c>
      <c r="K433" s="100">
        <v>0.0</v>
      </c>
      <c r="L433" s="100">
        <f t="shared" si="146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idden="1">
      <c r="A434" s="6" t="str">
        <f t="shared" si="138"/>
        <v>NADA</v>
      </c>
      <c r="B434" s="54"/>
      <c r="C434" s="54" t="str">
        <f t="shared" si="147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5"/>
        <v>0</v>
      </c>
      <c r="K434" s="100">
        <v>0.0</v>
      </c>
      <c r="L434" s="100">
        <f t="shared" si="146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idden="1">
      <c r="A435" s="6" t="str">
        <f t="shared" si="138"/>
        <v>NADA</v>
      </c>
      <c r="B435" s="54"/>
      <c r="C435" s="54" t="str">
        <f t="shared" si="147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5"/>
        <v>0</v>
      </c>
      <c r="K435" s="100">
        <v>0.0</v>
      </c>
      <c r="L435" s="100">
        <f t="shared" si="146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idden="1">
      <c r="A436" s="6" t="str">
        <f t="shared" si="138"/>
        <v>NADA</v>
      </c>
      <c r="B436" s="54"/>
      <c r="C436" s="54" t="str">
        <f t="shared" si="147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5"/>
        <v>0</v>
      </c>
      <c r="K436" s="100">
        <v>0.0</v>
      </c>
      <c r="L436" s="100">
        <f t="shared" si="146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idden="1">
      <c r="A437" s="6" t="str">
        <f t="shared" si="138"/>
        <v>NADA</v>
      </c>
      <c r="B437" s="54"/>
      <c r="C437" s="54" t="str">
        <f t="shared" si="147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5"/>
        <v>0</v>
      </c>
      <c r="K437" s="100">
        <v>0.0</v>
      </c>
      <c r="L437" s="100">
        <f t="shared" si="146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idden="1">
      <c r="A438" s="6" t="str">
        <f t="shared" si="138"/>
        <v>NADA</v>
      </c>
      <c r="B438" s="54"/>
      <c r="C438" s="54" t="str">
        <f t="shared" si="147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5"/>
        <v>0</v>
      </c>
      <c r="K438" s="100">
        <v>0.0</v>
      </c>
      <c r="L438" s="100">
        <f t="shared" si="146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idden="1">
      <c r="A439" s="6" t="str">
        <f t="shared" si="138"/>
        <v>NADA</v>
      </c>
      <c r="B439" s="54"/>
      <c r="C439" s="54" t="str">
        <f t="shared" si="147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5"/>
        <v>0</v>
      </c>
      <c r="K439" s="100">
        <v>0.0</v>
      </c>
      <c r="L439" s="100">
        <f t="shared" si="146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idden="1">
      <c r="A440" s="6" t="str">
        <f t="shared" si="138"/>
        <v>NADA</v>
      </c>
      <c r="B440" s="54"/>
      <c r="C440" s="54" t="str">
        <f t="shared" si="147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5"/>
        <v>0</v>
      </c>
      <c r="K440" s="100">
        <v>0.0</v>
      </c>
      <c r="L440" s="100">
        <f t="shared" si="146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idden="1">
      <c r="A441" s="6" t="str">
        <f t="shared" si="138"/>
        <v>NADA</v>
      </c>
      <c r="B441" s="54"/>
      <c r="C441" s="54" t="str">
        <f t="shared" si="147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5"/>
        <v>0</v>
      </c>
      <c r="K441" s="100">
        <v>0.0</v>
      </c>
      <c r="L441" s="100">
        <f t="shared" si="146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idden="1">
      <c r="A442" s="6" t="str">
        <f t="shared" si="138"/>
        <v>NADA</v>
      </c>
      <c r="B442" s="54"/>
      <c r="C442" s="54" t="str">
        <f t="shared" si="147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5"/>
        <v>0</v>
      </c>
      <c r="K442" s="100">
        <v>0.0</v>
      </c>
      <c r="L442" s="100">
        <f t="shared" si="146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idden="1">
      <c r="A443" s="6" t="str">
        <f t="shared" si="138"/>
        <v>NADA</v>
      </c>
      <c r="B443" s="54"/>
      <c r="C443" s="54" t="str">
        <f t="shared" si="147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5"/>
        <v>0</v>
      </c>
      <c r="K443" s="100">
        <v>0.0</v>
      </c>
      <c r="L443" s="100">
        <f t="shared" si="146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idden="1">
      <c r="A444" s="6" t="str">
        <f t="shared" si="138"/>
        <v>NADA</v>
      </c>
      <c r="B444" s="54"/>
      <c r="C444" s="54" t="str">
        <f t="shared" si="147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5"/>
        <v>0</v>
      </c>
      <c r="K444" s="100">
        <v>0.0</v>
      </c>
      <c r="L444" s="100">
        <f t="shared" si="146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idden="1">
      <c r="A445" s="6" t="str">
        <f t="shared" si="138"/>
        <v>NADA</v>
      </c>
      <c r="B445" s="54"/>
      <c r="C445" s="54" t="str">
        <f t="shared" si="147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5"/>
        <v>0</v>
      </c>
      <c r="K445" s="100">
        <v>0.0</v>
      </c>
      <c r="L445" s="100">
        <f t="shared" si="146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idden="1">
      <c r="A446" s="6" t="str">
        <f t="shared" si="138"/>
        <v>NADA</v>
      </c>
      <c r="B446" s="54"/>
      <c r="C446" s="54" t="str">
        <f t="shared" si="147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5"/>
        <v>0</v>
      </c>
      <c r="K446" s="100">
        <v>0.0</v>
      </c>
      <c r="L446" s="100">
        <f t="shared" si="146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idden="1">
      <c r="A447" s="6" t="str">
        <f t="shared" si="138"/>
        <v>NADA</v>
      </c>
      <c r="B447" s="54"/>
      <c r="C447" s="54" t="str">
        <f t="shared" si="147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5"/>
        <v>0</v>
      </c>
      <c r="K447" s="100">
        <v>0.0</v>
      </c>
      <c r="L447" s="100">
        <f t="shared" si="146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idden="1">
      <c r="A448" s="6" t="str">
        <f t="shared" si="138"/>
        <v>NADA</v>
      </c>
      <c r="B448" s="54"/>
      <c r="C448" s="54" t="str">
        <f t="shared" si="147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5"/>
        <v>0</v>
      </c>
      <c r="K448" s="100">
        <v>0.0</v>
      </c>
      <c r="L448" s="100">
        <f t="shared" si="146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idden="1">
      <c r="A449" s="6" t="str">
        <f t="shared" si="138"/>
        <v>NADA</v>
      </c>
      <c r="B449" s="54"/>
      <c r="C449" s="54" t="str">
        <f t="shared" si="147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5"/>
        <v>0</v>
      </c>
      <c r="K449" s="100">
        <v>0.0</v>
      </c>
      <c r="L449" s="100">
        <f t="shared" si="146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idden="1">
      <c r="A450" s="6" t="str">
        <f t="shared" si="138"/>
        <v>NADA</v>
      </c>
      <c r="B450" s="54"/>
      <c r="C450" s="54" t="str">
        <f t="shared" si="147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5"/>
        <v>0</v>
      </c>
      <c r="K450" s="100">
        <v>0.0</v>
      </c>
      <c r="L450" s="100">
        <f t="shared" si="146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idden="1">
      <c r="A451" s="6" t="str">
        <f t="shared" si="138"/>
        <v>NADA</v>
      </c>
      <c r="B451" s="54"/>
      <c r="C451" s="54" t="str">
        <f t="shared" si="147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5"/>
        <v>0</v>
      </c>
      <c r="K451" s="100">
        <v>0.0</v>
      </c>
      <c r="L451" s="100">
        <f t="shared" si="146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>
    <filterColumn colId="0">
      <filters blank="1">
        <filter val="2ª ENTRADA"/>
        <filter val="1ª ENTRADA"/>
        <filter val="GERAL"/>
        <filter val="3ª ENTRADA"/>
        <filter val="RESULTADO DO DIA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4" max="5" width="18.25"/>
    <col customWidth="1" min="12" max="12" width="14.63"/>
    <col customWidth="1" min="13" max="13" width="4.63"/>
    <col customWidth="1" min="15" max="15" width="21.63"/>
    <col customWidth="1" min="22" max="22" width="25.63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1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0.01</v>
      </c>
      <c r="H3" s="17">
        <f t="shared" ref="H3:I3" si="1">H67</f>
        <v>2370</v>
      </c>
      <c r="I3" s="17">
        <f t="shared" si="1"/>
        <v>187</v>
      </c>
      <c r="J3" s="18">
        <f t="shared" ref="J3:J12" si="5">I3/H3</f>
        <v>0.07890295359</v>
      </c>
      <c r="K3" s="17">
        <f t="shared" ref="K3:L3" si="2">K67</f>
        <v>0</v>
      </c>
      <c r="L3" s="17">
        <f t="shared" si="2"/>
        <v>2557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1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11</v>
      </c>
      <c r="G4" s="16">
        <f>C103</f>
        <v>0.01</v>
      </c>
      <c r="H4" s="17">
        <f t="shared" ref="H4:I4" si="4">H111</f>
        <v>2370</v>
      </c>
      <c r="I4" s="17">
        <f t="shared" si="4"/>
        <v>195</v>
      </c>
      <c r="J4" s="18">
        <f t="shared" si="5"/>
        <v>0.08227848101</v>
      </c>
      <c r="K4" s="17">
        <f t="shared" ref="K4:L4" si="6">K111</f>
        <v>0</v>
      </c>
      <c r="L4" s="17">
        <f t="shared" si="6"/>
        <v>2565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1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11</v>
      </c>
      <c r="G5" s="16">
        <f>C147</f>
        <v>0.01</v>
      </c>
      <c r="H5" s="17">
        <f t="shared" ref="H5:I5" si="7">H155</f>
        <v>2366</v>
      </c>
      <c r="I5" s="17">
        <f t="shared" si="7"/>
        <v>193.5</v>
      </c>
      <c r="J5" s="18">
        <f t="shared" si="5"/>
        <v>0.08178360101</v>
      </c>
      <c r="K5" s="17">
        <f>K11</f>
        <v>0</v>
      </c>
      <c r="L5" s="17">
        <f>L155</f>
        <v>2559.5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idden="1">
      <c r="A6" s="6" t="str">
        <f t="shared" si="3"/>
        <v>GERAL</v>
      </c>
      <c r="B6" s="20" t="b">
        <v>0</v>
      </c>
      <c r="C6" s="21" t="str">
        <f>D194</f>
        <v>Sportingbet</v>
      </c>
      <c r="D6" s="21" t="s">
        <v>10</v>
      </c>
      <c r="E6" s="21" t="str">
        <f>C189</f>
        <v>4ª ENTRADA</v>
      </c>
      <c r="F6" s="22" t="s">
        <v>12</v>
      </c>
      <c r="G6" s="23">
        <f>C191</f>
        <v>0.02</v>
      </c>
      <c r="H6" s="24">
        <f t="shared" ref="H6:I6" si="8">H199</f>
        <v>0</v>
      </c>
      <c r="I6" s="24">
        <f t="shared" si="8"/>
        <v>0</v>
      </c>
      <c r="J6" s="25" t="str">
        <f t="shared" si="5"/>
        <v>#DIV/0!</v>
      </c>
      <c r="K6" s="24">
        <f t="shared" ref="K6:L6" si="9">K199</f>
        <v>0</v>
      </c>
      <c r="L6" s="24">
        <f t="shared" si="9"/>
        <v>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idden="1">
      <c r="A7" s="6" t="str">
        <f t="shared" si="3"/>
        <v>GERAL</v>
      </c>
      <c r="B7" s="20" t="b">
        <v>0</v>
      </c>
      <c r="C7" s="21" t="str">
        <f>D238</f>
        <v>Bet Vip</v>
      </c>
      <c r="D7" s="21" t="s">
        <v>10</v>
      </c>
      <c r="E7" s="21" t="str">
        <f>C233</f>
        <v>5ª ENTRADA</v>
      </c>
      <c r="F7" s="22" t="s">
        <v>12</v>
      </c>
      <c r="G7" s="23">
        <f>C235</f>
        <v>0.02</v>
      </c>
      <c r="H7" s="24">
        <f t="shared" ref="H7:I7" si="10">H243</f>
        <v>0</v>
      </c>
      <c r="I7" s="24">
        <f t="shared" si="10"/>
        <v>0</v>
      </c>
      <c r="J7" s="25" t="str">
        <f t="shared" si="5"/>
        <v>#DIV/0!</v>
      </c>
      <c r="K7" s="24">
        <f t="shared" ref="K7:L7" si="11">K243</f>
        <v>0</v>
      </c>
      <c r="L7" s="24">
        <f t="shared" si="11"/>
        <v>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idden="1">
      <c r="A8" s="6" t="str">
        <f t="shared" si="3"/>
        <v>GERAL</v>
      </c>
      <c r="B8" s="20" t="b">
        <v>0</v>
      </c>
      <c r="C8" s="21" t="str">
        <f>D282</f>
        <v>Bet Fair</v>
      </c>
      <c r="D8" s="21" t="s">
        <v>10</v>
      </c>
      <c r="E8" s="21" t="str">
        <f>C277</f>
        <v>6ª ENTRADA</v>
      </c>
      <c r="F8" s="22" t="s">
        <v>12</v>
      </c>
      <c r="G8" s="23">
        <f>C279</f>
        <v>0.02</v>
      </c>
      <c r="H8" s="24">
        <f t="shared" ref="H8:I8" si="12">H287</f>
        <v>0</v>
      </c>
      <c r="I8" s="24">
        <f t="shared" si="12"/>
        <v>0</v>
      </c>
      <c r="J8" s="25" t="str">
        <f t="shared" si="5"/>
        <v>#DIV/0!</v>
      </c>
      <c r="K8" s="24">
        <f t="shared" ref="K8:L8" si="13">K287</f>
        <v>0</v>
      </c>
      <c r="L8" s="24">
        <f t="shared" si="13"/>
        <v>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idden="1">
      <c r="A9" s="6" t="str">
        <f t="shared" si="3"/>
        <v>GERAL</v>
      </c>
      <c r="B9" s="20" t="b">
        <v>0</v>
      </c>
      <c r="C9" s="21" t="str">
        <f>D326</f>
        <v>Esportes da Sorte</v>
      </c>
      <c r="D9" s="21" t="s">
        <v>10</v>
      </c>
      <c r="E9" s="21" t="str">
        <f>C321</f>
        <v>7ª ENTRADA</v>
      </c>
      <c r="F9" s="22" t="s">
        <v>11</v>
      </c>
      <c r="G9" s="23">
        <f>C323</f>
        <v>0.04</v>
      </c>
      <c r="H9" s="24">
        <f t="shared" ref="H9:I9" si="14">H331</f>
        <v>0</v>
      </c>
      <c r="I9" s="24">
        <f t="shared" si="14"/>
        <v>0</v>
      </c>
      <c r="J9" s="25" t="str">
        <f t="shared" si="5"/>
        <v>#DIV/0!</v>
      </c>
      <c r="K9" s="24">
        <f t="shared" ref="K9:L9" si="15">K331</f>
        <v>0</v>
      </c>
      <c r="L9" s="24">
        <f t="shared" si="15"/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idden="1">
      <c r="A10" s="6" t="str">
        <f t="shared" si="3"/>
        <v>GERAL</v>
      </c>
      <c r="B10" s="21" t="b">
        <v>0</v>
      </c>
      <c r="C10" s="21" t="str">
        <f>D370</f>
        <v>Pix Bet</v>
      </c>
      <c r="D10" s="21"/>
      <c r="E10" s="21"/>
      <c r="F10" s="22"/>
      <c r="G10" s="23">
        <f>C367</f>
        <v>0.1</v>
      </c>
      <c r="H10" s="24">
        <f t="shared" ref="H10:I10" si="16">H375</f>
        <v>0</v>
      </c>
      <c r="I10" s="24">
        <f t="shared" si="16"/>
        <v>0</v>
      </c>
      <c r="J10" s="25" t="str">
        <f t="shared" si="5"/>
        <v>#DIV/0!</v>
      </c>
      <c r="K10" s="24">
        <f t="shared" ref="K10:L10" si="17">K375</f>
        <v>0</v>
      </c>
      <c r="L10" s="24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idden="1">
      <c r="A11" s="6" t="str">
        <f t="shared" si="3"/>
        <v>GERAL</v>
      </c>
      <c r="B11" s="21" t="b">
        <v>0</v>
      </c>
      <c r="C11" s="21" t="str">
        <f>D414</f>
        <v>Pix Bet</v>
      </c>
      <c r="D11" s="21"/>
      <c r="E11" s="21"/>
      <c r="F11" s="22"/>
      <c r="G11" s="23">
        <f>C411</f>
        <v>0.1</v>
      </c>
      <c r="H11" s="24">
        <f t="shared" ref="H11:I11" si="18">H419</f>
        <v>0</v>
      </c>
      <c r="I11" s="24">
        <f t="shared" si="18"/>
        <v>0</v>
      </c>
      <c r="J11" s="25" t="str">
        <f t="shared" si="5"/>
        <v>#DIV/0!</v>
      </c>
      <c r="K11" s="24">
        <f t="shared" ref="K11:L11" si="19">K419</f>
        <v>0</v>
      </c>
      <c r="L11" s="24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 t="s">
        <v>13</v>
      </c>
      <c r="C12" s="26"/>
      <c r="D12" s="26"/>
      <c r="E12" s="27">
        <f>H12*117.26%</f>
        <v>8332.4956</v>
      </c>
      <c r="F12" s="28" t="s">
        <v>14</v>
      </c>
      <c r="G12" s="29"/>
      <c r="H12" s="30">
        <f t="shared" ref="H12:I12" si="20">SUM(H3:H11)</f>
        <v>7106</v>
      </c>
      <c r="I12" s="30">
        <f t="shared" si="20"/>
        <v>575.5</v>
      </c>
      <c r="J12" s="31">
        <f t="shared" si="5"/>
        <v>0.08098789755</v>
      </c>
      <c r="K12" s="30">
        <f t="shared" ref="K12:L12" si="21">SUM(K3:K11)</f>
        <v>0</v>
      </c>
      <c r="L12" s="30">
        <f t="shared" si="21"/>
        <v>7681.5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33"/>
      <c r="G13" s="34" t="s">
        <v>15</v>
      </c>
      <c r="H13" s="35">
        <v>4165.67</v>
      </c>
      <c r="I13" s="36">
        <f>((((I12/3)*2)/10)*7)</f>
        <v>268.5666667</v>
      </c>
      <c r="J13" s="37">
        <f>(J12/10*(7))</f>
        <v>0.05669152829</v>
      </c>
      <c r="K13" s="38"/>
      <c r="L13" s="36">
        <f>H13+I13</f>
        <v>4434.236667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33"/>
      <c r="G14" s="39"/>
      <c r="H14" s="40"/>
      <c r="I14" s="40"/>
      <c r="J14" s="41"/>
      <c r="K14" s="40"/>
      <c r="L14" s="4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7106</v>
      </c>
      <c r="I17" s="51">
        <f t="shared" si="23"/>
        <v>575.5</v>
      </c>
      <c r="J17" s="52">
        <f>SUM(H17:I17)</f>
        <v>7681.5</v>
      </c>
      <c r="K17" s="51">
        <f>K67+K111+K155+K199+K243+K287+K331+K375+K419</f>
        <v>0</v>
      </c>
      <c r="L17" s="51">
        <f>J17-K17</f>
        <v>7681.5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0.01013228258</v>
      </c>
      <c r="F19" s="56" t="s">
        <v>25</v>
      </c>
      <c r="G19" s="57">
        <v>1.0</v>
      </c>
      <c r="H19" s="58">
        <f t="shared" ref="H19:I19" si="24">H69+H113+H157+H201+H245+H289+H333+H377+H421</f>
        <v>7106</v>
      </c>
      <c r="I19" s="59">
        <f t="shared" si="24"/>
        <v>72</v>
      </c>
      <c r="J19" s="60">
        <f t="shared" ref="J19:J49" si="27">SUM(H19:I19)</f>
        <v>7178</v>
      </c>
      <c r="K19" s="58">
        <f t="shared" ref="K19:K49" si="28">K69+K113+K157+K201+K245+K289+K333+K377+K421</f>
        <v>0</v>
      </c>
      <c r="L19" s="58">
        <f t="shared" ref="L19:L49" si="29">J19-K19</f>
        <v>7178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0.01013228258</v>
      </c>
      <c r="F20" s="56" t="s">
        <v>26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72</v>
      </c>
      <c r="J20" s="60">
        <f t="shared" si="27"/>
        <v>72</v>
      </c>
      <c r="K20" s="58">
        <f t="shared" si="28"/>
        <v>0</v>
      </c>
      <c r="L20" s="58">
        <f t="shared" si="29"/>
        <v>72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0.01013228258</v>
      </c>
      <c r="F21" s="56" t="s">
        <v>27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72</v>
      </c>
      <c r="J21" s="60">
        <f t="shared" si="27"/>
        <v>72</v>
      </c>
      <c r="K21" s="58">
        <f t="shared" si="28"/>
        <v>0</v>
      </c>
      <c r="L21" s="58">
        <f t="shared" si="29"/>
        <v>72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0.01013228258</v>
      </c>
      <c r="F22" s="56" t="s">
        <v>28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72</v>
      </c>
      <c r="J22" s="60">
        <f t="shared" si="27"/>
        <v>72</v>
      </c>
      <c r="K22" s="58">
        <f t="shared" si="28"/>
        <v>0</v>
      </c>
      <c r="L22" s="58">
        <f t="shared" si="29"/>
        <v>72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</v>
      </c>
      <c r="F23" s="56" t="s">
        <v>29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0</v>
      </c>
      <c r="J23" s="60">
        <f t="shared" si="27"/>
        <v>0</v>
      </c>
      <c r="K23" s="58">
        <f t="shared" si="28"/>
        <v>0</v>
      </c>
      <c r="L23" s="58">
        <f t="shared" si="29"/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</v>
      </c>
      <c r="F24" s="56" t="s">
        <v>23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0</v>
      </c>
      <c r="J24" s="60">
        <f t="shared" si="27"/>
        <v>0</v>
      </c>
      <c r="K24" s="58">
        <f t="shared" si="28"/>
        <v>0</v>
      </c>
      <c r="L24" s="58">
        <f t="shared" si="29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</v>
      </c>
      <c r="F25" s="56" t="s">
        <v>24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0</v>
      </c>
      <c r="J25" s="60">
        <f t="shared" si="27"/>
        <v>0</v>
      </c>
      <c r="K25" s="58">
        <f t="shared" si="28"/>
        <v>0</v>
      </c>
      <c r="L25" s="58">
        <f t="shared" si="29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0.009850830284</v>
      </c>
      <c r="F26" s="56" t="s">
        <v>25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70</v>
      </c>
      <c r="J26" s="60">
        <f t="shared" si="27"/>
        <v>70</v>
      </c>
      <c r="K26" s="58">
        <f t="shared" si="28"/>
        <v>0</v>
      </c>
      <c r="L26" s="58">
        <f t="shared" si="29"/>
        <v>70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-0.008443568815</v>
      </c>
      <c r="F27" s="56" t="s">
        <v>26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-60</v>
      </c>
      <c r="J27" s="60">
        <f t="shared" si="27"/>
        <v>-60</v>
      </c>
      <c r="K27" s="58">
        <f t="shared" si="28"/>
        <v>0</v>
      </c>
      <c r="L27" s="58">
        <f t="shared" si="29"/>
        <v>-60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0.005206867436</v>
      </c>
      <c r="F28" s="56" t="s">
        <v>27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37</v>
      </c>
      <c r="J28" s="60">
        <f t="shared" si="27"/>
        <v>37</v>
      </c>
      <c r="K28" s="58">
        <f t="shared" si="28"/>
        <v>0</v>
      </c>
      <c r="L28" s="58">
        <f t="shared" si="29"/>
        <v>37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-0.009850830284</v>
      </c>
      <c r="F29" s="56" t="s">
        <v>28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-70</v>
      </c>
      <c r="J29" s="60">
        <f t="shared" si="27"/>
        <v>-70</v>
      </c>
      <c r="K29" s="58">
        <f t="shared" si="28"/>
        <v>0</v>
      </c>
      <c r="L29" s="58">
        <f t="shared" si="29"/>
        <v>-70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0</v>
      </c>
      <c r="F30" s="56" t="s">
        <v>29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0</v>
      </c>
      <c r="J30" s="60">
        <f t="shared" si="27"/>
        <v>0</v>
      </c>
      <c r="K30" s="58">
        <f t="shared" si="28"/>
        <v>0</v>
      </c>
      <c r="L30" s="58">
        <f t="shared" si="29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</v>
      </c>
      <c r="F31" s="56" t="s">
        <v>23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0</v>
      </c>
      <c r="J31" s="60">
        <f t="shared" si="27"/>
        <v>0</v>
      </c>
      <c r="K31" s="58">
        <f t="shared" si="28"/>
        <v>0</v>
      </c>
      <c r="L31" s="58">
        <f t="shared" si="29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</v>
      </c>
      <c r="F32" s="56" t="s">
        <v>24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0</v>
      </c>
      <c r="J32" s="60">
        <f t="shared" si="27"/>
        <v>0</v>
      </c>
      <c r="K32" s="58">
        <f t="shared" si="28"/>
        <v>0</v>
      </c>
      <c r="L32" s="58">
        <f t="shared" si="29"/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-0.008443568815</v>
      </c>
      <c r="F33" s="56" t="s">
        <v>25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-60</v>
      </c>
      <c r="J33" s="60">
        <f t="shared" si="27"/>
        <v>-60</v>
      </c>
      <c r="K33" s="58">
        <f t="shared" si="28"/>
        <v>0</v>
      </c>
      <c r="L33" s="58">
        <f t="shared" si="29"/>
        <v>-60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-0.01055446102</v>
      </c>
      <c r="F34" s="56" t="s">
        <v>26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-75</v>
      </c>
      <c r="J34" s="60">
        <f t="shared" si="27"/>
        <v>-75</v>
      </c>
      <c r="K34" s="58">
        <f t="shared" si="28"/>
        <v>0</v>
      </c>
      <c r="L34" s="58">
        <f t="shared" si="29"/>
        <v>-75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0.002814522938</v>
      </c>
      <c r="F35" s="56" t="s">
        <v>27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20</v>
      </c>
      <c r="J35" s="60">
        <f t="shared" si="27"/>
        <v>20</v>
      </c>
      <c r="K35" s="58">
        <f t="shared" si="28"/>
        <v>0</v>
      </c>
      <c r="L35" s="58">
        <f t="shared" si="29"/>
        <v>20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0.004221784408</v>
      </c>
      <c r="F36" s="56" t="s">
        <v>28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30</v>
      </c>
      <c r="J36" s="60">
        <f t="shared" si="27"/>
        <v>30</v>
      </c>
      <c r="K36" s="58">
        <f t="shared" si="28"/>
        <v>0</v>
      </c>
      <c r="L36" s="58">
        <f t="shared" si="29"/>
        <v>30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</v>
      </c>
      <c r="F37" s="56" t="s">
        <v>29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0</v>
      </c>
      <c r="J37" s="60">
        <f t="shared" si="27"/>
        <v>0</v>
      </c>
      <c r="K37" s="58">
        <f t="shared" si="28"/>
        <v>0</v>
      </c>
      <c r="L37" s="58">
        <f t="shared" si="29"/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</v>
      </c>
      <c r="F38" s="56" t="s">
        <v>23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0</v>
      </c>
      <c r="J38" s="60">
        <f t="shared" si="27"/>
        <v>0</v>
      </c>
      <c r="K38" s="58">
        <f t="shared" si="28"/>
        <v>0</v>
      </c>
      <c r="L38" s="58">
        <f t="shared" si="29"/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0</v>
      </c>
      <c r="F39" s="56" t="s">
        <v>24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0</v>
      </c>
      <c r="J39" s="60">
        <f t="shared" si="27"/>
        <v>0</v>
      </c>
      <c r="K39" s="58">
        <f t="shared" si="28"/>
        <v>0</v>
      </c>
      <c r="L39" s="58">
        <f t="shared" si="29"/>
        <v>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0.004925415142</v>
      </c>
      <c r="F40" s="56" t="s">
        <v>25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35</v>
      </c>
      <c r="J40" s="60">
        <f t="shared" si="27"/>
        <v>35</v>
      </c>
      <c r="K40" s="58">
        <f t="shared" si="28"/>
        <v>0</v>
      </c>
      <c r="L40" s="58">
        <f t="shared" si="29"/>
        <v>35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0.006332676611</v>
      </c>
      <c r="F41" s="56" t="s">
        <v>26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45</v>
      </c>
      <c r="J41" s="60">
        <f t="shared" si="27"/>
        <v>45</v>
      </c>
      <c r="K41" s="58">
        <f t="shared" si="28"/>
        <v>0</v>
      </c>
      <c r="L41" s="58">
        <f t="shared" si="29"/>
        <v>45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0.008443568815</v>
      </c>
      <c r="F42" s="56" t="s">
        <v>27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60</v>
      </c>
      <c r="J42" s="60">
        <f t="shared" si="27"/>
        <v>60</v>
      </c>
      <c r="K42" s="58">
        <f t="shared" si="28"/>
        <v>0</v>
      </c>
      <c r="L42" s="58">
        <f t="shared" si="29"/>
        <v>60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0.01055446102</v>
      </c>
      <c r="F43" s="56" t="s">
        <v>28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75</v>
      </c>
      <c r="J43" s="60">
        <f t="shared" si="27"/>
        <v>75</v>
      </c>
      <c r="K43" s="58">
        <f t="shared" si="28"/>
        <v>0</v>
      </c>
      <c r="L43" s="58">
        <f t="shared" si="29"/>
        <v>75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0</v>
      </c>
      <c r="F44" s="56" t="s">
        <v>29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0</v>
      </c>
      <c r="J44" s="60">
        <f t="shared" si="27"/>
        <v>0</v>
      </c>
      <c r="K44" s="58">
        <f t="shared" si="28"/>
        <v>0</v>
      </c>
      <c r="L44" s="58">
        <f t="shared" si="29"/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0</v>
      </c>
      <c r="F45" s="56" t="s">
        <v>23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0</v>
      </c>
      <c r="J45" s="60">
        <f t="shared" si="27"/>
        <v>0</v>
      </c>
      <c r="K45" s="58">
        <f t="shared" si="28"/>
        <v>0</v>
      </c>
      <c r="L45" s="58">
        <f t="shared" si="29"/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</v>
      </c>
      <c r="F46" s="56" t="s">
        <v>24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0</v>
      </c>
      <c r="J46" s="60">
        <f t="shared" si="27"/>
        <v>0</v>
      </c>
      <c r="K46" s="58">
        <f t="shared" si="28"/>
        <v>0</v>
      </c>
      <c r="L46" s="58">
        <f t="shared" si="29"/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0.01196172249</v>
      </c>
      <c r="F47" s="56" t="s">
        <v>25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85</v>
      </c>
      <c r="J47" s="60">
        <f t="shared" si="27"/>
        <v>85</v>
      </c>
      <c r="K47" s="58">
        <f t="shared" si="28"/>
        <v>0</v>
      </c>
      <c r="L47" s="58">
        <f t="shared" si="29"/>
        <v>85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0.01343934703</v>
      </c>
      <c r="F48" s="56" t="s">
        <v>26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95.5</v>
      </c>
      <c r="J48" s="60">
        <f t="shared" si="27"/>
        <v>95.5</v>
      </c>
      <c r="K48" s="58">
        <f t="shared" si="28"/>
        <v>0</v>
      </c>
      <c r="L48" s="58">
        <f t="shared" si="29"/>
        <v>95.5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</v>
      </c>
      <c r="F49" s="56"/>
      <c r="G49" s="57"/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7106</v>
      </c>
      <c r="I52" s="64">
        <f t="shared" si="60"/>
        <v>575.5</v>
      </c>
      <c r="J52" s="65">
        <v>0.0</v>
      </c>
      <c r="K52" s="64">
        <f>I52+J52</f>
        <v>575.5</v>
      </c>
      <c r="L52" s="66">
        <f>H52+I52</f>
        <v>7681.5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0.08098789755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6000.0</v>
      </c>
      <c r="I55" s="69">
        <f>I52/H55</f>
        <v>0.09591666667</v>
      </c>
      <c r="J55" s="69">
        <f>J52/H55</f>
        <v>0</v>
      </c>
      <c r="K55" s="69">
        <f>K52/H55</f>
        <v>0.09591666667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2582.57</v>
      </c>
      <c r="F58" s="84">
        <v>1.0</v>
      </c>
      <c r="G58" s="85">
        <f>((E65*G67)+E65)</f>
        <v>2796.553242</v>
      </c>
      <c r="H58" s="84">
        <v>9.0</v>
      </c>
      <c r="I58" s="85">
        <f>((G65*G67)+G65)</f>
        <v>3028.266431</v>
      </c>
      <c r="J58" s="84">
        <v>17.0</v>
      </c>
      <c r="K58" s="85">
        <f>((I65*G67)+I65)</f>
        <v>3279.178611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0.01</v>
      </c>
      <c r="D59" s="82" t="s">
        <v>38</v>
      </c>
      <c r="E59" s="83">
        <f t="shared" ref="E59:E65" si="62">((E58*G$67)+E58)</f>
        <v>2608.3957</v>
      </c>
      <c r="F59" s="84">
        <v>2.0</v>
      </c>
      <c r="G59" s="85">
        <f t="shared" ref="G59:G65" si="63">((G58*G$67)+G58)</f>
        <v>2824.518775</v>
      </c>
      <c r="H59" s="84">
        <v>10.0</v>
      </c>
      <c r="I59" s="85">
        <f t="shared" ref="I59:I65" si="64">((I58*G$67)+I58)</f>
        <v>3058.549095</v>
      </c>
      <c r="J59" s="84">
        <v>18.0</v>
      </c>
      <c r="K59" s="85">
        <f t="shared" ref="K59:K64" si="65">((K58*G$67)+K58)</f>
        <v>3311.970397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2634.479657</v>
      </c>
      <c r="F60" s="84">
        <v>3.0</v>
      </c>
      <c r="G60" s="85">
        <f t="shared" si="63"/>
        <v>2852.763962</v>
      </c>
      <c r="H60" s="84">
        <v>11.0</v>
      </c>
      <c r="I60" s="85">
        <f t="shared" si="64"/>
        <v>3089.134586</v>
      </c>
      <c r="J60" s="84">
        <v>19.0</v>
      </c>
      <c r="K60" s="85">
        <f t="shared" si="65"/>
        <v>3345.090101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2660.824454</v>
      </c>
      <c r="F61" s="84">
        <v>4.0</v>
      </c>
      <c r="G61" s="85">
        <f t="shared" si="63"/>
        <v>2881.291602</v>
      </c>
      <c r="H61" s="84">
        <v>12.0</v>
      </c>
      <c r="I61" s="85">
        <f t="shared" si="64"/>
        <v>3120.025932</v>
      </c>
      <c r="J61" s="84">
        <v>20.0</v>
      </c>
      <c r="K61" s="85">
        <f t="shared" si="65"/>
        <v>3378.541002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2687.432698</v>
      </c>
      <c r="F62" s="84">
        <v>5.0</v>
      </c>
      <c r="G62" s="85">
        <f t="shared" si="63"/>
        <v>2910.104518</v>
      </c>
      <c r="H62" s="84">
        <v>13.0</v>
      </c>
      <c r="I62" s="85">
        <f t="shared" si="64"/>
        <v>3151.226191</v>
      </c>
      <c r="J62" s="84">
        <v>21.0</v>
      </c>
      <c r="K62" s="85">
        <f t="shared" si="65"/>
        <v>3412.326412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12.785</v>
      </c>
      <c r="E63" s="83">
        <f t="shared" si="62"/>
        <v>2714.307025</v>
      </c>
      <c r="F63" s="84">
        <v>6.0</v>
      </c>
      <c r="G63" s="85">
        <f t="shared" si="63"/>
        <v>2939.205563</v>
      </c>
      <c r="H63" s="84">
        <v>14.0</v>
      </c>
      <c r="I63" s="85">
        <f t="shared" si="64"/>
        <v>3182.738453</v>
      </c>
      <c r="J63" s="84">
        <v>22.0</v>
      </c>
      <c r="K63" s="85">
        <f t="shared" si="65"/>
        <v>3446.449677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2.557</v>
      </c>
      <c r="E64" s="83">
        <f t="shared" si="62"/>
        <v>2741.450095</v>
      </c>
      <c r="F64" s="84">
        <v>7.0</v>
      </c>
      <c r="G64" s="85">
        <f t="shared" si="63"/>
        <v>2968.597619</v>
      </c>
      <c r="H64" s="84">
        <v>15.0</v>
      </c>
      <c r="I64" s="85">
        <f t="shared" si="64"/>
        <v>3214.565838</v>
      </c>
      <c r="J64" s="84">
        <v>23.0</v>
      </c>
      <c r="K64" s="85">
        <f t="shared" si="65"/>
        <v>3480.914173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25.57</v>
      </c>
      <c r="E65" s="83">
        <f t="shared" si="62"/>
        <v>2768.864596</v>
      </c>
      <c r="F65" s="84">
        <v>8.0</v>
      </c>
      <c r="G65" s="85">
        <f t="shared" si="63"/>
        <v>2998.283595</v>
      </c>
      <c r="H65" s="84">
        <v>16.0</v>
      </c>
      <c r="I65" s="85">
        <f t="shared" si="64"/>
        <v>3246.711496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0.01</v>
      </c>
      <c r="H67" s="17">
        <f>H69+H70+H71+H72+H73+H74+H75+H76+H77+H78+H79+H80+H81+H82+H83+H84+H85+H86+H87+H88+H89+H90+H91+H92+H93+H94+H95+H96+H97+H98</f>
        <v>2370</v>
      </c>
      <c r="I67" s="17">
        <f>I69+I70+I71+I72+I73+I74+I75+I76+I77+I78+I79+I80+I81+I82+I83+I84+I85+I86+I87+I88+I89+I90+I91+I92+I93+I94+I95+I96+I97+I98+I99</f>
        <v>187</v>
      </c>
      <c r="J67" s="98"/>
      <c r="K67" s="17">
        <f t="shared" ref="K67:L67" si="66">K69+K70+K71+K72+K73+K74+K75+K76+K77+K78+K79+K80+K81+K82+K83+K84+K85+K86+K87+K88+K89+K90+K91+K92+K93+K94+K95+K96+K97+K98</f>
        <v>0</v>
      </c>
      <c r="L67" s="17">
        <f t="shared" si="66"/>
        <v>2557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2370.0</v>
      </c>
      <c r="I69" s="101">
        <v>24.0</v>
      </c>
      <c r="J69" s="101">
        <f t="shared" ref="J69:J99" si="67">SUM(H69:I69)</f>
        <v>2394</v>
      </c>
      <c r="K69" s="100">
        <v>0.0</v>
      </c>
      <c r="L69" s="100">
        <f t="shared" ref="L69:L99" si="68">J69-K69</f>
        <v>2394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69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24.0</v>
      </c>
      <c r="J70" s="101">
        <f t="shared" si="67"/>
        <v>24</v>
      </c>
      <c r="K70" s="100">
        <v>0.0</v>
      </c>
      <c r="L70" s="100">
        <f t="shared" si="68"/>
        <v>24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69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24.0</v>
      </c>
      <c r="J71" s="101">
        <f t="shared" si="67"/>
        <v>24</v>
      </c>
      <c r="K71" s="100">
        <v>0.0</v>
      </c>
      <c r="L71" s="100">
        <f t="shared" si="68"/>
        <v>24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69"/>
        <v>Pix Bet</v>
      </c>
      <c r="D72" s="54" t="s">
        <v>10</v>
      </c>
      <c r="E72" s="54"/>
      <c r="F72" s="56" t="s">
        <v>29</v>
      </c>
      <c r="G72" s="57">
        <v>4.0</v>
      </c>
      <c r="H72" s="100">
        <v>0.0</v>
      </c>
      <c r="I72" s="101">
        <v>24.0</v>
      </c>
      <c r="J72" s="101">
        <f t="shared" si="67"/>
        <v>24</v>
      </c>
      <c r="K72" s="100">
        <v>0.0</v>
      </c>
      <c r="L72" s="100">
        <f t="shared" si="68"/>
        <v>24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69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0.0</v>
      </c>
      <c r="J73" s="101">
        <f t="shared" si="67"/>
        <v>0</v>
      </c>
      <c r="K73" s="100">
        <v>0.0</v>
      </c>
      <c r="L73" s="100">
        <f t="shared" si="68"/>
        <v>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69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0.0</v>
      </c>
      <c r="J74" s="101">
        <f t="shared" si="67"/>
        <v>0</v>
      </c>
      <c r="K74" s="100">
        <v>0.0</v>
      </c>
      <c r="L74" s="100">
        <f t="shared" si="68"/>
        <v>0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69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0.0</v>
      </c>
      <c r="J75" s="101">
        <f t="shared" si="67"/>
        <v>0</v>
      </c>
      <c r="K75" s="100">
        <v>0.0</v>
      </c>
      <c r="L75" s="100">
        <f t="shared" si="68"/>
        <v>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69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24.0</v>
      </c>
      <c r="J76" s="101">
        <f t="shared" si="67"/>
        <v>24</v>
      </c>
      <c r="K76" s="100">
        <v>0.0</v>
      </c>
      <c r="L76" s="100">
        <f t="shared" si="68"/>
        <v>24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69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-20.0</v>
      </c>
      <c r="J77" s="101">
        <f t="shared" si="67"/>
        <v>-20</v>
      </c>
      <c r="K77" s="100">
        <v>0.0</v>
      </c>
      <c r="L77" s="100">
        <f t="shared" si="68"/>
        <v>-20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69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7.0</v>
      </c>
      <c r="J78" s="101">
        <f t="shared" si="67"/>
        <v>7</v>
      </c>
      <c r="K78" s="100">
        <v>0.0</v>
      </c>
      <c r="L78" s="100">
        <f t="shared" si="68"/>
        <v>7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69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-25.0</v>
      </c>
      <c r="J79" s="101">
        <f t="shared" si="67"/>
        <v>-25</v>
      </c>
      <c r="K79" s="100">
        <v>0.0</v>
      </c>
      <c r="L79" s="100">
        <f t="shared" si="68"/>
        <v>-25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69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0.0</v>
      </c>
      <c r="J80" s="101">
        <f t="shared" si="67"/>
        <v>0</v>
      </c>
      <c r="K80" s="100">
        <v>0.0</v>
      </c>
      <c r="L80" s="100">
        <f t="shared" si="68"/>
        <v>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69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0.0</v>
      </c>
      <c r="J81" s="101">
        <f t="shared" si="67"/>
        <v>0</v>
      </c>
      <c r="K81" s="100">
        <v>0.0</v>
      </c>
      <c r="L81" s="100">
        <f t="shared" si="68"/>
        <v>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69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0.0</v>
      </c>
      <c r="J82" s="101">
        <f t="shared" si="67"/>
        <v>0</v>
      </c>
      <c r="K82" s="100">
        <v>0.0</v>
      </c>
      <c r="L82" s="100">
        <f t="shared" si="68"/>
        <v>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69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-20.0</v>
      </c>
      <c r="J83" s="101">
        <f t="shared" si="67"/>
        <v>-20</v>
      </c>
      <c r="K83" s="100">
        <v>0.0</v>
      </c>
      <c r="L83" s="100">
        <f t="shared" si="68"/>
        <v>-20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69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-25.0</v>
      </c>
      <c r="J84" s="101">
        <f t="shared" si="67"/>
        <v>-25</v>
      </c>
      <c r="K84" s="100">
        <v>0.0</v>
      </c>
      <c r="L84" s="100">
        <f t="shared" si="68"/>
        <v>-25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69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10.0</v>
      </c>
      <c r="J85" s="101">
        <f t="shared" si="67"/>
        <v>10</v>
      </c>
      <c r="K85" s="100">
        <v>0.0</v>
      </c>
      <c r="L85" s="100">
        <f t="shared" si="68"/>
        <v>10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69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10.0</v>
      </c>
      <c r="J86" s="101">
        <f t="shared" si="67"/>
        <v>10</v>
      </c>
      <c r="K86" s="100">
        <v>0.0</v>
      </c>
      <c r="L86" s="100">
        <f t="shared" si="68"/>
        <v>10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69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0.0</v>
      </c>
      <c r="J87" s="101">
        <f t="shared" si="67"/>
        <v>0</v>
      </c>
      <c r="K87" s="100">
        <v>0.0</v>
      </c>
      <c r="L87" s="100">
        <f t="shared" si="68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69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0.0</v>
      </c>
      <c r="J88" s="101">
        <f t="shared" si="67"/>
        <v>0</v>
      </c>
      <c r="K88" s="100">
        <v>0.0</v>
      </c>
      <c r="L88" s="100">
        <f t="shared" si="68"/>
        <v>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69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0.0</v>
      </c>
      <c r="J89" s="101">
        <f t="shared" si="67"/>
        <v>0</v>
      </c>
      <c r="K89" s="100">
        <v>0.0</v>
      </c>
      <c r="L89" s="100">
        <f t="shared" si="68"/>
        <v>0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69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10.0</v>
      </c>
      <c r="J90" s="101">
        <f t="shared" si="67"/>
        <v>10</v>
      </c>
      <c r="K90" s="100">
        <v>0.0</v>
      </c>
      <c r="L90" s="100">
        <f t="shared" si="68"/>
        <v>10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69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15.0</v>
      </c>
      <c r="J91" s="101">
        <f t="shared" si="67"/>
        <v>15</v>
      </c>
      <c r="K91" s="100">
        <v>0.0</v>
      </c>
      <c r="L91" s="100">
        <f t="shared" si="68"/>
        <v>15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69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20.0</v>
      </c>
      <c r="J92" s="101">
        <f t="shared" si="67"/>
        <v>20</v>
      </c>
      <c r="K92" s="100">
        <v>0.0</v>
      </c>
      <c r="L92" s="100">
        <f t="shared" si="68"/>
        <v>20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69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25.0</v>
      </c>
      <c r="J93" s="101">
        <f t="shared" si="67"/>
        <v>25</v>
      </c>
      <c r="K93" s="100">
        <v>0.0</v>
      </c>
      <c r="L93" s="100">
        <f t="shared" si="68"/>
        <v>25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69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0.0</v>
      </c>
      <c r="J94" s="101">
        <f t="shared" si="67"/>
        <v>0</v>
      </c>
      <c r="K94" s="100">
        <v>0.0</v>
      </c>
      <c r="L94" s="100">
        <f t="shared" si="68"/>
        <v>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69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0.0</v>
      </c>
      <c r="J95" s="101">
        <f t="shared" si="67"/>
        <v>0</v>
      </c>
      <c r="K95" s="100">
        <v>0.0</v>
      </c>
      <c r="L95" s="100">
        <f t="shared" si="68"/>
        <v>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69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0.0</v>
      </c>
      <c r="J96" s="101">
        <f t="shared" si="67"/>
        <v>0</v>
      </c>
      <c r="K96" s="100">
        <v>0.0</v>
      </c>
      <c r="L96" s="100">
        <f t="shared" si="68"/>
        <v>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69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30.0</v>
      </c>
      <c r="J97" s="101">
        <f t="shared" si="67"/>
        <v>30</v>
      </c>
      <c r="K97" s="100">
        <v>0.0</v>
      </c>
      <c r="L97" s="100">
        <f t="shared" si="68"/>
        <v>30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69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30.0</v>
      </c>
      <c r="J98" s="101">
        <f t="shared" si="67"/>
        <v>30</v>
      </c>
      <c r="K98" s="100">
        <v>0.0</v>
      </c>
      <c r="L98" s="100">
        <f t="shared" si="68"/>
        <v>30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69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7"/>
        <v>0</v>
      </c>
      <c r="K99" s="100">
        <v>0.0</v>
      </c>
      <c r="L99" s="100">
        <f t="shared" si="68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0">A101</f>
        <v>2ª ENTRADA</v>
      </c>
      <c r="B102" s="82"/>
      <c r="C102" s="82"/>
      <c r="D102" s="82"/>
      <c r="E102" s="83">
        <f>((L111*G111)+L111)</f>
        <v>2590.65</v>
      </c>
      <c r="F102" s="84">
        <v>1.0</v>
      </c>
      <c r="G102" s="85">
        <f>((E109*G111)+E109)</f>
        <v>2805.302724</v>
      </c>
      <c r="H102" s="84">
        <v>9.0</v>
      </c>
      <c r="I102" s="85">
        <f>((G109*G111)+G109)</f>
        <v>3037.740866</v>
      </c>
      <c r="J102" s="84">
        <v>17.0</v>
      </c>
      <c r="K102" s="85">
        <f>((I109*G111)+I109)</f>
        <v>3289.438067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0"/>
        <v>2ª ENTRADA</v>
      </c>
      <c r="B103" s="87"/>
      <c r="C103" s="87">
        <v>0.01</v>
      </c>
      <c r="D103" s="82" t="s">
        <v>38</v>
      </c>
      <c r="E103" s="83">
        <f t="shared" ref="E103:E109" si="71">((E102*G$111)+E102)</f>
        <v>2616.5565</v>
      </c>
      <c r="F103" s="84">
        <v>2.0</v>
      </c>
      <c r="G103" s="85">
        <f t="shared" ref="G103:G109" si="72">((G102*G$111)+G102)</f>
        <v>2833.355752</v>
      </c>
      <c r="H103" s="84">
        <v>10.0</v>
      </c>
      <c r="I103" s="85">
        <f t="shared" ref="I103:I109" si="73">((I102*G$111)+I102)</f>
        <v>3068.118275</v>
      </c>
      <c r="J103" s="84">
        <v>18.0</v>
      </c>
      <c r="K103" s="85">
        <f t="shared" ref="K103:K108" si="74">((K102*G$111)+K102)</f>
        <v>3322.332448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0"/>
        <v>2ª ENTRADA</v>
      </c>
      <c r="B104" s="82"/>
      <c r="C104" s="82"/>
      <c r="D104" s="82"/>
      <c r="E104" s="83">
        <f t="shared" si="71"/>
        <v>2642.722065</v>
      </c>
      <c r="F104" s="84">
        <v>3.0</v>
      </c>
      <c r="G104" s="85">
        <f t="shared" si="72"/>
        <v>2861.689309</v>
      </c>
      <c r="H104" s="84">
        <v>11.0</v>
      </c>
      <c r="I104" s="85">
        <f t="shared" si="73"/>
        <v>3098.799458</v>
      </c>
      <c r="J104" s="84">
        <v>19.0</v>
      </c>
      <c r="K104" s="85">
        <f t="shared" si="74"/>
        <v>3355.555772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0"/>
        <v>2ª ENTRADA</v>
      </c>
      <c r="B105" s="88"/>
      <c r="C105" s="88"/>
      <c r="D105" s="88"/>
      <c r="E105" s="83">
        <f t="shared" si="71"/>
        <v>2669.149286</v>
      </c>
      <c r="F105" s="84">
        <v>4.0</v>
      </c>
      <c r="G105" s="85">
        <f t="shared" si="72"/>
        <v>2890.306202</v>
      </c>
      <c r="H105" s="84">
        <v>12.0</v>
      </c>
      <c r="I105" s="85">
        <f t="shared" si="73"/>
        <v>3129.787452</v>
      </c>
      <c r="J105" s="84">
        <v>20.0</v>
      </c>
      <c r="K105" s="85">
        <f t="shared" si="74"/>
        <v>3389.11133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0"/>
        <v>2ª ENTRADA</v>
      </c>
      <c r="B106" s="89"/>
      <c r="C106" s="89" t="s">
        <v>1</v>
      </c>
      <c r="D106" s="89" t="s">
        <v>44</v>
      </c>
      <c r="E106" s="83">
        <f t="shared" si="71"/>
        <v>2695.840779</v>
      </c>
      <c r="F106" s="84">
        <v>5.0</v>
      </c>
      <c r="G106" s="85">
        <f t="shared" si="72"/>
        <v>2919.209264</v>
      </c>
      <c r="H106" s="84">
        <v>13.0</v>
      </c>
      <c r="I106" s="85">
        <f t="shared" si="73"/>
        <v>3161.085327</v>
      </c>
      <c r="J106" s="84">
        <v>21.0</v>
      </c>
      <c r="K106" s="85">
        <f t="shared" si="74"/>
        <v>3423.002443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0"/>
        <v>2ª ENTRADA</v>
      </c>
      <c r="B107" s="90"/>
      <c r="C107" s="90" t="s">
        <v>40</v>
      </c>
      <c r="D107" s="91">
        <f>L111*0.5%</f>
        <v>12.825</v>
      </c>
      <c r="E107" s="83">
        <f t="shared" si="71"/>
        <v>2722.799186</v>
      </c>
      <c r="F107" s="84">
        <v>6.0</v>
      </c>
      <c r="G107" s="85">
        <f t="shared" si="72"/>
        <v>2948.401357</v>
      </c>
      <c r="H107" s="84">
        <v>14.0</v>
      </c>
      <c r="I107" s="85">
        <f t="shared" si="73"/>
        <v>3192.69618</v>
      </c>
      <c r="J107" s="84">
        <v>22.0</v>
      </c>
      <c r="K107" s="85">
        <f t="shared" si="74"/>
        <v>3457.232468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0"/>
        <v>2ª ENTRADA</v>
      </c>
      <c r="B108" s="92"/>
      <c r="C108" s="92" t="s">
        <v>41</v>
      </c>
      <c r="D108" s="93">
        <f>D107/5</f>
        <v>2.565</v>
      </c>
      <c r="E108" s="83">
        <f t="shared" si="71"/>
        <v>2750.027178</v>
      </c>
      <c r="F108" s="84">
        <v>7.0</v>
      </c>
      <c r="G108" s="85">
        <f t="shared" si="72"/>
        <v>2977.885371</v>
      </c>
      <c r="H108" s="84">
        <v>15.0</v>
      </c>
      <c r="I108" s="85">
        <f t="shared" si="73"/>
        <v>3224.623142</v>
      </c>
      <c r="J108" s="84">
        <v>23.0</v>
      </c>
      <c r="K108" s="85">
        <f t="shared" si="74"/>
        <v>3491.804793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0"/>
        <v>2ª ENTRADA</v>
      </c>
      <c r="B109" s="94"/>
      <c r="C109" s="94" t="s">
        <v>42</v>
      </c>
      <c r="D109" s="95">
        <f>L111*G111</f>
        <v>25.65</v>
      </c>
      <c r="E109" s="83">
        <f t="shared" si="71"/>
        <v>2777.52745</v>
      </c>
      <c r="F109" s="84">
        <v>8.0</v>
      </c>
      <c r="G109" s="85">
        <f t="shared" si="72"/>
        <v>3007.664224</v>
      </c>
      <c r="H109" s="84">
        <v>16.0</v>
      </c>
      <c r="I109" s="85">
        <f t="shared" si="73"/>
        <v>3256.869373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0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0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0.01</v>
      </c>
      <c r="H111" s="17">
        <f>H113+H114+H115+H116+H117+H118+H119+H120+H121+H122+H123+H124+H125+H126+H127+H128+H129+H130+H131+H132+H133+H134+H135+H136+H137+H138+H139+H140+H141+H142</f>
        <v>2370</v>
      </c>
      <c r="I111" s="17">
        <f>I113+I114+I115+I116+I117+I118+I119+I120+I121+I122+I123+I124+I125+I126+I127+I128+I129+I130+I131+I132+I133+I134+I135+I136+I137+I138+I139+I140+I141+I142+I143</f>
        <v>195</v>
      </c>
      <c r="J111" s="98"/>
      <c r="K111" s="17">
        <f t="shared" ref="K111:L111" si="75">K113+K114+K115+K116+K117+K118+K119+K120+K121+K122+K123+K124+K125+K126+K127+K128+K129+K130+K131+K132+K133+K134+K135+K136+K137+K138+K139+K140+K141+K142</f>
        <v>0</v>
      </c>
      <c r="L111" s="17">
        <f t="shared" si="75"/>
        <v>2565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0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0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2370.0</v>
      </c>
      <c r="I113" s="101">
        <v>24.0</v>
      </c>
      <c r="J113" s="101">
        <f t="shared" ref="J113:J143" si="76">SUM(H113:I113)</f>
        <v>2394</v>
      </c>
      <c r="K113" s="100">
        <v>0.0</v>
      </c>
      <c r="L113" s="100">
        <f t="shared" ref="L113:L143" si="77">J113-K113</f>
        <v>2394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0"/>
        <v>2ª ENTRADA</v>
      </c>
      <c r="B114" s="54"/>
      <c r="C114" s="54" t="str">
        <f t="shared" ref="C114:C143" si="78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24.0</v>
      </c>
      <c r="J114" s="101">
        <f t="shared" si="76"/>
        <v>24</v>
      </c>
      <c r="K114" s="100">
        <v>0.0</v>
      </c>
      <c r="L114" s="100">
        <f t="shared" si="77"/>
        <v>24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0"/>
        <v>2ª ENTRADA</v>
      </c>
      <c r="B115" s="54"/>
      <c r="C115" s="54" t="str">
        <f t="shared" si="78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24.0</v>
      </c>
      <c r="J115" s="101">
        <f t="shared" si="76"/>
        <v>24</v>
      </c>
      <c r="K115" s="100">
        <v>0.0</v>
      </c>
      <c r="L115" s="100">
        <f t="shared" si="77"/>
        <v>24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0"/>
        <v>2ª ENTRADA</v>
      </c>
      <c r="B116" s="54"/>
      <c r="C116" s="54" t="str">
        <f t="shared" si="78"/>
        <v>1XBet</v>
      </c>
      <c r="D116" s="54" t="s">
        <v>10</v>
      </c>
      <c r="E116" s="54"/>
      <c r="F116" s="56" t="s">
        <v>29</v>
      </c>
      <c r="G116" s="57">
        <v>4.0</v>
      </c>
      <c r="H116" s="100">
        <v>0.0</v>
      </c>
      <c r="I116" s="101">
        <v>24.0</v>
      </c>
      <c r="J116" s="101">
        <f t="shared" si="76"/>
        <v>24</v>
      </c>
      <c r="K116" s="100">
        <v>0.0</v>
      </c>
      <c r="L116" s="100">
        <f t="shared" si="77"/>
        <v>24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0"/>
        <v>2ª ENTRADA</v>
      </c>
      <c r="B117" s="54"/>
      <c r="C117" s="54" t="str">
        <f t="shared" si="78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0.0</v>
      </c>
      <c r="J117" s="101">
        <f t="shared" si="76"/>
        <v>0</v>
      </c>
      <c r="K117" s="100">
        <v>0.0</v>
      </c>
      <c r="L117" s="100">
        <f t="shared" si="77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0"/>
        <v>2ª ENTRADA</v>
      </c>
      <c r="B118" s="54"/>
      <c r="C118" s="54" t="str">
        <f t="shared" si="78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0.0</v>
      </c>
      <c r="J118" s="101">
        <f t="shared" si="76"/>
        <v>0</v>
      </c>
      <c r="K118" s="100">
        <v>0.0</v>
      </c>
      <c r="L118" s="100">
        <f t="shared" si="77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0"/>
        <v>2ª ENTRADA</v>
      </c>
      <c r="B119" s="54"/>
      <c r="C119" s="54" t="str">
        <f t="shared" si="78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0.0</v>
      </c>
      <c r="J119" s="101">
        <f t="shared" si="76"/>
        <v>0</v>
      </c>
      <c r="K119" s="100">
        <v>0.0</v>
      </c>
      <c r="L119" s="100">
        <f t="shared" si="77"/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0"/>
        <v>2ª ENTRADA</v>
      </c>
      <c r="B120" s="54"/>
      <c r="C120" s="54" t="str">
        <f t="shared" si="78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24.0</v>
      </c>
      <c r="J120" s="101">
        <f t="shared" si="76"/>
        <v>24</v>
      </c>
      <c r="K120" s="100">
        <v>0.0</v>
      </c>
      <c r="L120" s="100">
        <f t="shared" si="77"/>
        <v>24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0"/>
        <v>2ª ENTRADA</v>
      </c>
      <c r="B121" s="54"/>
      <c r="C121" s="54" t="str">
        <f t="shared" si="78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-20.0</v>
      </c>
      <c r="J121" s="101">
        <f t="shared" si="76"/>
        <v>-20</v>
      </c>
      <c r="K121" s="100">
        <v>0.0</v>
      </c>
      <c r="L121" s="100">
        <f t="shared" si="77"/>
        <v>-20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0"/>
        <v>2ª ENTRADA</v>
      </c>
      <c r="B122" s="54"/>
      <c r="C122" s="54" t="str">
        <f t="shared" si="78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10.0</v>
      </c>
      <c r="J122" s="101">
        <f t="shared" si="76"/>
        <v>10</v>
      </c>
      <c r="K122" s="100">
        <v>0.0</v>
      </c>
      <c r="L122" s="100">
        <f t="shared" si="77"/>
        <v>10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0"/>
        <v>2ª ENTRADA</v>
      </c>
      <c r="B123" s="54"/>
      <c r="C123" s="54" t="str">
        <f t="shared" si="78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-25.0</v>
      </c>
      <c r="J123" s="101">
        <f t="shared" si="76"/>
        <v>-25</v>
      </c>
      <c r="K123" s="100">
        <v>0.0</v>
      </c>
      <c r="L123" s="100">
        <f t="shared" si="77"/>
        <v>-25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0"/>
        <v>2ª ENTRADA</v>
      </c>
      <c r="B124" s="54"/>
      <c r="C124" s="54" t="str">
        <f t="shared" si="78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0.0</v>
      </c>
      <c r="J124" s="101">
        <f t="shared" si="76"/>
        <v>0</v>
      </c>
      <c r="K124" s="100">
        <v>0.0</v>
      </c>
      <c r="L124" s="100">
        <f t="shared" si="77"/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0"/>
        <v>2ª ENTRADA</v>
      </c>
      <c r="B125" s="54"/>
      <c r="C125" s="54" t="str">
        <f t="shared" si="78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0.0</v>
      </c>
      <c r="J125" s="101">
        <f t="shared" si="76"/>
        <v>0</v>
      </c>
      <c r="K125" s="100">
        <v>0.0</v>
      </c>
      <c r="L125" s="100">
        <f t="shared" si="77"/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0"/>
        <v>2ª ENTRADA</v>
      </c>
      <c r="B126" s="54"/>
      <c r="C126" s="54" t="str">
        <f t="shared" si="78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0.0</v>
      </c>
      <c r="J126" s="101">
        <f t="shared" si="76"/>
        <v>0</v>
      </c>
      <c r="K126" s="100">
        <v>0.0</v>
      </c>
      <c r="L126" s="100">
        <f t="shared" si="77"/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0"/>
        <v>2ª ENTRADA</v>
      </c>
      <c r="B127" s="54"/>
      <c r="C127" s="54" t="str">
        <f t="shared" si="78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-20.0</v>
      </c>
      <c r="J127" s="101">
        <f t="shared" si="76"/>
        <v>-20</v>
      </c>
      <c r="K127" s="100">
        <v>0.0</v>
      </c>
      <c r="L127" s="100">
        <f t="shared" si="77"/>
        <v>-20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0"/>
        <v>2ª ENTRADA</v>
      </c>
      <c r="B128" s="54"/>
      <c r="C128" s="54" t="str">
        <f t="shared" si="78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-25.0</v>
      </c>
      <c r="J128" s="101">
        <f t="shared" si="76"/>
        <v>-25</v>
      </c>
      <c r="K128" s="100">
        <v>0.0</v>
      </c>
      <c r="L128" s="100">
        <f t="shared" si="77"/>
        <v>-25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0"/>
        <v>2ª ENTRADA</v>
      </c>
      <c r="B129" s="54"/>
      <c r="C129" s="54" t="str">
        <f t="shared" si="78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15.0</v>
      </c>
      <c r="J129" s="101">
        <f t="shared" si="76"/>
        <v>15</v>
      </c>
      <c r="K129" s="100">
        <v>0.0</v>
      </c>
      <c r="L129" s="100">
        <f t="shared" si="77"/>
        <v>15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0"/>
        <v>2ª ENTRADA</v>
      </c>
      <c r="B130" s="54"/>
      <c r="C130" s="54" t="str">
        <f t="shared" si="78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10.0</v>
      </c>
      <c r="J130" s="101">
        <f t="shared" si="76"/>
        <v>10</v>
      </c>
      <c r="K130" s="100">
        <v>0.0</v>
      </c>
      <c r="L130" s="100">
        <f t="shared" si="77"/>
        <v>10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0"/>
        <v>2ª ENTRADA</v>
      </c>
      <c r="B131" s="54"/>
      <c r="C131" s="54" t="str">
        <f t="shared" si="78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0.0</v>
      </c>
      <c r="J131" s="101">
        <f t="shared" si="76"/>
        <v>0</v>
      </c>
      <c r="K131" s="100">
        <v>0.0</v>
      </c>
      <c r="L131" s="100">
        <f t="shared" si="77"/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0"/>
        <v>2ª ENTRADA</v>
      </c>
      <c r="B132" s="54"/>
      <c r="C132" s="54" t="str">
        <f t="shared" si="78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0.0</v>
      </c>
      <c r="J132" s="101">
        <f t="shared" si="76"/>
        <v>0</v>
      </c>
      <c r="K132" s="100">
        <v>0.0</v>
      </c>
      <c r="L132" s="100">
        <f t="shared" si="77"/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0"/>
        <v>2ª ENTRADA</v>
      </c>
      <c r="B133" s="54"/>
      <c r="C133" s="54" t="str">
        <f t="shared" si="78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0.0</v>
      </c>
      <c r="J133" s="101">
        <f t="shared" si="76"/>
        <v>0</v>
      </c>
      <c r="K133" s="100">
        <v>0.0</v>
      </c>
      <c r="L133" s="100">
        <f t="shared" si="77"/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0"/>
        <v>2ª ENTRADA</v>
      </c>
      <c r="B134" s="54"/>
      <c r="C134" s="54" t="str">
        <f t="shared" si="78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10.0</v>
      </c>
      <c r="J134" s="101">
        <f t="shared" si="76"/>
        <v>10</v>
      </c>
      <c r="K134" s="100">
        <v>0.0</v>
      </c>
      <c r="L134" s="100">
        <f t="shared" si="77"/>
        <v>10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0"/>
        <v>2ª ENTRADA</v>
      </c>
      <c r="B135" s="54"/>
      <c r="C135" s="54" t="str">
        <f t="shared" si="78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15.0</v>
      </c>
      <c r="J135" s="101">
        <f t="shared" si="76"/>
        <v>15</v>
      </c>
      <c r="K135" s="100">
        <v>0.0</v>
      </c>
      <c r="L135" s="100">
        <f t="shared" si="77"/>
        <v>15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0"/>
        <v>2ª ENTRADA</v>
      </c>
      <c r="B136" s="54"/>
      <c r="C136" s="54" t="str">
        <f t="shared" si="78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20.0</v>
      </c>
      <c r="J136" s="101">
        <f t="shared" si="76"/>
        <v>20</v>
      </c>
      <c r="K136" s="100">
        <v>0.0</v>
      </c>
      <c r="L136" s="100">
        <f t="shared" si="77"/>
        <v>20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0"/>
        <v>2ª ENTRADA</v>
      </c>
      <c r="B137" s="54"/>
      <c r="C137" s="54" t="str">
        <f t="shared" si="78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25.0</v>
      </c>
      <c r="J137" s="101">
        <f t="shared" si="76"/>
        <v>25</v>
      </c>
      <c r="K137" s="100">
        <v>0.0</v>
      </c>
      <c r="L137" s="100">
        <f t="shared" si="77"/>
        <v>25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0"/>
        <v>2ª ENTRADA</v>
      </c>
      <c r="B138" s="54"/>
      <c r="C138" s="54" t="str">
        <f t="shared" si="78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0.0</v>
      </c>
      <c r="J138" s="101">
        <f t="shared" si="76"/>
        <v>0</v>
      </c>
      <c r="K138" s="100">
        <v>0.0</v>
      </c>
      <c r="L138" s="100">
        <f t="shared" si="77"/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0"/>
        <v>2ª ENTRADA</v>
      </c>
      <c r="B139" s="54"/>
      <c r="C139" s="54" t="str">
        <f t="shared" si="78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0.0</v>
      </c>
      <c r="J139" s="101">
        <f t="shared" si="76"/>
        <v>0</v>
      </c>
      <c r="K139" s="100">
        <v>0.0</v>
      </c>
      <c r="L139" s="100">
        <f t="shared" si="77"/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0"/>
        <v>2ª ENTRADA</v>
      </c>
      <c r="B140" s="54"/>
      <c r="C140" s="54" t="str">
        <f t="shared" si="78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0.0</v>
      </c>
      <c r="J140" s="101">
        <f t="shared" si="76"/>
        <v>0</v>
      </c>
      <c r="K140" s="100">
        <v>0.0</v>
      </c>
      <c r="L140" s="100">
        <f t="shared" si="77"/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0"/>
        <v>2ª ENTRADA</v>
      </c>
      <c r="B141" s="54"/>
      <c r="C141" s="54" t="str">
        <f t="shared" si="78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25.0</v>
      </c>
      <c r="J141" s="101">
        <f t="shared" si="76"/>
        <v>25</v>
      </c>
      <c r="K141" s="100">
        <v>0.0</v>
      </c>
      <c r="L141" s="100">
        <f t="shared" si="77"/>
        <v>25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0"/>
        <v>2ª ENTRADA</v>
      </c>
      <c r="B142" s="54"/>
      <c r="C142" s="54" t="str">
        <f t="shared" si="78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35.0</v>
      </c>
      <c r="J142" s="101">
        <f t="shared" si="76"/>
        <v>35</v>
      </c>
      <c r="K142" s="100">
        <v>0.0</v>
      </c>
      <c r="L142" s="100">
        <f t="shared" si="77"/>
        <v>35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0"/>
        <v>2ª ENTRADA</v>
      </c>
      <c r="B143" s="54"/>
      <c r="C143" s="54" t="str">
        <f t="shared" si="78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6"/>
        <v>0</v>
      </c>
      <c r="K143" s="100">
        <v>0.0</v>
      </c>
      <c r="L143" s="100">
        <f t="shared" si="77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79">A145</f>
        <v>3ª ENTRADA</v>
      </c>
      <c r="B146" s="82"/>
      <c r="C146" s="82"/>
      <c r="D146" s="82"/>
      <c r="E146" s="83">
        <f>((L155*G155)+L155)</f>
        <v>2585.095</v>
      </c>
      <c r="F146" s="84">
        <v>1.0</v>
      </c>
      <c r="G146" s="85">
        <f>((E153*G155)+E153)</f>
        <v>2799.287455</v>
      </c>
      <c r="H146" s="84">
        <v>9.0</v>
      </c>
      <c r="I146" s="85">
        <f>((G153*G155)+G153)</f>
        <v>3031.227192</v>
      </c>
      <c r="J146" s="84">
        <v>17.0</v>
      </c>
      <c r="K146" s="85">
        <f>((I153*G155)+I153)</f>
        <v>3282.384691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79"/>
        <v>3ª ENTRADA</v>
      </c>
      <c r="B147" s="87"/>
      <c r="C147" s="87">
        <v>0.01</v>
      </c>
      <c r="D147" s="82" t="s">
        <v>38</v>
      </c>
      <c r="E147" s="83">
        <f t="shared" ref="E147:E153" si="80">((E146*G$155)+E146)</f>
        <v>2610.94595</v>
      </c>
      <c r="F147" s="84">
        <v>2.0</v>
      </c>
      <c r="G147" s="85">
        <f t="shared" ref="G147:G153" si="81">((G146*G$155)+G146)</f>
        <v>2827.28033</v>
      </c>
      <c r="H147" s="84">
        <v>10.0</v>
      </c>
      <c r="I147" s="85">
        <f t="shared" ref="I147:I153" si="82">((I146*G$155)+I146)</f>
        <v>3061.539464</v>
      </c>
      <c r="J147" s="84">
        <v>18.0</v>
      </c>
      <c r="K147" s="85">
        <f t="shared" ref="K147:K152" si="83">((K146*G$155)+K146)</f>
        <v>3315.208538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79"/>
        <v>3ª ENTRADA</v>
      </c>
      <c r="B148" s="82"/>
      <c r="C148" s="82"/>
      <c r="D148" s="82"/>
      <c r="E148" s="83">
        <f t="shared" si="80"/>
        <v>2637.05541</v>
      </c>
      <c r="F148" s="84">
        <v>3.0</v>
      </c>
      <c r="G148" s="85">
        <f t="shared" si="81"/>
        <v>2855.553133</v>
      </c>
      <c r="H148" s="84">
        <v>11.0</v>
      </c>
      <c r="I148" s="85">
        <f t="shared" si="82"/>
        <v>3092.154859</v>
      </c>
      <c r="J148" s="84">
        <v>19.0</v>
      </c>
      <c r="K148" s="85">
        <f t="shared" si="83"/>
        <v>3348.360624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79"/>
        <v>3ª ENTRADA</v>
      </c>
      <c r="B149" s="88"/>
      <c r="C149" s="88"/>
      <c r="D149" s="88"/>
      <c r="E149" s="83">
        <f t="shared" si="80"/>
        <v>2663.425964</v>
      </c>
      <c r="F149" s="84">
        <v>4.0</v>
      </c>
      <c r="G149" s="85">
        <f t="shared" si="81"/>
        <v>2884.108665</v>
      </c>
      <c r="H149" s="84">
        <v>12.0</v>
      </c>
      <c r="I149" s="85">
        <f t="shared" si="82"/>
        <v>3123.076407</v>
      </c>
      <c r="J149" s="84">
        <v>20.0</v>
      </c>
      <c r="K149" s="85">
        <f t="shared" si="83"/>
        <v>3381.84423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79"/>
        <v>3ª ENTRADA</v>
      </c>
      <c r="B150" s="89"/>
      <c r="C150" s="89" t="s">
        <v>1</v>
      </c>
      <c r="D150" s="89" t="s">
        <v>46</v>
      </c>
      <c r="E150" s="83">
        <f t="shared" si="80"/>
        <v>2690.060223</v>
      </c>
      <c r="F150" s="84">
        <v>5.0</v>
      </c>
      <c r="G150" s="85">
        <f t="shared" si="81"/>
        <v>2912.949751</v>
      </c>
      <c r="H150" s="84">
        <v>13.0</v>
      </c>
      <c r="I150" s="85">
        <f t="shared" si="82"/>
        <v>3154.307171</v>
      </c>
      <c r="J150" s="84">
        <v>21.0</v>
      </c>
      <c r="K150" s="85">
        <f t="shared" si="83"/>
        <v>3415.662672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79"/>
        <v>3ª ENTRADA</v>
      </c>
      <c r="B151" s="90"/>
      <c r="C151" s="90" t="s">
        <v>40</v>
      </c>
      <c r="D151" s="91">
        <f>L155*0.5%</f>
        <v>12.7975</v>
      </c>
      <c r="E151" s="83">
        <f t="shared" si="80"/>
        <v>2716.960825</v>
      </c>
      <c r="F151" s="84">
        <v>6.0</v>
      </c>
      <c r="G151" s="85">
        <f t="shared" si="81"/>
        <v>2942.079249</v>
      </c>
      <c r="H151" s="84">
        <v>14.0</v>
      </c>
      <c r="I151" s="85">
        <f t="shared" si="82"/>
        <v>3185.850243</v>
      </c>
      <c r="J151" s="84">
        <v>22.0</v>
      </c>
      <c r="K151" s="85">
        <f t="shared" si="83"/>
        <v>3449.819299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79"/>
        <v>3ª ENTRADA</v>
      </c>
      <c r="B152" s="92"/>
      <c r="C152" s="92" t="s">
        <v>41</v>
      </c>
      <c r="D152" s="93">
        <f>D151/5</f>
        <v>2.5595</v>
      </c>
      <c r="E152" s="83">
        <f t="shared" si="80"/>
        <v>2744.130434</v>
      </c>
      <c r="F152" s="84">
        <v>7.0</v>
      </c>
      <c r="G152" s="85">
        <f t="shared" si="81"/>
        <v>2971.500041</v>
      </c>
      <c r="H152" s="84">
        <v>15.0</v>
      </c>
      <c r="I152" s="85">
        <f t="shared" si="82"/>
        <v>3217.708745</v>
      </c>
      <c r="J152" s="84">
        <v>23.0</v>
      </c>
      <c r="K152" s="85">
        <f t="shared" si="83"/>
        <v>3484.317492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79"/>
        <v>3ª ENTRADA</v>
      </c>
      <c r="B153" s="94"/>
      <c r="C153" s="94" t="s">
        <v>42</v>
      </c>
      <c r="D153" s="95">
        <f>L155*G155</f>
        <v>25.595</v>
      </c>
      <c r="E153" s="83">
        <f t="shared" si="80"/>
        <v>2771.571738</v>
      </c>
      <c r="F153" s="84">
        <v>8.0</v>
      </c>
      <c r="G153" s="85">
        <f t="shared" si="81"/>
        <v>3001.215042</v>
      </c>
      <c r="H153" s="84">
        <v>16.0</v>
      </c>
      <c r="I153" s="85">
        <f t="shared" si="82"/>
        <v>3249.885833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79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79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0.01</v>
      </c>
      <c r="H155" s="17">
        <f>H157+H158+H159+H160+H161+H162+H163+H164+H165+H166+H167+H168+H169+H170+H171+H172+H173+H174+H175+H176+H177+H178+H179+H180+H181+H182+H183+H184+H185+H186</f>
        <v>2366</v>
      </c>
      <c r="I155" s="17">
        <f>I157+I158+I159+I160+I161+I162+I163+I164+I165+I166+I167+I168+I169+I170+I171+I172+I173+I174+I175+I176+I177+I178+I179+I180+I181+I182+I183+I184+I185+I186+I187</f>
        <v>193.5</v>
      </c>
      <c r="J155" s="98"/>
      <c r="K155" s="17">
        <f t="shared" ref="K155:L155" si="84">K157+K158+K159+K160+K161+K162+K163+K164+K165+K166+K167+K168+K169+K170+K171+K172+K173+K174+K175+K176+K177+K178+K179+K180+K181+K182+K183+K184+K185+K186</f>
        <v>0</v>
      </c>
      <c r="L155" s="17">
        <f t="shared" si="84"/>
        <v>2559.5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79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79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2366.0</v>
      </c>
      <c r="I157" s="101">
        <v>24.0</v>
      </c>
      <c r="J157" s="101">
        <f t="shared" ref="J157:J187" si="85">SUM(H157:I157)</f>
        <v>2390</v>
      </c>
      <c r="K157" s="100">
        <v>0.0</v>
      </c>
      <c r="L157" s="100">
        <f t="shared" ref="L157:L187" si="86">J157-K157</f>
        <v>2390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79"/>
        <v>3ª ENTRADA</v>
      </c>
      <c r="B158" s="54"/>
      <c r="C158" s="54" t="str">
        <f t="shared" ref="C158:C187" si="87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24.0</v>
      </c>
      <c r="J158" s="101">
        <f t="shared" si="85"/>
        <v>24</v>
      </c>
      <c r="K158" s="100">
        <v>0.0</v>
      </c>
      <c r="L158" s="100">
        <f t="shared" si="86"/>
        <v>24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79"/>
        <v>3ª ENTRADA</v>
      </c>
      <c r="B159" s="54"/>
      <c r="C159" s="54" t="str">
        <f t="shared" si="87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24.0</v>
      </c>
      <c r="J159" s="101">
        <f t="shared" si="85"/>
        <v>24</v>
      </c>
      <c r="K159" s="100">
        <v>0.0</v>
      </c>
      <c r="L159" s="100">
        <f t="shared" si="86"/>
        <v>24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79"/>
        <v>3ª ENTRADA</v>
      </c>
      <c r="B160" s="54"/>
      <c r="C160" s="54" t="str">
        <f t="shared" si="87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0.0</v>
      </c>
      <c r="I160" s="101">
        <v>24.0</v>
      </c>
      <c r="J160" s="101">
        <f t="shared" si="85"/>
        <v>24</v>
      </c>
      <c r="K160" s="100">
        <v>0.0</v>
      </c>
      <c r="L160" s="100">
        <f t="shared" si="86"/>
        <v>24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79"/>
        <v>3ª ENTRADA</v>
      </c>
      <c r="B161" s="54"/>
      <c r="C161" s="54" t="str">
        <f t="shared" si="87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0.0</v>
      </c>
      <c r="J161" s="101">
        <f t="shared" si="85"/>
        <v>0</v>
      </c>
      <c r="K161" s="100">
        <v>0.0</v>
      </c>
      <c r="L161" s="100">
        <f t="shared" si="86"/>
        <v>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79"/>
        <v>3ª ENTRADA</v>
      </c>
      <c r="B162" s="54"/>
      <c r="C162" s="54" t="str">
        <f t="shared" si="87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0.0</v>
      </c>
      <c r="J162" s="101">
        <f t="shared" si="85"/>
        <v>0</v>
      </c>
      <c r="K162" s="100">
        <v>0.0</v>
      </c>
      <c r="L162" s="100">
        <f t="shared" si="86"/>
        <v>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79"/>
        <v>3ª ENTRADA</v>
      </c>
      <c r="B163" s="54"/>
      <c r="C163" s="54" t="str">
        <f t="shared" si="87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0.0</v>
      </c>
      <c r="J163" s="101">
        <f t="shared" si="85"/>
        <v>0</v>
      </c>
      <c r="K163" s="100">
        <v>0.0</v>
      </c>
      <c r="L163" s="100">
        <f t="shared" si="86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79"/>
        <v>3ª ENTRADA</v>
      </c>
      <c r="B164" s="54"/>
      <c r="C164" s="54" t="str">
        <f t="shared" si="87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22.0</v>
      </c>
      <c r="J164" s="101">
        <f t="shared" si="85"/>
        <v>22</v>
      </c>
      <c r="K164" s="100">
        <v>0.0</v>
      </c>
      <c r="L164" s="100">
        <f t="shared" si="86"/>
        <v>22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79"/>
        <v>3ª ENTRADA</v>
      </c>
      <c r="B165" s="54"/>
      <c r="C165" s="54" t="str">
        <f t="shared" si="87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-20.0</v>
      </c>
      <c r="J165" s="101">
        <f t="shared" si="85"/>
        <v>-20</v>
      </c>
      <c r="K165" s="100">
        <v>0.0</v>
      </c>
      <c r="L165" s="100">
        <f t="shared" si="86"/>
        <v>-20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79"/>
        <v>3ª ENTRADA</v>
      </c>
      <c r="B166" s="54"/>
      <c r="C166" s="54" t="str">
        <f t="shared" si="87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20.0</v>
      </c>
      <c r="J166" s="101">
        <f t="shared" si="85"/>
        <v>20</v>
      </c>
      <c r="K166" s="100">
        <v>0.0</v>
      </c>
      <c r="L166" s="100">
        <f t="shared" si="86"/>
        <v>20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79"/>
        <v>3ª ENTRADA</v>
      </c>
      <c r="B167" s="54"/>
      <c r="C167" s="54" t="str">
        <f t="shared" si="87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-20.0</v>
      </c>
      <c r="J167" s="101">
        <f t="shared" si="85"/>
        <v>-20</v>
      </c>
      <c r="K167" s="100">
        <v>0.0</v>
      </c>
      <c r="L167" s="100">
        <f t="shared" si="86"/>
        <v>-20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79"/>
        <v>3ª ENTRADA</v>
      </c>
      <c r="B168" s="54"/>
      <c r="C168" s="54" t="str">
        <f t="shared" si="87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0.0</v>
      </c>
      <c r="J168" s="101">
        <f t="shared" si="85"/>
        <v>0</v>
      </c>
      <c r="K168" s="100">
        <v>0.0</v>
      </c>
      <c r="L168" s="100">
        <f t="shared" si="86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79"/>
        <v>3ª ENTRADA</v>
      </c>
      <c r="B169" s="54"/>
      <c r="C169" s="54" t="str">
        <f t="shared" si="87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0.0</v>
      </c>
      <c r="J169" s="101">
        <f t="shared" si="85"/>
        <v>0</v>
      </c>
      <c r="K169" s="100">
        <v>0.0</v>
      </c>
      <c r="L169" s="100">
        <f t="shared" si="86"/>
        <v>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79"/>
        <v>3ª ENTRADA</v>
      </c>
      <c r="B170" s="54"/>
      <c r="C170" s="54" t="str">
        <f t="shared" si="87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0.0</v>
      </c>
      <c r="J170" s="101">
        <f t="shared" si="85"/>
        <v>0</v>
      </c>
      <c r="K170" s="100">
        <v>0.0</v>
      </c>
      <c r="L170" s="100">
        <f t="shared" si="86"/>
        <v>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79"/>
        <v>3ª ENTRADA</v>
      </c>
      <c r="B171" s="54"/>
      <c r="C171" s="54" t="str">
        <f t="shared" si="87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-20.0</v>
      </c>
      <c r="J171" s="101">
        <f t="shared" si="85"/>
        <v>-20</v>
      </c>
      <c r="K171" s="100">
        <v>0.0</v>
      </c>
      <c r="L171" s="100">
        <f t="shared" si="86"/>
        <v>-20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79"/>
        <v>3ª ENTRADA</v>
      </c>
      <c r="B172" s="54"/>
      <c r="C172" s="54" t="str">
        <f t="shared" si="87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-25.0</v>
      </c>
      <c r="J172" s="101">
        <f t="shared" si="85"/>
        <v>-25</v>
      </c>
      <c r="K172" s="100">
        <v>0.0</v>
      </c>
      <c r="L172" s="100">
        <f t="shared" si="86"/>
        <v>-25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79"/>
        <v>3ª ENTRADA</v>
      </c>
      <c r="B173" s="54"/>
      <c r="C173" s="54" t="str">
        <f t="shared" si="87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-5.0</v>
      </c>
      <c r="J173" s="101">
        <f t="shared" si="85"/>
        <v>-5</v>
      </c>
      <c r="K173" s="100">
        <v>0.0</v>
      </c>
      <c r="L173" s="100">
        <f t="shared" si="86"/>
        <v>-5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79"/>
        <v>3ª ENTRADA</v>
      </c>
      <c r="B174" s="54"/>
      <c r="C174" s="54" t="str">
        <f t="shared" si="87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10.0</v>
      </c>
      <c r="J174" s="101">
        <f t="shared" si="85"/>
        <v>10</v>
      </c>
      <c r="K174" s="100">
        <v>0.0</v>
      </c>
      <c r="L174" s="100">
        <f t="shared" si="86"/>
        <v>10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79"/>
        <v>3ª ENTRADA</v>
      </c>
      <c r="B175" s="54"/>
      <c r="C175" s="54" t="str">
        <f t="shared" si="87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0.0</v>
      </c>
      <c r="J175" s="101">
        <f t="shared" si="85"/>
        <v>0</v>
      </c>
      <c r="K175" s="100">
        <v>0.0</v>
      </c>
      <c r="L175" s="100">
        <f t="shared" si="86"/>
        <v>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79"/>
        <v>3ª ENTRADA</v>
      </c>
      <c r="B176" s="54"/>
      <c r="C176" s="54" t="str">
        <f t="shared" si="87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0.0</v>
      </c>
      <c r="J176" s="101">
        <f t="shared" si="85"/>
        <v>0</v>
      </c>
      <c r="K176" s="100">
        <v>0.0</v>
      </c>
      <c r="L176" s="100">
        <f t="shared" si="86"/>
        <v>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79"/>
        <v>3ª ENTRADA</v>
      </c>
      <c r="B177" s="54"/>
      <c r="C177" s="54" t="str">
        <f t="shared" si="87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0.0</v>
      </c>
      <c r="J177" s="101">
        <f t="shared" si="85"/>
        <v>0</v>
      </c>
      <c r="K177" s="100">
        <v>0.0</v>
      </c>
      <c r="L177" s="100">
        <f t="shared" si="86"/>
        <v>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79"/>
        <v>3ª ENTRADA</v>
      </c>
      <c r="B178" s="54"/>
      <c r="C178" s="54" t="str">
        <f t="shared" si="87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15.0</v>
      </c>
      <c r="J178" s="101">
        <f t="shared" si="85"/>
        <v>15</v>
      </c>
      <c r="K178" s="100">
        <v>0.0</v>
      </c>
      <c r="L178" s="100">
        <f t="shared" si="86"/>
        <v>15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79"/>
        <v>3ª ENTRADA</v>
      </c>
      <c r="B179" s="54"/>
      <c r="C179" s="54" t="str">
        <f t="shared" si="87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15.0</v>
      </c>
      <c r="J179" s="101">
        <f t="shared" si="85"/>
        <v>15</v>
      </c>
      <c r="K179" s="100">
        <v>0.0</v>
      </c>
      <c r="L179" s="100">
        <f t="shared" si="86"/>
        <v>15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79"/>
        <v>3ª ENTRADA</v>
      </c>
      <c r="B180" s="54"/>
      <c r="C180" s="54" t="str">
        <f t="shared" si="87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20.0</v>
      </c>
      <c r="J180" s="101">
        <f t="shared" si="85"/>
        <v>20</v>
      </c>
      <c r="K180" s="100">
        <v>0.0</v>
      </c>
      <c r="L180" s="100">
        <f t="shared" si="86"/>
        <v>20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79"/>
        <v>3ª ENTRADA</v>
      </c>
      <c r="B181" s="54"/>
      <c r="C181" s="54" t="str">
        <f t="shared" si="87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25.0</v>
      </c>
      <c r="J181" s="101">
        <f t="shared" si="85"/>
        <v>25</v>
      </c>
      <c r="K181" s="100">
        <v>0.0</v>
      </c>
      <c r="L181" s="100">
        <f t="shared" si="86"/>
        <v>25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79"/>
        <v>3ª ENTRADA</v>
      </c>
      <c r="B182" s="54"/>
      <c r="C182" s="54" t="str">
        <f t="shared" si="87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0.0</v>
      </c>
      <c r="J182" s="101">
        <f t="shared" si="85"/>
        <v>0</v>
      </c>
      <c r="K182" s="100">
        <v>0.0</v>
      </c>
      <c r="L182" s="100">
        <f t="shared" si="86"/>
        <v>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79"/>
        <v>3ª ENTRADA</v>
      </c>
      <c r="B183" s="54"/>
      <c r="C183" s="54" t="str">
        <f t="shared" si="87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0.0</v>
      </c>
      <c r="J183" s="101">
        <f t="shared" si="85"/>
        <v>0</v>
      </c>
      <c r="K183" s="100">
        <v>0.0</v>
      </c>
      <c r="L183" s="100">
        <f t="shared" si="86"/>
        <v>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79"/>
        <v>3ª ENTRADA</v>
      </c>
      <c r="B184" s="54"/>
      <c r="C184" s="54" t="str">
        <f t="shared" si="87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0.0</v>
      </c>
      <c r="J184" s="101">
        <f t="shared" si="85"/>
        <v>0</v>
      </c>
      <c r="K184" s="100">
        <v>0.0</v>
      </c>
      <c r="L184" s="100">
        <f t="shared" si="86"/>
        <v>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79"/>
        <v>3ª ENTRADA</v>
      </c>
      <c r="B185" s="54"/>
      <c r="C185" s="54" t="str">
        <f t="shared" si="87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30.0</v>
      </c>
      <c r="J185" s="101">
        <f t="shared" si="85"/>
        <v>30</v>
      </c>
      <c r="K185" s="100">
        <v>0.0</v>
      </c>
      <c r="L185" s="100">
        <f t="shared" si="86"/>
        <v>30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79"/>
        <v>3ª ENTRADA</v>
      </c>
      <c r="B186" s="54"/>
      <c r="C186" s="54" t="str">
        <f t="shared" si="87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30.5</v>
      </c>
      <c r="J186" s="101">
        <f t="shared" si="85"/>
        <v>30.5</v>
      </c>
      <c r="K186" s="100">
        <v>0.0</v>
      </c>
      <c r="L186" s="100">
        <f t="shared" si="86"/>
        <v>30.5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79"/>
        <v>3ª ENTRADA</v>
      </c>
      <c r="B187" s="54"/>
      <c r="C187" s="54" t="str">
        <f t="shared" si="87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5"/>
        <v>0</v>
      </c>
      <c r="K187" s="100">
        <v>0.0</v>
      </c>
      <c r="L187" s="100">
        <f t="shared" si="86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idden="1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idden="1">
      <c r="A190" s="6" t="str">
        <f t="shared" ref="A190:A231" si="88">A189</f>
        <v>4ª ENTRADA</v>
      </c>
      <c r="B190" s="82"/>
      <c r="C190" s="82"/>
      <c r="D190" s="82"/>
      <c r="E190" s="83">
        <f>((L199*G199)+L199)</f>
        <v>0</v>
      </c>
      <c r="F190" s="84">
        <v>1.0</v>
      </c>
      <c r="G190" s="85">
        <f>((E197*G199)+E197)</f>
        <v>0</v>
      </c>
      <c r="H190" s="84">
        <v>9.0</v>
      </c>
      <c r="I190" s="85">
        <f>((G197*G199)+G197)</f>
        <v>0</v>
      </c>
      <c r="J190" s="84">
        <v>17.0</v>
      </c>
      <c r="K190" s="85">
        <f>((I197*G199)+I197)</f>
        <v>0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idden="1">
      <c r="A191" s="6" t="str">
        <f t="shared" si="88"/>
        <v>4ª ENTRADA</v>
      </c>
      <c r="B191" s="87"/>
      <c r="C191" s="87">
        <v>0.02</v>
      </c>
      <c r="D191" s="82" t="s">
        <v>38</v>
      </c>
      <c r="E191" s="83">
        <f t="shared" ref="E191:E197" si="89">((E190*G$199)+E190)</f>
        <v>0</v>
      </c>
      <c r="F191" s="84">
        <v>2.0</v>
      </c>
      <c r="G191" s="85">
        <f t="shared" ref="G191:G197" si="90">((G190*G$199)+G190)</f>
        <v>0</v>
      </c>
      <c r="H191" s="84">
        <v>10.0</v>
      </c>
      <c r="I191" s="85">
        <f t="shared" ref="I191:I197" si="91">((I190*G$199)+I190)</f>
        <v>0</v>
      </c>
      <c r="J191" s="84">
        <v>18.0</v>
      </c>
      <c r="K191" s="85">
        <f t="shared" ref="K191:K196" si="92">((K190*G$199)+K190)</f>
        <v>0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idden="1">
      <c r="A192" s="6" t="str">
        <f t="shared" si="88"/>
        <v>4ª ENTRADA</v>
      </c>
      <c r="B192" s="82"/>
      <c r="C192" s="82"/>
      <c r="D192" s="82"/>
      <c r="E192" s="83">
        <f t="shared" si="89"/>
        <v>0</v>
      </c>
      <c r="F192" s="84">
        <v>3.0</v>
      </c>
      <c r="G192" s="85">
        <f t="shared" si="90"/>
        <v>0</v>
      </c>
      <c r="H192" s="84">
        <v>11.0</v>
      </c>
      <c r="I192" s="85">
        <f t="shared" si="91"/>
        <v>0</v>
      </c>
      <c r="J192" s="84">
        <v>19.0</v>
      </c>
      <c r="K192" s="85">
        <f t="shared" si="92"/>
        <v>0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idden="1">
      <c r="A193" s="6" t="str">
        <f t="shared" si="88"/>
        <v>4ª ENTRADA</v>
      </c>
      <c r="B193" s="88"/>
      <c r="C193" s="88"/>
      <c r="D193" s="88"/>
      <c r="E193" s="83">
        <f t="shared" si="89"/>
        <v>0</v>
      </c>
      <c r="F193" s="84">
        <v>4.0</v>
      </c>
      <c r="G193" s="85">
        <f t="shared" si="90"/>
        <v>0</v>
      </c>
      <c r="H193" s="84">
        <v>12.0</v>
      </c>
      <c r="I193" s="85">
        <f t="shared" si="91"/>
        <v>0</v>
      </c>
      <c r="J193" s="84">
        <v>20.0</v>
      </c>
      <c r="K193" s="85">
        <f t="shared" si="92"/>
        <v>0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idden="1">
      <c r="A194" s="6" t="str">
        <f t="shared" si="88"/>
        <v>4ª ENTRADA</v>
      </c>
      <c r="B194" s="89"/>
      <c r="C194" s="89" t="s">
        <v>1</v>
      </c>
      <c r="D194" s="89" t="s">
        <v>48</v>
      </c>
      <c r="E194" s="83">
        <f t="shared" si="89"/>
        <v>0</v>
      </c>
      <c r="F194" s="84">
        <v>5.0</v>
      </c>
      <c r="G194" s="85">
        <f t="shared" si="90"/>
        <v>0</v>
      </c>
      <c r="H194" s="84">
        <v>13.0</v>
      </c>
      <c r="I194" s="85">
        <f t="shared" si="91"/>
        <v>0</v>
      </c>
      <c r="J194" s="84">
        <v>21.0</v>
      </c>
      <c r="K194" s="85">
        <f t="shared" si="92"/>
        <v>0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idden="1">
      <c r="A195" s="6" t="str">
        <f t="shared" si="88"/>
        <v>4ª ENTRADA</v>
      </c>
      <c r="B195" s="90"/>
      <c r="C195" s="90" t="s">
        <v>40</v>
      </c>
      <c r="D195" s="91">
        <f>L199*0.5%</f>
        <v>0</v>
      </c>
      <c r="E195" s="83">
        <f t="shared" si="89"/>
        <v>0</v>
      </c>
      <c r="F195" s="84">
        <v>6.0</v>
      </c>
      <c r="G195" s="85">
        <f t="shared" si="90"/>
        <v>0</v>
      </c>
      <c r="H195" s="84">
        <v>14.0</v>
      </c>
      <c r="I195" s="85">
        <f t="shared" si="91"/>
        <v>0</v>
      </c>
      <c r="J195" s="84">
        <v>22.0</v>
      </c>
      <c r="K195" s="85">
        <f t="shared" si="92"/>
        <v>0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idden="1">
      <c r="A196" s="6" t="str">
        <f t="shared" si="88"/>
        <v>4ª ENTRADA</v>
      </c>
      <c r="B196" s="92"/>
      <c r="C196" s="92" t="s">
        <v>41</v>
      </c>
      <c r="D196" s="93">
        <f>D195/5</f>
        <v>0</v>
      </c>
      <c r="E196" s="83">
        <f t="shared" si="89"/>
        <v>0</v>
      </c>
      <c r="F196" s="84">
        <v>7.0</v>
      </c>
      <c r="G196" s="85">
        <f t="shared" si="90"/>
        <v>0</v>
      </c>
      <c r="H196" s="84">
        <v>15.0</v>
      </c>
      <c r="I196" s="85">
        <f t="shared" si="91"/>
        <v>0</v>
      </c>
      <c r="J196" s="84">
        <v>23.0</v>
      </c>
      <c r="K196" s="85">
        <f t="shared" si="92"/>
        <v>0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idden="1">
      <c r="A197" s="6" t="str">
        <f t="shared" si="88"/>
        <v>4ª ENTRADA</v>
      </c>
      <c r="B197" s="94"/>
      <c r="C197" s="94" t="s">
        <v>42</v>
      </c>
      <c r="D197" s="95">
        <f>L199*G199</f>
        <v>0</v>
      </c>
      <c r="E197" s="83">
        <f t="shared" si="89"/>
        <v>0</v>
      </c>
      <c r="F197" s="84">
        <v>8.0</v>
      </c>
      <c r="G197" s="85">
        <f t="shared" si="90"/>
        <v>0</v>
      </c>
      <c r="H197" s="84">
        <v>16.0</v>
      </c>
      <c r="I197" s="85">
        <f t="shared" si="91"/>
        <v>0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idden="1">
      <c r="A198" s="6" t="str">
        <f t="shared" si="88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idden="1">
      <c r="A199" s="6" t="str">
        <f t="shared" si="88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3">H201+H202+H203+H204+H205+H206+H207+H208+H209+H210+H211+H212+H213+H214+H215+H216+H217+H218+H219+H220+H221+H222+H223+H224+H225+H226+H227+H228+H229+H230</f>
        <v>0</v>
      </c>
      <c r="I199" s="17">
        <f t="shared" si="93"/>
        <v>0</v>
      </c>
      <c r="J199" s="98"/>
      <c r="K199" s="17">
        <f t="shared" ref="K199:L199" si="94">K201+K202+K203+K204+K205+K206+K207+K208+K209+K210+K211+K212+K213+K214+K215+K216+K217+K218+K219+K220+K221+K222+K223+K224+K225+K226+K227+K228+K229+K230</f>
        <v>0</v>
      </c>
      <c r="L199" s="17">
        <f t="shared" si="94"/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idden="1">
      <c r="A200" s="6" t="str">
        <f t="shared" si="88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idden="1">
      <c r="A201" s="6" t="str">
        <f t="shared" si="88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5">SUM(H201:I201)</f>
        <v>0</v>
      </c>
      <c r="K201" s="100">
        <v>0.0</v>
      </c>
      <c r="L201" s="100">
        <f t="shared" ref="L201:L231" si="96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idden="1">
      <c r="A202" s="6" t="str">
        <f t="shared" si="88"/>
        <v>4ª ENTRADA</v>
      </c>
      <c r="B202" s="54"/>
      <c r="C202" s="54" t="str">
        <f t="shared" ref="C202:C231" si="97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5"/>
        <v>0</v>
      </c>
      <c r="K202" s="100">
        <v>0.0</v>
      </c>
      <c r="L202" s="100">
        <f t="shared" si="96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idden="1">
      <c r="A203" s="6" t="str">
        <f t="shared" si="88"/>
        <v>4ª ENTRADA</v>
      </c>
      <c r="B203" s="54"/>
      <c r="C203" s="54" t="str">
        <f t="shared" si="97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5"/>
        <v>0</v>
      </c>
      <c r="K203" s="100">
        <v>0.0</v>
      </c>
      <c r="L203" s="100">
        <f t="shared" si="96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idden="1">
      <c r="A204" s="6" t="str">
        <f t="shared" si="88"/>
        <v>4ª ENTRADA</v>
      </c>
      <c r="B204" s="54"/>
      <c r="C204" s="54" t="str">
        <f t="shared" si="97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5"/>
        <v>0</v>
      </c>
      <c r="K204" s="100">
        <v>0.0</v>
      </c>
      <c r="L204" s="100">
        <f t="shared" si="96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idden="1">
      <c r="A205" s="6" t="str">
        <f t="shared" si="88"/>
        <v>4ª ENTRADA</v>
      </c>
      <c r="B205" s="54"/>
      <c r="C205" s="54" t="str">
        <f t="shared" si="97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5"/>
        <v>0</v>
      </c>
      <c r="K205" s="100">
        <v>0.0</v>
      </c>
      <c r="L205" s="100">
        <f t="shared" si="96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idden="1">
      <c r="A206" s="6" t="str">
        <f t="shared" si="88"/>
        <v>4ª ENTRADA</v>
      </c>
      <c r="B206" s="54"/>
      <c r="C206" s="54" t="str">
        <f t="shared" si="97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5"/>
        <v>0</v>
      </c>
      <c r="K206" s="100">
        <v>0.0</v>
      </c>
      <c r="L206" s="100">
        <f t="shared" si="96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idden="1">
      <c r="A207" s="6" t="str">
        <f t="shared" si="88"/>
        <v>4ª ENTRADA</v>
      </c>
      <c r="B207" s="54"/>
      <c r="C207" s="54" t="str">
        <f t="shared" si="97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5"/>
        <v>0</v>
      </c>
      <c r="K207" s="100">
        <v>0.0</v>
      </c>
      <c r="L207" s="100">
        <f t="shared" si="96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idden="1">
      <c r="A208" s="6" t="str">
        <f t="shared" si="88"/>
        <v>4ª ENTRADA</v>
      </c>
      <c r="B208" s="54"/>
      <c r="C208" s="54" t="str">
        <f t="shared" si="97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5"/>
        <v>0</v>
      </c>
      <c r="K208" s="100">
        <v>0.0</v>
      </c>
      <c r="L208" s="100">
        <f t="shared" si="96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idden="1">
      <c r="A209" s="6" t="str">
        <f t="shared" si="88"/>
        <v>4ª ENTRADA</v>
      </c>
      <c r="B209" s="54"/>
      <c r="C209" s="54" t="str">
        <f t="shared" si="97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5"/>
        <v>0</v>
      </c>
      <c r="K209" s="100">
        <v>0.0</v>
      </c>
      <c r="L209" s="100">
        <f t="shared" si="96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idden="1">
      <c r="A210" s="6" t="str">
        <f t="shared" si="88"/>
        <v>4ª ENTRADA</v>
      </c>
      <c r="B210" s="54"/>
      <c r="C210" s="54" t="str">
        <f t="shared" si="97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5"/>
        <v>0</v>
      </c>
      <c r="K210" s="100">
        <v>0.0</v>
      </c>
      <c r="L210" s="100">
        <f t="shared" si="96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idden="1">
      <c r="A211" s="6" t="str">
        <f t="shared" si="88"/>
        <v>4ª ENTRADA</v>
      </c>
      <c r="B211" s="54"/>
      <c r="C211" s="54" t="str">
        <f t="shared" si="97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5"/>
        <v>0</v>
      </c>
      <c r="K211" s="100">
        <v>0.0</v>
      </c>
      <c r="L211" s="100">
        <f t="shared" si="96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idden="1">
      <c r="A212" s="6" t="str">
        <f t="shared" si="88"/>
        <v>4ª ENTRADA</v>
      </c>
      <c r="B212" s="54"/>
      <c r="C212" s="54" t="str">
        <f t="shared" si="97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5"/>
        <v>0</v>
      </c>
      <c r="K212" s="100">
        <v>0.0</v>
      </c>
      <c r="L212" s="100">
        <f t="shared" si="96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idden="1">
      <c r="A213" s="6" t="str">
        <f t="shared" si="88"/>
        <v>4ª ENTRADA</v>
      </c>
      <c r="B213" s="54"/>
      <c r="C213" s="54" t="str">
        <f t="shared" si="97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5"/>
        <v>0</v>
      </c>
      <c r="K213" s="100">
        <v>0.0</v>
      </c>
      <c r="L213" s="100">
        <f t="shared" si="96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idden="1">
      <c r="A214" s="6" t="str">
        <f t="shared" si="88"/>
        <v>4ª ENTRADA</v>
      </c>
      <c r="B214" s="54"/>
      <c r="C214" s="54" t="str">
        <f t="shared" si="97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5"/>
        <v>0</v>
      </c>
      <c r="K214" s="100">
        <v>0.0</v>
      </c>
      <c r="L214" s="100">
        <f t="shared" si="96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idden="1">
      <c r="A215" s="6" t="str">
        <f t="shared" si="88"/>
        <v>4ª ENTRADA</v>
      </c>
      <c r="B215" s="54"/>
      <c r="C215" s="54" t="str">
        <f t="shared" si="97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5"/>
        <v>0</v>
      </c>
      <c r="K215" s="100">
        <v>0.0</v>
      </c>
      <c r="L215" s="100">
        <f t="shared" si="96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idden="1">
      <c r="A216" s="6" t="str">
        <f t="shared" si="88"/>
        <v>4ª ENTRADA</v>
      </c>
      <c r="B216" s="54"/>
      <c r="C216" s="54" t="str">
        <f t="shared" si="97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5"/>
        <v>0</v>
      </c>
      <c r="K216" s="100">
        <v>0.0</v>
      </c>
      <c r="L216" s="100">
        <f t="shared" si="96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idden="1">
      <c r="A217" s="6" t="str">
        <f t="shared" si="88"/>
        <v>4ª ENTRADA</v>
      </c>
      <c r="B217" s="54"/>
      <c r="C217" s="54" t="str">
        <f t="shared" si="97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5"/>
        <v>0</v>
      </c>
      <c r="K217" s="100">
        <v>0.0</v>
      </c>
      <c r="L217" s="100">
        <f t="shared" si="96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idden="1">
      <c r="A218" s="6" t="str">
        <f t="shared" si="88"/>
        <v>4ª ENTRADA</v>
      </c>
      <c r="B218" s="54"/>
      <c r="C218" s="54" t="str">
        <f t="shared" si="97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5"/>
        <v>0</v>
      </c>
      <c r="K218" s="100">
        <v>0.0</v>
      </c>
      <c r="L218" s="100">
        <f t="shared" si="96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idden="1">
      <c r="A219" s="6" t="str">
        <f t="shared" si="88"/>
        <v>4ª ENTRADA</v>
      </c>
      <c r="B219" s="54"/>
      <c r="C219" s="54" t="str">
        <f t="shared" si="97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0.0</v>
      </c>
      <c r="J219" s="101">
        <f t="shared" si="95"/>
        <v>0</v>
      </c>
      <c r="K219" s="100">
        <v>0.0</v>
      </c>
      <c r="L219" s="100">
        <f t="shared" si="96"/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idden="1">
      <c r="A220" s="6" t="str">
        <f t="shared" si="88"/>
        <v>4ª ENTRADA</v>
      </c>
      <c r="B220" s="54"/>
      <c r="C220" s="54" t="str">
        <f t="shared" si="97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5"/>
        <v>0</v>
      </c>
      <c r="K220" s="100">
        <v>0.0</v>
      </c>
      <c r="L220" s="100">
        <f t="shared" si="96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idden="1">
      <c r="A221" s="6" t="str">
        <f t="shared" si="88"/>
        <v>4ª ENTRADA</v>
      </c>
      <c r="B221" s="54"/>
      <c r="C221" s="54" t="str">
        <f t="shared" si="97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5"/>
        <v>0</v>
      </c>
      <c r="K221" s="100">
        <v>0.0</v>
      </c>
      <c r="L221" s="100">
        <f t="shared" si="96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idden="1">
      <c r="A222" s="6" t="str">
        <f t="shared" si="88"/>
        <v>4ª ENTRADA</v>
      </c>
      <c r="B222" s="54"/>
      <c r="C222" s="54" t="str">
        <f t="shared" si="97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0.0</v>
      </c>
      <c r="J222" s="101">
        <f t="shared" si="95"/>
        <v>0</v>
      </c>
      <c r="K222" s="100">
        <v>0.0</v>
      </c>
      <c r="L222" s="100">
        <f t="shared" si="96"/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idden="1">
      <c r="A223" s="6" t="str">
        <f t="shared" si="88"/>
        <v>4ª ENTRADA</v>
      </c>
      <c r="B223" s="54"/>
      <c r="C223" s="54" t="str">
        <f t="shared" si="97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5"/>
        <v>0</v>
      </c>
      <c r="K223" s="100">
        <v>0.0</v>
      </c>
      <c r="L223" s="100">
        <f t="shared" si="96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idden="1">
      <c r="A224" s="6" t="str">
        <f t="shared" si="88"/>
        <v>4ª ENTRADA</v>
      </c>
      <c r="B224" s="54"/>
      <c r="C224" s="54" t="str">
        <f t="shared" si="97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5"/>
        <v>0</v>
      </c>
      <c r="K224" s="100">
        <v>0.0</v>
      </c>
      <c r="L224" s="100">
        <f t="shared" si="96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idden="1">
      <c r="A225" s="6" t="str">
        <f t="shared" si="88"/>
        <v>4ª ENTRADA</v>
      </c>
      <c r="B225" s="54"/>
      <c r="C225" s="54" t="str">
        <f t="shared" si="97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5"/>
        <v>0</v>
      </c>
      <c r="K225" s="100">
        <v>0.0</v>
      </c>
      <c r="L225" s="100">
        <f t="shared" si="96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idden="1">
      <c r="A226" s="6" t="str">
        <f t="shared" si="88"/>
        <v>4ª ENTRADA</v>
      </c>
      <c r="B226" s="54"/>
      <c r="C226" s="54" t="str">
        <f t="shared" si="97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5"/>
        <v>0</v>
      </c>
      <c r="K226" s="100">
        <v>0.0</v>
      </c>
      <c r="L226" s="100">
        <f t="shared" si="96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idden="1">
      <c r="A227" s="6" t="str">
        <f t="shared" si="88"/>
        <v>4ª ENTRADA</v>
      </c>
      <c r="B227" s="54"/>
      <c r="C227" s="54" t="str">
        <f t="shared" si="97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5"/>
        <v>0</v>
      </c>
      <c r="K227" s="100">
        <v>0.0</v>
      </c>
      <c r="L227" s="100">
        <f t="shared" si="96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idden="1">
      <c r="A228" s="6" t="str">
        <f t="shared" si="88"/>
        <v>4ª ENTRADA</v>
      </c>
      <c r="B228" s="54"/>
      <c r="C228" s="54" t="str">
        <f t="shared" si="97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5"/>
        <v>0</v>
      </c>
      <c r="K228" s="100">
        <v>0.0</v>
      </c>
      <c r="L228" s="100">
        <f t="shared" si="96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idden="1">
      <c r="A229" s="6" t="str">
        <f t="shared" si="88"/>
        <v>4ª ENTRADA</v>
      </c>
      <c r="B229" s="54"/>
      <c r="C229" s="54" t="str">
        <f t="shared" si="97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5"/>
        <v>0</v>
      </c>
      <c r="K229" s="100">
        <v>0.0</v>
      </c>
      <c r="L229" s="100">
        <f t="shared" si="96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idden="1">
      <c r="A230" s="6" t="str">
        <f t="shared" si="88"/>
        <v>4ª ENTRADA</v>
      </c>
      <c r="B230" s="54"/>
      <c r="C230" s="54" t="str">
        <f t="shared" si="97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5"/>
        <v>0</v>
      </c>
      <c r="K230" s="100">
        <v>0.0</v>
      </c>
      <c r="L230" s="100">
        <f t="shared" si="96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idden="1">
      <c r="A231" s="6" t="str">
        <f t="shared" si="88"/>
        <v>4ª ENTRADA</v>
      </c>
      <c r="B231" s="54"/>
      <c r="C231" s="54" t="str">
        <f t="shared" si="97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5"/>
        <v>0</v>
      </c>
      <c r="K231" s="100">
        <v>0.0</v>
      </c>
      <c r="L231" s="100">
        <f t="shared" si="96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idden="1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idden="1">
      <c r="A234" s="6" t="str">
        <f t="shared" ref="A234:A275" si="98">A233</f>
        <v>5ª ENTRADA</v>
      </c>
      <c r="B234" s="82"/>
      <c r="C234" s="82"/>
      <c r="D234" s="82"/>
      <c r="E234" s="83">
        <f>((L243*G243)+L243)</f>
        <v>0</v>
      </c>
      <c r="F234" s="84">
        <v>1.0</v>
      </c>
      <c r="G234" s="85">
        <f>((E241*G243)+E241)</f>
        <v>0</v>
      </c>
      <c r="H234" s="84">
        <v>9.0</v>
      </c>
      <c r="I234" s="85">
        <f>((G241*G243)+G241)</f>
        <v>0</v>
      </c>
      <c r="J234" s="84">
        <v>17.0</v>
      </c>
      <c r="K234" s="85">
        <f>((I241*G243)+I241)</f>
        <v>0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idden="1">
      <c r="A235" s="6" t="str">
        <f t="shared" si="98"/>
        <v>5ª ENTRADA</v>
      </c>
      <c r="B235" s="87"/>
      <c r="C235" s="87">
        <v>0.02</v>
      </c>
      <c r="D235" s="82" t="s">
        <v>38</v>
      </c>
      <c r="E235" s="83">
        <f t="shared" ref="E235:E241" si="99">((E234*G$67)+E234)</f>
        <v>0</v>
      </c>
      <c r="F235" s="84">
        <v>2.0</v>
      </c>
      <c r="G235" s="85">
        <f t="shared" ref="G235:G241" si="100">((G234*G$67)+G234)</f>
        <v>0</v>
      </c>
      <c r="H235" s="84">
        <v>10.0</v>
      </c>
      <c r="I235" s="85">
        <f t="shared" ref="I235:I241" si="101">((I234*G$67)+I234)</f>
        <v>0</v>
      </c>
      <c r="J235" s="84">
        <v>18.0</v>
      </c>
      <c r="K235" s="85">
        <f t="shared" ref="K235:K240" si="102">((K234*G$67)+K234)</f>
        <v>0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idden="1">
      <c r="A236" s="6" t="str">
        <f t="shared" si="98"/>
        <v>5ª ENTRADA</v>
      </c>
      <c r="B236" s="82"/>
      <c r="C236" s="82"/>
      <c r="D236" s="82"/>
      <c r="E236" s="83">
        <f t="shared" si="99"/>
        <v>0</v>
      </c>
      <c r="F236" s="84">
        <v>3.0</v>
      </c>
      <c r="G236" s="85">
        <f t="shared" si="100"/>
        <v>0</v>
      </c>
      <c r="H236" s="84">
        <v>11.0</v>
      </c>
      <c r="I236" s="85">
        <f t="shared" si="101"/>
        <v>0</v>
      </c>
      <c r="J236" s="84">
        <v>19.0</v>
      </c>
      <c r="K236" s="85">
        <f t="shared" si="102"/>
        <v>0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idden="1">
      <c r="A237" s="6" t="str">
        <f t="shared" si="98"/>
        <v>5ª ENTRADA</v>
      </c>
      <c r="B237" s="88"/>
      <c r="C237" s="88"/>
      <c r="D237" s="88"/>
      <c r="E237" s="83">
        <f t="shared" si="99"/>
        <v>0</v>
      </c>
      <c r="F237" s="84">
        <v>4.0</v>
      </c>
      <c r="G237" s="85">
        <f t="shared" si="100"/>
        <v>0</v>
      </c>
      <c r="H237" s="84">
        <v>12.0</v>
      </c>
      <c r="I237" s="85">
        <f t="shared" si="101"/>
        <v>0</v>
      </c>
      <c r="J237" s="84">
        <v>20.0</v>
      </c>
      <c r="K237" s="85">
        <f t="shared" si="102"/>
        <v>0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 hidden="1">
      <c r="A238" s="6" t="str">
        <f t="shared" si="98"/>
        <v>5ª ENTRADA</v>
      </c>
      <c r="B238" s="89"/>
      <c r="C238" s="89" t="s">
        <v>1</v>
      </c>
      <c r="D238" s="89" t="s">
        <v>50</v>
      </c>
      <c r="E238" s="83">
        <f t="shared" si="99"/>
        <v>0</v>
      </c>
      <c r="F238" s="84">
        <v>5.0</v>
      </c>
      <c r="G238" s="85">
        <f t="shared" si="100"/>
        <v>0</v>
      </c>
      <c r="H238" s="84">
        <v>13.0</v>
      </c>
      <c r="I238" s="85">
        <f t="shared" si="101"/>
        <v>0</v>
      </c>
      <c r="J238" s="84">
        <v>21.0</v>
      </c>
      <c r="K238" s="85">
        <f t="shared" si="102"/>
        <v>0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hidden="1">
      <c r="A239" s="6" t="str">
        <f t="shared" si="98"/>
        <v>5ª ENTRADA</v>
      </c>
      <c r="B239" s="90"/>
      <c r="C239" s="90" t="s">
        <v>40</v>
      </c>
      <c r="D239" s="91">
        <f>L243*0.5%</f>
        <v>0</v>
      </c>
      <c r="E239" s="83">
        <f t="shared" si="99"/>
        <v>0</v>
      </c>
      <c r="F239" s="84">
        <v>6.0</v>
      </c>
      <c r="G239" s="85">
        <f t="shared" si="100"/>
        <v>0</v>
      </c>
      <c r="H239" s="84">
        <v>14.0</v>
      </c>
      <c r="I239" s="85">
        <f t="shared" si="101"/>
        <v>0</v>
      </c>
      <c r="J239" s="84">
        <v>22.0</v>
      </c>
      <c r="K239" s="85">
        <f t="shared" si="102"/>
        <v>0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hidden="1">
      <c r="A240" s="6" t="str">
        <f t="shared" si="98"/>
        <v>5ª ENTRADA</v>
      </c>
      <c r="B240" s="92"/>
      <c r="C240" s="92" t="s">
        <v>41</v>
      </c>
      <c r="D240" s="93">
        <f>D239/5</f>
        <v>0</v>
      </c>
      <c r="E240" s="83">
        <f t="shared" si="99"/>
        <v>0</v>
      </c>
      <c r="F240" s="84">
        <v>7.0</v>
      </c>
      <c r="G240" s="85">
        <f t="shared" si="100"/>
        <v>0</v>
      </c>
      <c r="H240" s="84">
        <v>15.0</v>
      </c>
      <c r="I240" s="85">
        <f t="shared" si="101"/>
        <v>0</v>
      </c>
      <c r="J240" s="84">
        <v>23.0</v>
      </c>
      <c r="K240" s="85">
        <f t="shared" si="102"/>
        <v>0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hidden="1">
      <c r="A241" s="6" t="str">
        <f t="shared" si="98"/>
        <v>5ª ENTRADA</v>
      </c>
      <c r="B241" s="94"/>
      <c r="C241" s="94" t="s">
        <v>42</v>
      </c>
      <c r="D241" s="95">
        <f>L243*G243</f>
        <v>0</v>
      </c>
      <c r="E241" s="83">
        <f t="shared" si="99"/>
        <v>0</v>
      </c>
      <c r="F241" s="84">
        <v>8.0</v>
      </c>
      <c r="G241" s="85">
        <f t="shared" si="100"/>
        <v>0</v>
      </c>
      <c r="H241" s="84">
        <v>16.0</v>
      </c>
      <c r="I241" s="85">
        <f t="shared" si="101"/>
        <v>0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hidden="1">
      <c r="A242" s="6" t="str">
        <f t="shared" si="98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hidden="1">
      <c r="A243" s="6" t="str">
        <f t="shared" si="98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3">H245+H246+H247+H248+H249+H250+H251+H252+H253+H254+H255+H256+H257+H258+H259+H260+H261+H262+H263+H264+H265+H266+H267+H268+H269+H270+H271+H272+H273+H274</f>
        <v>0</v>
      </c>
      <c r="I243" s="17">
        <f t="shared" si="103"/>
        <v>0</v>
      </c>
      <c r="J243" s="98"/>
      <c r="K243" s="17">
        <f t="shared" ref="K243:L243" si="104">K245+K246+K247+K248+K249+K250+K251+K252+K253+K254+K255+K256+K257+K258+K259+K260+K261+K262+K263+K264+K265+K266+K267+K268+K269+K270+K271+K272+K273+K274</f>
        <v>0</v>
      </c>
      <c r="L243" s="17">
        <f t="shared" si="104"/>
        <v>0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hidden="1">
      <c r="A244" s="6" t="str">
        <f t="shared" si="98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 hidden="1">
      <c r="A245" s="6" t="str">
        <f t="shared" si="98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5">SUM(H245:I245)</f>
        <v>0</v>
      </c>
      <c r="K245" s="100">
        <v>0.0</v>
      </c>
      <c r="L245" s="100">
        <f t="shared" ref="L245:L275" si="106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hidden="1">
      <c r="A246" s="6" t="str">
        <f t="shared" si="98"/>
        <v>5ª ENTRADA</v>
      </c>
      <c r="B246" s="54"/>
      <c r="C246" s="54" t="str">
        <f t="shared" ref="C246:C275" si="107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5"/>
        <v>0</v>
      </c>
      <c r="K246" s="100">
        <v>0.0</v>
      </c>
      <c r="L246" s="100">
        <f t="shared" si="106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hidden="1">
      <c r="A247" s="6" t="str">
        <f t="shared" si="98"/>
        <v>5ª ENTRADA</v>
      </c>
      <c r="B247" s="54"/>
      <c r="C247" s="54" t="str">
        <f t="shared" si="107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5"/>
        <v>0</v>
      </c>
      <c r="K247" s="100">
        <v>0.0</v>
      </c>
      <c r="L247" s="100">
        <f t="shared" si="106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hidden="1">
      <c r="A248" s="6" t="str">
        <f t="shared" si="98"/>
        <v>5ª ENTRADA</v>
      </c>
      <c r="B248" s="54"/>
      <c r="C248" s="54" t="str">
        <f t="shared" si="107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5"/>
        <v>0</v>
      </c>
      <c r="K248" s="100">
        <v>0.0</v>
      </c>
      <c r="L248" s="100">
        <f t="shared" si="106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 hidden="1">
      <c r="A249" s="6" t="str">
        <f t="shared" si="98"/>
        <v>5ª ENTRADA</v>
      </c>
      <c r="B249" s="54"/>
      <c r="C249" s="54" t="str">
        <f t="shared" si="107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5"/>
        <v>0</v>
      </c>
      <c r="K249" s="100">
        <v>0.0</v>
      </c>
      <c r="L249" s="100">
        <f t="shared" si="106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hidden="1">
      <c r="A250" s="6" t="str">
        <f t="shared" si="98"/>
        <v>5ª ENTRADA</v>
      </c>
      <c r="B250" s="54"/>
      <c r="C250" s="54" t="str">
        <f t="shared" si="107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5"/>
        <v>0</v>
      </c>
      <c r="K250" s="100">
        <v>0.0</v>
      </c>
      <c r="L250" s="100">
        <f t="shared" si="106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 hidden="1">
      <c r="A251" s="6" t="str">
        <f t="shared" si="98"/>
        <v>5ª ENTRADA</v>
      </c>
      <c r="B251" s="54"/>
      <c r="C251" s="54" t="str">
        <f t="shared" si="107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5"/>
        <v>0</v>
      </c>
      <c r="K251" s="100">
        <v>0.0</v>
      </c>
      <c r="L251" s="100">
        <f t="shared" si="106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hidden="1">
      <c r="A252" s="6" t="str">
        <f t="shared" si="98"/>
        <v>5ª ENTRADA</v>
      </c>
      <c r="B252" s="54"/>
      <c r="C252" s="54" t="str">
        <f t="shared" si="107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5"/>
        <v>0</v>
      </c>
      <c r="K252" s="100">
        <v>0.0</v>
      </c>
      <c r="L252" s="100">
        <f t="shared" si="106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hidden="1">
      <c r="A253" s="6" t="str">
        <f t="shared" si="98"/>
        <v>5ª ENTRADA</v>
      </c>
      <c r="B253" s="54"/>
      <c r="C253" s="54" t="str">
        <f t="shared" si="107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5"/>
        <v>0</v>
      </c>
      <c r="K253" s="100">
        <v>0.0</v>
      </c>
      <c r="L253" s="100">
        <f t="shared" si="106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hidden="1">
      <c r="A254" s="6" t="str">
        <f t="shared" si="98"/>
        <v>5ª ENTRADA</v>
      </c>
      <c r="B254" s="54"/>
      <c r="C254" s="54" t="str">
        <f t="shared" si="107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5"/>
        <v>0</v>
      </c>
      <c r="K254" s="100">
        <v>0.0</v>
      </c>
      <c r="L254" s="100">
        <f t="shared" si="106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 hidden="1">
      <c r="A255" s="6" t="str">
        <f t="shared" si="98"/>
        <v>5ª ENTRADA</v>
      </c>
      <c r="B255" s="54"/>
      <c r="C255" s="54" t="str">
        <f t="shared" si="107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5"/>
        <v>0</v>
      </c>
      <c r="K255" s="100">
        <v>0.0</v>
      </c>
      <c r="L255" s="100">
        <f t="shared" si="106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hidden="1">
      <c r="A256" s="6" t="str">
        <f t="shared" si="98"/>
        <v>5ª ENTRADA</v>
      </c>
      <c r="B256" s="54"/>
      <c r="C256" s="54" t="str">
        <f t="shared" si="107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5"/>
        <v>0</v>
      </c>
      <c r="K256" s="100">
        <v>0.0</v>
      </c>
      <c r="L256" s="100">
        <f t="shared" si="106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 hidden="1">
      <c r="A257" s="6" t="str">
        <f t="shared" si="98"/>
        <v>5ª ENTRADA</v>
      </c>
      <c r="B257" s="54"/>
      <c r="C257" s="54" t="str">
        <f t="shared" si="107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5"/>
        <v>0</v>
      </c>
      <c r="K257" s="100">
        <v>0.0</v>
      </c>
      <c r="L257" s="100">
        <f t="shared" si="106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hidden="1">
      <c r="A258" s="6" t="str">
        <f t="shared" si="98"/>
        <v>5ª ENTRADA</v>
      </c>
      <c r="B258" s="54"/>
      <c r="C258" s="54" t="str">
        <f t="shared" si="107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5"/>
        <v>0</v>
      </c>
      <c r="K258" s="100">
        <v>0.0</v>
      </c>
      <c r="L258" s="100">
        <f t="shared" si="106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 hidden="1">
      <c r="A259" s="6" t="str">
        <f t="shared" si="98"/>
        <v>5ª ENTRADA</v>
      </c>
      <c r="B259" s="54"/>
      <c r="C259" s="54" t="str">
        <f t="shared" si="107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5"/>
        <v>0</v>
      </c>
      <c r="K259" s="100">
        <v>0.0</v>
      </c>
      <c r="L259" s="100">
        <f t="shared" si="106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hidden="1">
      <c r="A260" s="6" t="str">
        <f t="shared" si="98"/>
        <v>5ª ENTRADA</v>
      </c>
      <c r="B260" s="54"/>
      <c r="C260" s="54" t="str">
        <f t="shared" si="107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5"/>
        <v>0</v>
      </c>
      <c r="K260" s="100">
        <v>0.0</v>
      </c>
      <c r="L260" s="100">
        <f t="shared" si="106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 hidden="1">
      <c r="A261" s="6" t="str">
        <f t="shared" si="98"/>
        <v>5ª ENTRADA</v>
      </c>
      <c r="B261" s="54"/>
      <c r="C261" s="54" t="str">
        <f t="shared" si="107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5"/>
        <v>0</v>
      </c>
      <c r="K261" s="100">
        <v>0.0</v>
      </c>
      <c r="L261" s="100">
        <f t="shared" si="106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hidden="1">
      <c r="A262" s="6" t="str">
        <f t="shared" si="98"/>
        <v>5ª ENTRADA</v>
      </c>
      <c r="B262" s="54"/>
      <c r="C262" s="54" t="str">
        <f t="shared" si="107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5"/>
        <v>0</v>
      </c>
      <c r="K262" s="100">
        <v>0.0</v>
      </c>
      <c r="L262" s="100">
        <f t="shared" si="106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 hidden="1">
      <c r="A263" s="6" t="str">
        <f t="shared" si="98"/>
        <v>5ª ENTRADA</v>
      </c>
      <c r="B263" s="54"/>
      <c r="C263" s="54" t="str">
        <f t="shared" si="107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0.0</v>
      </c>
      <c r="J263" s="101">
        <f t="shared" si="105"/>
        <v>0</v>
      </c>
      <c r="K263" s="100">
        <v>0.0</v>
      </c>
      <c r="L263" s="100">
        <f t="shared" si="106"/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hidden="1">
      <c r="A264" s="6" t="str">
        <f t="shared" si="98"/>
        <v>5ª ENTRADA</v>
      </c>
      <c r="B264" s="54"/>
      <c r="C264" s="54" t="str">
        <f t="shared" si="107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5"/>
        <v>0</v>
      </c>
      <c r="K264" s="100">
        <v>0.0</v>
      </c>
      <c r="L264" s="100">
        <f t="shared" si="106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 hidden="1">
      <c r="A265" s="6" t="str">
        <f t="shared" si="98"/>
        <v>5ª ENTRADA</v>
      </c>
      <c r="B265" s="54"/>
      <c r="C265" s="54" t="str">
        <f t="shared" si="107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5"/>
        <v>0</v>
      </c>
      <c r="K265" s="100">
        <v>0.0</v>
      </c>
      <c r="L265" s="100">
        <f t="shared" si="106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hidden="1">
      <c r="A266" s="6" t="str">
        <f t="shared" si="98"/>
        <v>5ª ENTRADA</v>
      </c>
      <c r="B266" s="54"/>
      <c r="C266" s="54" t="str">
        <f t="shared" si="107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5"/>
        <v>0</v>
      </c>
      <c r="K266" s="100">
        <v>0.0</v>
      </c>
      <c r="L266" s="100">
        <f t="shared" si="106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hidden="1">
      <c r="A267" s="6" t="str">
        <f t="shared" si="98"/>
        <v>5ª ENTRADA</v>
      </c>
      <c r="B267" s="54"/>
      <c r="C267" s="54" t="str">
        <f t="shared" si="107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5"/>
        <v>0</v>
      </c>
      <c r="K267" s="100">
        <v>0.0</v>
      </c>
      <c r="L267" s="100">
        <f t="shared" si="106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hidden="1">
      <c r="A268" s="6" t="str">
        <f t="shared" si="98"/>
        <v>5ª ENTRADA</v>
      </c>
      <c r="B268" s="54"/>
      <c r="C268" s="54" t="str">
        <f t="shared" si="107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5"/>
        <v>0</v>
      </c>
      <c r="K268" s="100">
        <v>0.0</v>
      </c>
      <c r="L268" s="100">
        <f t="shared" si="106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 hidden="1">
      <c r="A269" s="6" t="str">
        <f t="shared" si="98"/>
        <v>5ª ENTRADA</v>
      </c>
      <c r="B269" s="54"/>
      <c r="C269" s="54" t="str">
        <f t="shared" si="107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5"/>
        <v>0</v>
      </c>
      <c r="K269" s="100">
        <v>0.0</v>
      </c>
      <c r="L269" s="100">
        <f t="shared" si="106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 hidden="1">
      <c r="A270" s="6" t="str">
        <f t="shared" si="98"/>
        <v>5ª ENTRADA</v>
      </c>
      <c r="B270" s="54"/>
      <c r="C270" s="54" t="str">
        <f t="shared" si="107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5"/>
        <v>0</v>
      </c>
      <c r="K270" s="100">
        <v>0.0</v>
      </c>
      <c r="L270" s="100">
        <f t="shared" si="106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 hidden="1">
      <c r="A271" s="6" t="str">
        <f t="shared" si="98"/>
        <v>5ª ENTRADA</v>
      </c>
      <c r="B271" s="54"/>
      <c r="C271" s="54" t="str">
        <f t="shared" si="107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5"/>
        <v>0</v>
      </c>
      <c r="K271" s="100">
        <v>0.0</v>
      </c>
      <c r="L271" s="100">
        <f t="shared" si="106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hidden="1">
      <c r="A272" s="6" t="str">
        <f t="shared" si="98"/>
        <v>5ª ENTRADA</v>
      </c>
      <c r="B272" s="54"/>
      <c r="C272" s="54" t="str">
        <f t="shared" si="107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5"/>
        <v>0</v>
      </c>
      <c r="K272" s="100">
        <v>0.0</v>
      </c>
      <c r="L272" s="100">
        <f t="shared" si="106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 hidden="1">
      <c r="A273" s="6" t="str">
        <f t="shared" si="98"/>
        <v>5ª ENTRADA</v>
      </c>
      <c r="B273" s="54"/>
      <c r="C273" s="54" t="str">
        <f t="shared" si="107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5"/>
        <v>0</v>
      </c>
      <c r="K273" s="100">
        <v>0.0</v>
      </c>
      <c r="L273" s="100">
        <f t="shared" si="106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 hidden="1">
      <c r="A274" s="6" t="str">
        <f t="shared" si="98"/>
        <v>5ª ENTRADA</v>
      </c>
      <c r="B274" s="54"/>
      <c r="C274" s="54" t="str">
        <f t="shared" si="107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5"/>
        <v>0</v>
      </c>
      <c r="K274" s="100">
        <v>0.0</v>
      </c>
      <c r="L274" s="100">
        <f t="shared" si="106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hidden="1">
      <c r="A275" s="6" t="str">
        <f t="shared" si="98"/>
        <v>5ª ENTRADA</v>
      </c>
      <c r="B275" s="54"/>
      <c r="C275" s="54" t="str">
        <f t="shared" si="107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5"/>
        <v>0</v>
      </c>
      <c r="K275" s="100">
        <v>0.0</v>
      </c>
      <c r="L275" s="100">
        <f t="shared" si="106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idden="1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idden="1">
      <c r="A278" s="6" t="str">
        <f t="shared" ref="A278:A319" si="108">A277</f>
        <v>6ª ENTRADA</v>
      </c>
      <c r="B278" s="82"/>
      <c r="C278" s="82"/>
      <c r="D278" s="82"/>
      <c r="E278" s="83">
        <f>((L287*G287)+L287)</f>
        <v>0</v>
      </c>
      <c r="F278" s="84">
        <v>1.0</v>
      </c>
      <c r="G278" s="85">
        <f>((E285*G287)+E285)</f>
        <v>0</v>
      </c>
      <c r="H278" s="84">
        <v>9.0</v>
      </c>
      <c r="I278" s="85">
        <f>((G285*G287)+G285)</f>
        <v>0</v>
      </c>
      <c r="J278" s="84">
        <v>17.0</v>
      </c>
      <c r="K278" s="85">
        <f>((I285*G287)+I285)</f>
        <v>0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idden="1">
      <c r="A279" s="6" t="str">
        <f t="shared" si="108"/>
        <v>6ª ENTRADA</v>
      </c>
      <c r="B279" s="87"/>
      <c r="C279" s="87">
        <v>0.02</v>
      </c>
      <c r="D279" s="82" t="s">
        <v>38</v>
      </c>
      <c r="E279" s="83">
        <f t="shared" ref="E279:E285" si="109">((E278*G$67)+E278)</f>
        <v>0</v>
      </c>
      <c r="F279" s="84">
        <v>2.0</v>
      </c>
      <c r="G279" s="85">
        <f t="shared" ref="G279:G285" si="110">((G278*G$67)+G278)</f>
        <v>0</v>
      </c>
      <c r="H279" s="84">
        <v>10.0</v>
      </c>
      <c r="I279" s="85">
        <f t="shared" ref="I279:I285" si="111">((I278*G$67)+I278)</f>
        <v>0</v>
      </c>
      <c r="J279" s="84">
        <v>18.0</v>
      </c>
      <c r="K279" s="85">
        <f t="shared" ref="K279:K284" si="112">((K278*G$67)+K278)</f>
        <v>0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idden="1">
      <c r="A280" s="6" t="str">
        <f t="shared" si="108"/>
        <v>6ª ENTRADA</v>
      </c>
      <c r="B280" s="82"/>
      <c r="C280" s="82"/>
      <c r="D280" s="82"/>
      <c r="E280" s="83">
        <f t="shared" si="109"/>
        <v>0</v>
      </c>
      <c r="F280" s="84">
        <v>3.0</v>
      </c>
      <c r="G280" s="85">
        <f t="shared" si="110"/>
        <v>0</v>
      </c>
      <c r="H280" s="84">
        <v>11.0</v>
      </c>
      <c r="I280" s="85">
        <f t="shared" si="111"/>
        <v>0</v>
      </c>
      <c r="J280" s="84">
        <v>19.0</v>
      </c>
      <c r="K280" s="85">
        <f t="shared" si="112"/>
        <v>0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idden="1">
      <c r="A281" s="6" t="str">
        <f t="shared" si="108"/>
        <v>6ª ENTRADA</v>
      </c>
      <c r="B281" s="88"/>
      <c r="C281" s="88"/>
      <c r="D281" s="88"/>
      <c r="E281" s="83">
        <f t="shared" si="109"/>
        <v>0</v>
      </c>
      <c r="F281" s="84">
        <v>4.0</v>
      </c>
      <c r="G281" s="85">
        <f t="shared" si="110"/>
        <v>0</v>
      </c>
      <c r="H281" s="84">
        <v>12.0</v>
      </c>
      <c r="I281" s="85">
        <f t="shared" si="111"/>
        <v>0</v>
      </c>
      <c r="J281" s="84">
        <v>20.0</v>
      </c>
      <c r="K281" s="85">
        <f t="shared" si="112"/>
        <v>0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idden="1">
      <c r="A282" s="6" t="str">
        <f t="shared" si="108"/>
        <v>6ª ENTRADA</v>
      </c>
      <c r="B282" s="89"/>
      <c r="C282" s="89" t="s">
        <v>1</v>
      </c>
      <c r="D282" s="89" t="s">
        <v>52</v>
      </c>
      <c r="E282" s="83">
        <f t="shared" si="109"/>
        <v>0</v>
      </c>
      <c r="F282" s="84">
        <v>5.0</v>
      </c>
      <c r="G282" s="85">
        <f t="shared" si="110"/>
        <v>0</v>
      </c>
      <c r="H282" s="84">
        <v>13.0</v>
      </c>
      <c r="I282" s="85">
        <f t="shared" si="111"/>
        <v>0</v>
      </c>
      <c r="J282" s="84">
        <v>21.0</v>
      </c>
      <c r="K282" s="85">
        <f t="shared" si="112"/>
        <v>0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idden="1">
      <c r="A283" s="6" t="str">
        <f t="shared" si="108"/>
        <v>6ª ENTRADA</v>
      </c>
      <c r="B283" s="90"/>
      <c r="C283" s="90" t="s">
        <v>40</v>
      </c>
      <c r="D283" s="91">
        <f>L287*0.5%</f>
        <v>0</v>
      </c>
      <c r="E283" s="83">
        <f t="shared" si="109"/>
        <v>0</v>
      </c>
      <c r="F283" s="84">
        <v>6.0</v>
      </c>
      <c r="G283" s="85">
        <f t="shared" si="110"/>
        <v>0</v>
      </c>
      <c r="H283" s="84">
        <v>14.0</v>
      </c>
      <c r="I283" s="85">
        <f t="shared" si="111"/>
        <v>0</v>
      </c>
      <c r="J283" s="84">
        <v>22.0</v>
      </c>
      <c r="K283" s="85">
        <f t="shared" si="112"/>
        <v>0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idden="1">
      <c r="A284" s="6" t="str">
        <f t="shared" si="108"/>
        <v>6ª ENTRADA</v>
      </c>
      <c r="B284" s="92"/>
      <c r="C284" s="92" t="s">
        <v>41</v>
      </c>
      <c r="D284" s="93">
        <f>D283/5</f>
        <v>0</v>
      </c>
      <c r="E284" s="83">
        <f t="shared" si="109"/>
        <v>0</v>
      </c>
      <c r="F284" s="84">
        <v>7.0</v>
      </c>
      <c r="G284" s="85">
        <f t="shared" si="110"/>
        <v>0</v>
      </c>
      <c r="H284" s="84">
        <v>15.0</v>
      </c>
      <c r="I284" s="85">
        <f t="shared" si="111"/>
        <v>0</v>
      </c>
      <c r="J284" s="84">
        <v>23.0</v>
      </c>
      <c r="K284" s="85">
        <f t="shared" si="112"/>
        <v>0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idden="1">
      <c r="A285" s="6" t="str">
        <f t="shared" si="108"/>
        <v>6ª ENTRADA</v>
      </c>
      <c r="B285" s="94"/>
      <c r="C285" s="94" t="s">
        <v>42</v>
      </c>
      <c r="D285" s="95">
        <f>L287*G287</f>
        <v>0</v>
      </c>
      <c r="E285" s="83">
        <f t="shared" si="109"/>
        <v>0</v>
      </c>
      <c r="F285" s="84">
        <v>8.0</v>
      </c>
      <c r="G285" s="85">
        <f t="shared" si="110"/>
        <v>0</v>
      </c>
      <c r="H285" s="84">
        <v>16.0</v>
      </c>
      <c r="I285" s="85">
        <f t="shared" si="111"/>
        <v>0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idden="1">
      <c r="A286" s="6" t="str">
        <f t="shared" si="108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idden="1">
      <c r="A287" s="6" t="str">
        <f t="shared" si="108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3">H289+H290+H291+H292+H293+H294+H295+H296+H297+H298+H299+H300+H301+H302+H303+H304+H305+H306+H307+H308+H309+H310+H311+H312+H313+H314+H315+H316+H317+H318</f>
        <v>0</v>
      </c>
      <c r="I287" s="17">
        <f t="shared" si="113"/>
        <v>0</v>
      </c>
      <c r="J287" s="98"/>
      <c r="K287" s="17">
        <f t="shared" ref="K287:L287" si="114">K289+K290+K291+K292+K293+K294+K295+K296+K297+K298+K299+K300+K301+K302+K303+K304+K305+K306+K307+K308+K309+K310+K311+K312+K313+K314+K315+K316+K317+K318</f>
        <v>0</v>
      </c>
      <c r="L287" s="17">
        <f t="shared" si="114"/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idden="1">
      <c r="A288" s="6" t="str">
        <f t="shared" si="108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idden="1">
      <c r="A289" s="6" t="str">
        <f t="shared" si="108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5">SUM(H289:I289)</f>
        <v>0</v>
      </c>
      <c r="K289" s="100">
        <v>0.0</v>
      </c>
      <c r="L289" s="100">
        <f t="shared" ref="L289:L319" si="116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idden="1">
      <c r="A290" s="6" t="str">
        <f t="shared" si="108"/>
        <v>6ª ENTRADA</v>
      </c>
      <c r="B290" s="54"/>
      <c r="C290" s="54" t="str">
        <f t="shared" ref="C290:C319" si="117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5"/>
        <v>0</v>
      </c>
      <c r="K290" s="100">
        <v>0.0</v>
      </c>
      <c r="L290" s="100">
        <f t="shared" si="116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idden="1">
      <c r="A291" s="6" t="str">
        <f t="shared" si="108"/>
        <v>6ª ENTRADA</v>
      </c>
      <c r="B291" s="54"/>
      <c r="C291" s="54" t="str">
        <f t="shared" si="117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5"/>
        <v>0</v>
      </c>
      <c r="K291" s="100">
        <v>0.0</v>
      </c>
      <c r="L291" s="100">
        <f t="shared" si="116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idden="1">
      <c r="A292" s="6" t="str">
        <f t="shared" si="108"/>
        <v>6ª ENTRADA</v>
      </c>
      <c r="B292" s="54"/>
      <c r="C292" s="54" t="str">
        <f t="shared" si="117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5"/>
        <v>0</v>
      </c>
      <c r="K292" s="100">
        <v>0.0</v>
      </c>
      <c r="L292" s="100">
        <f t="shared" si="116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idden="1">
      <c r="A293" s="6" t="str">
        <f t="shared" si="108"/>
        <v>6ª ENTRADA</v>
      </c>
      <c r="B293" s="54"/>
      <c r="C293" s="54" t="str">
        <f t="shared" si="117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5"/>
        <v>0</v>
      </c>
      <c r="K293" s="100">
        <v>0.0</v>
      </c>
      <c r="L293" s="100">
        <f t="shared" si="116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idden="1">
      <c r="A294" s="6" t="str">
        <f t="shared" si="108"/>
        <v>6ª ENTRADA</v>
      </c>
      <c r="B294" s="54"/>
      <c r="C294" s="54" t="str">
        <f t="shared" si="117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5"/>
        <v>0</v>
      </c>
      <c r="K294" s="100">
        <v>0.0</v>
      </c>
      <c r="L294" s="100">
        <f t="shared" si="116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idden="1">
      <c r="A295" s="6" t="str">
        <f t="shared" si="108"/>
        <v>6ª ENTRADA</v>
      </c>
      <c r="B295" s="54"/>
      <c r="C295" s="54" t="str">
        <f t="shared" si="117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5"/>
        <v>0</v>
      </c>
      <c r="K295" s="100">
        <v>0.0</v>
      </c>
      <c r="L295" s="100">
        <f t="shared" si="116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idden="1">
      <c r="A296" s="6" t="str">
        <f t="shared" si="108"/>
        <v>6ª ENTRADA</v>
      </c>
      <c r="B296" s="54"/>
      <c r="C296" s="54" t="str">
        <f t="shared" si="117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5"/>
        <v>0</v>
      </c>
      <c r="K296" s="100">
        <v>0.0</v>
      </c>
      <c r="L296" s="100">
        <f t="shared" si="116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idden="1">
      <c r="A297" s="6" t="str">
        <f t="shared" si="108"/>
        <v>6ª ENTRADA</v>
      </c>
      <c r="B297" s="54"/>
      <c r="C297" s="54" t="str">
        <f t="shared" si="117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5"/>
        <v>0</v>
      </c>
      <c r="K297" s="100">
        <v>0.0</v>
      </c>
      <c r="L297" s="100">
        <f t="shared" si="116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idden="1">
      <c r="A298" s="6" t="str">
        <f t="shared" si="108"/>
        <v>6ª ENTRADA</v>
      </c>
      <c r="B298" s="54"/>
      <c r="C298" s="54" t="str">
        <f t="shared" si="117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5"/>
        <v>0</v>
      </c>
      <c r="K298" s="100">
        <v>0.0</v>
      </c>
      <c r="L298" s="100">
        <f t="shared" si="116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idden="1">
      <c r="A299" s="6" t="str">
        <f t="shared" si="108"/>
        <v>6ª ENTRADA</v>
      </c>
      <c r="B299" s="54"/>
      <c r="C299" s="54" t="str">
        <f t="shared" si="117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5"/>
        <v>0</v>
      </c>
      <c r="K299" s="100">
        <v>0.0</v>
      </c>
      <c r="L299" s="100">
        <f t="shared" si="116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idden="1">
      <c r="A300" s="6" t="str">
        <f t="shared" si="108"/>
        <v>6ª ENTRADA</v>
      </c>
      <c r="B300" s="54"/>
      <c r="C300" s="54" t="str">
        <f t="shared" si="117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5"/>
        <v>0</v>
      </c>
      <c r="K300" s="100">
        <v>0.0</v>
      </c>
      <c r="L300" s="100">
        <f t="shared" si="116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idden="1">
      <c r="A301" s="6" t="str">
        <f t="shared" si="108"/>
        <v>6ª ENTRADA</v>
      </c>
      <c r="B301" s="54"/>
      <c r="C301" s="54" t="str">
        <f t="shared" si="117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5"/>
        <v>0</v>
      </c>
      <c r="K301" s="100">
        <v>0.0</v>
      </c>
      <c r="L301" s="100">
        <f t="shared" si="116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idden="1">
      <c r="A302" s="6" t="str">
        <f t="shared" si="108"/>
        <v>6ª ENTRADA</v>
      </c>
      <c r="B302" s="54"/>
      <c r="C302" s="54" t="str">
        <f t="shared" si="117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5"/>
        <v>0</v>
      </c>
      <c r="K302" s="100">
        <v>0.0</v>
      </c>
      <c r="L302" s="100">
        <f t="shared" si="116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idden="1">
      <c r="A303" s="6" t="str">
        <f t="shared" si="108"/>
        <v>6ª ENTRADA</v>
      </c>
      <c r="B303" s="54"/>
      <c r="C303" s="54" t="str">
        <f t="shared" si="117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5"/>
        <v>0</v>
      </c>
      <c r="K303" s="100">
        <v>0.0</v>
      </c>
      <c r="L303" s="100">
        <f t="shared" si="116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idden="1">
      <c r="A304" s="6" t="str">
        <f t="shared" si="108"/>
        <v>6ª ENTRADA</v>
      </c>
      <c r="B304" s="54"/>
      <c r="C304" s="54" t="str">
        <f t="shared" si="117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5"/>
        <v>0</v>
      </c>
      <c r="K304" s="100">
        <v>0.0</v>
      </c>
      <c r="L304" s="100">
        <f t="shared" si="116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idden="1">
      <c r="A305" s="6" t="str">
        <f t="shared" si="108"/>
        <v>6ª ENTRADA</v>
      </c>
      <c r="B305" s="54"/>
      <c r="C305" s="54" t="str">
        <f t="shared" si="117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5"/>
        <v>0</v>
      </c>
      <c r="K305" s="100">
        <v>0.0</v>
      </c>
      <c r="L305" s="100">
        <f t="shared" si="116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idden="1">
      <c r="A306" s="6" t="str">
        <f t="shared" si="108"/>
        <v>6ª ENTRADA</v>
      </c>
      <c r="B306" s="54"/>
      <c r="C306" s="54" t="str">
        <f t="shared" si="117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5"/>
        <v>0</v>
      </c>
      <c r="K306" s="100">
        <v>0.0</v>
      </c>
      <c r="L306" s="100">
        <f t="shared" si="116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idden="1">
      <c r="A307" s="6" t="str">
        <f t="shared" si="108"/>
        <v>6ª ENTRADA</v>
      </c>
      <c r="B307" s="54"/>
      <c r="C307" s="54" t="str">
        <f t="shared" si="117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0.0</v>
      </c>
      <c r="J307" s="101">
        <f t="shared" si="115"/>
        <v>0</v>
      </c>
      <c r="K307" s="100">
        <v>0.0</v>
      </c>
      <c r="L307" s="100">
        <f t="shared" si="116"/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idden="1">
      <c r="A308" s="6" t="str">
        <f t="shared" si="108"/>
        <v>6ª ENTRADA</v>
      </c>
      <c r="B308" s="54"/>
      <c r="C308" s="54" t="str">
        <f t="shared" si="117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5"/>
        <v>0</v>
      </c>
      <c r="K308" s="100">
        <v>0.0</v>
      </c>
      <c r="L308" s="100">
        <f t="shared" si="116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idden="1">
      <c r="A309" s="6" t="str">
        <f t="shared" si="108"/>
        <v>6ª ENTRADA</v>
      </c>
      <c r="B309" s="54"/>
      <c r="C309" s="54" t="str">
        <f t="shared" si="117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5"/>
        <v>0</v>
      </c>
      <c r="K309" s="100">
        <v>0.0</v>
      </c>
      <c r="L309" s="100">
        <f t="shared" si="116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idden="1">
      <c r="A310" s="6" t="str">
        <f t="shared" si="108"/>
        <v>6ª ENTRADA</v>
      </c>
      <c r="B310" s="54"/>
      <c r="C310" s="54" t="str">
        <f t="shared" si="117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5"/>
        <v>0</v>
      </c>
      <c r="K310" s="100">
        <v>0.0</v>
      </c>
      <c r="L310" s="100">
        <f t="shared" si="116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idden="1">
      <c r="A311" s="6" t="str">
        <f t="shared" si="108"/>
        <v>6ª ENTRADA</v>
      </c>
      <c r="B311" s="54"/>
      <c r="C311" s="54" t="str">
        <f t="shared" si="117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5"/>
        <v>0</v>
      </c>
      <c r="K311" s="100">
        <v>0.0</v>
      </c>
      <c r="L311" s="100">
        <f t="shared" si="116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idden="1">
      <c r="A312" s="6" t="str">
        <f t="shared" si="108"/>
        <v>6ª ENTRADA</v>
      </c>
      <c r="B312" s="54"/>
      <c r="C312" s="54" t="str">
        <f t="shared" si="117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5"/>
        <v>0</v>
      </c>
      <c r="K312" s="100">
        <v>0.0</v>
      </c>
      <c r="L312" s="100">
        <f t="shared" si="116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idden="1">
      <c r="A313" s="6" t="str">
        <f t="shared" si="108"/>
        <v>6ª ENTRADA</v>
      </c>
      <c r="B313" s="54"/>
      <c r="C313" s="54" t="str">
        <f t="shared" si="117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5"/>
        <v>0</v>
      </c>
      <c r="K313" s="100">
        <v>0.0</v>
      </c>
      <c r="L313" s="100">
        <f t="shared" si="116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idden="1">
      <c r="A314" s="6" t="str">
        <f t="shared" si="108"/>
        <v>6ª ENTRADA</v>
      </c>
      <c r="B314" s="54"/>
      <c r="C314" s="54" t="str">
        <f t="shared" si="117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5"/>
        <v>0</v>
      </c>
      <c r="K314" s="100">
        <v>0.0</v>
      </c>
      <c r="L314" s="100">
        <f t="shared" si="116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idden="1">
      <c r="A315" s="6" t="str">
        <f t="shared" si="108"/>
        <v>6ª ENTRADA</v>
      </c>
      <c r="B315" s="54"/>
      <c r="C315" s="54" t="str">
        <f t="shared" si="117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5"/>
        <v>0</v>
      </c>
      <c r="K315" s="100">
        <v>0.0</v>
      </c>
      <c r="L315" s="100">
        <f t="shared" si="116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idden="1">
      <c r="A316" s="6" t="str">
        <f t="shared" si="108"/>
        <v>6ª ENTRADA</v>
      </c>
      <c r="B316" s="54"/>
      <c r="C316" s="54" t="str">
        <f t="shared" si="117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5"/>
        <v>0</v>
      </c>
      <c r="K316" s="100">
        <v>0.0</v>
      </c>
      <c r="L316" s="100">
        <f t="shared" si="116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idden="1">
      <c r="A317" s="6" t="str">
        <f t="shared" si="108"/>
        <v>6ª ENTRADA</v>
      </c>
      <c r="B317" s="54"/>
      <c r="C317" s="54" t="str">
        <f t="shared" si="117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5"/>
        <v>0</v>
      </c>
      <c r="K317" s="100">
        <v>0.0</v>
      </c>
      <c r="L317" s="100">
        <f t="shared" si="116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idden="1">
      <c r="A318" s="6" t="str">
        <f t="shared" si="108"/>
        <v>6ª ENTRADA</v>
      </c>
      <c r="B318" s="54"/>
      <c r="C318" s="54" t="str">
        <f t="shared" si="117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5"/>
        <v>0</v>
      </c>
      <c r="K318" s="100">
        <v>0.0</v>
      </c>
      <c r="L318" s="100">
        <f t="shared" si="116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idden="1">
      <c r="A319" s="6" t="str">
        <f t="shared" si="108"/>
        <v>6ª ENTRADA</v>
      </c>
      <c r="B319" s="54"/>
      <c r="C319" s="54" t="str">
        <f t="shared" si="117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5"/>
        <v>0</v>
      </c>
      <c r="K319" s="100">
        <v>0.0</v>
      </c>
      <c r="L319" s="100">
        <f t="shared" si="116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idden="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idden="1">
      <c r="A322" s="6" t="str">
        <f t="shared" ref="A322:A363" si="118">A321</f>
        <v>7ª ENTRADA</v>
      </c>
      <c r="B322" s="82"/>
      <c r="C322" s="82"/>
      <c r="D322" s="82"/>
      <c r="E322" s="83">
        <f>((L331*G331)+L331)</f>
        <v>0</v>
      </c>
      <c r="F322" s="84">
        <v>1.0</v>
      </c>
      <c r="G322" s="85">
        <f>((E329*G331)+E329)</f>
        <v>0</v>
      </c>
      <c r="H322" s="84">
        <v>9.0</v>
      </c>
      <c r="I322" s="85">
        <f>((G329*G331)+G329)</f>
        <v>0</v>
      </c>
      <c r="J322" s="84">
        <v>17.0</v>
      </c>
      <c r="K322" s="85">
        <f>((I329*G331)+I329)</f>
        <v>0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idden="1">
      <c r="A323" s="6" t="str">
        <f t="shared" si="118"/>
        <v>7ª ENTRADA</v>
      </c>
      <c r="B323" s="87"/>
      <c r="C323" s="87">
        <v>0.04</v>
      </c>
      <c r="D323" s="82" t="s">
        <v>38</v>
      </c>
      <c r="E323" s="83">
        <f t="shared" ref="E323:E329" si="119">((E322*G$331)+E322)</f>
        <v>0</v>
      </c>
      <c r="F323" s="84">
        <v>2.0</v>
      </c>
      <c r="G323" s="85">
        <f t="shared" ref="G323:G329" si="120">((G322*G$331)+G322)</f>
        <v>0</v>
      </c>
      <c r="H323" s="84">
        <v>10.0</v>
      </c>
      <c r="I323" s="85">
        <f t="shared" ref="I323:I329" si="121">((I322*G$331)+I322)</f>
        <v>0</v>
      </c>
      <c r="J323" s="84">
        <v>18.0</v>
      </c>
      <c r="K323" s="85">
        <f t="shared" ref="K323:K328" si="122">((K322*G$331)+K322)</f>
        <v>0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idden="1">
      <c r="A324" s="6" t="str">
        <f t="shared" si="118"/>
        <v>7ª ENTRADA</v>
      </c>
      <c r="B324" s="82"/>
      <c r="C324" s="82"/>
      <c r="D324" s="82"/>
      <c r="E324" s="83">
        <f t="shared" si="119"/>
        <v>0</v>
      </c>
      <c r="F324" s="84">
        <v>3.0</v>
      </c>
      <c r="G324" s="85">
        <f t="shared" si="120"/>
        <v>0</v>
      </c>
      <c r="H324" s="84">
        <v>11.0</v>
      </c>
      <c r="I324" s="85">
        <f t="shared" si="121"/>
        <v>0</v>
      </c>
      <c r="J324" s="84">
        <v>19.0</v>
      </c>
      <c r="K324" s="85">
        <f t="shared" si="122"/>
        <v>0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idden="1">
      <c r="A325" s="6" t="str">
        <f t="shared" si="118"/>
        <v>7ª ENTRADA</v>
      </c>
      <c r="B325" s="88"/>
      <c r="C325" s="88"/>
      <c r="D325" s="88"/>
      <c r="E325" s="83">
        <f t="shared" si="119"/>
        <v>0</v>
      </c>
      <c r="F325" s="84">
        <v>4.0</v>
      </c>
      <c r="G325" s="85">
        <f t="shared" si="120"/>
        <v>0</v>
      </c>
      <c r="H325" s="84">
        <v>12.0</v>
      </c>
      <c r="I325" s="85">
        <f t="shared" si="121"/>
        <v>0</v>
      </c>
      <c r="J325" s="84">
        <v>20.0</v>
      </c>
      <c r="K325" s="85">
        <f t="shared" si="122"/>
        <v>0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 hidden="1">
      <c r="A326" s="6" t="str">
        <f t="shared" si="118"/>
        <v>7ª ENTRADA</v>
      </c>
      <c r="B326" s="89"/>
      <c r="C326" s="89" t="s">
        <v>1</v>
      </c>
      <c r="D326" s="89" t="s">
        <v>54</v>
      </c>
      <c r="E326" s="83">
        <f t="shared" si="119"/>
        <v>0</v>
      </c>
      <c r="F326" s="84">
        <v>5.0</v>
      </c>
      <c r="G326" s="85">
        <f t="shared" si="120"/>
        <v>0</v>
      </c>
      <c r="H326" s="84">
        <v>13.0</v>
      </c>
      <c r="I326" s="85">
        <f t="shared" si="121"/>
        <v>0</v>
      </c>
      <c r="J326" s="84">
        <v>21.0</v>
      </c>
      <c r="K326" s="85">
        <f t="shared" si="122"/>
        <v>0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hidden="1">
      <c r="A327" s="6" t="str">
        <f t="shared" si="118"/>
        <v>7ª ENTRADA</v>
      </c>
      <c r="B327" s="90"/>
      <c r="C327" s="90" t="s">
        <v>40</v>
      </c>
      <c r="D327" s="91">
        <f>L331*0.5%</f>
        <v>0</v>
      </c>
      <c r="E327" s="83">
        <f t="shared" si="119"/>
        <v>0</v>
      </c>
      <c r="F327" s="84">
        <v>6.0</v>
      </c>
      <c r="G327" s="85">
        <f t="shared" si="120"/>
        <v>0</v>
      </c>
      <c r="H327" s="84">
        <v>14.0</v>
      </c>
      <c r="I327" s="85">
        <f t="shared" si="121"/>
        <v>0</v>
      </c>
      <c r="J327" s="84">
        <v>22.0</v>
      </c>
      <c r="K327" s="85">
        <f t="shared" si="122"/>
        <v>0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hidden="1">
      <c r="A328" s="6" t="str">
        <f t="shared" si="118"/>
        <v>7ª ENTRADA</v>
      </c>
      <c r="B328" s="92"/>
      <c r="C328" s="92" t="s">
        <v>41</v>
      </c>
      <c r="D328" s="93">
        <f>D327/5</f>
        <v>0</v>
      </c>
      <c r="E328" s="83">
        <f t="shared" si="119"/>
        <v>0</v>
      </c>
      <c r="F328" s="84">
        <v>7.0</v>
      </c>
      <c r="G328" s="85">
        <f t="shared" si="120"/>
        <v>0</v>
      </c>
      <c r="H328" s="84">
        <v>15.0</v>
      </c>
      <c r="I328" s="85">
        <f t="shared" si="121"/>
        <v>0</v>
      </c>
      <c r="J328" s="84">
        <v>23.0</v>
      </c>
      <c r="K328" s="85">
        <f t="shared" si="122"/>
        <v>0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hidden="1">
      <c r="A329" s="6" t="str">
        <f t="shared" si="118"/>
        <v>7ª ENTRADA</v>
      </c>
      <c r="B329" s="94"/>
      <c r="C329" s="94" t="s">
        <v>42</v>
      </c>
      <c r="D329" s="95">
        <f>L331*G331</f>
        <v>0</v>
      </c>
      <c r="E329" s="83">
        <f t="shared" si="119"/>
        <v>0</v>
      </c>
      <c r="F329" s="84">
        <v>8.0</v>
      </c>
      <c r="G329" s="85">
        <f t="shared" si="120"/>
        <v>0</v>
      </c>
      <c r="H329" s="84">
        <v>16.0</v>
      </c>
      <c r="I329" s="85">
        <f t="shared" si="121"/>
        <v>0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hidden="1">
      <c r="A330" s="6" t="str">
        <f t="shared" si="118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hidden="1">
      <c r="A331" s="6" t="str">
        <f t="shared" si="118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3">H333+H334+H335+H336+H337+H338+H339+H340+H341+H342+H343+H344+H345+H346+H347+H348+H349+H350+H351+H352+H353+H354+H355+H356+H357+H358+H359+H360+H361+H362</f>
        <v>0</v>
      </c>
      <c r="I331" s="17">
        <f t="shared" si="123"/>
        <v>0</v>
      </c>
      <c r="J331" s="98"/>
      <c r="K331" s="17">
        <f t="shared" ref="K331:L331" si="124">K333+K334+K335+K336+K337+K338+K339+K340+K341+K342+K343+K344+K345+K346+K347+K348+K349+K350+K351+K352+K353+K354+K355+K356+K357+K358+K359+K360+K361+K362</f>
        <v>0</v>
      </c>
      <c r="L331" s="17">
        <f t="shared" si="124"/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 hidden="1">
      <c r="A332" s="6" t="str">
        <f t="shared" si="118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 hidden="1">
      <c r="A333" s="6" t="str">
        <f t="shared" si="118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5">SUM(H333:I333)</f>
        <v>0</v>
      </c>
      <c r="K333" s="100">
        <v>0.0</v>
      </c>
      <c r="L333" s="100">
        <f t="shared" ref="L333:L363" si="126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hidden="1">
      <c r="A334" s="6" t="str">
        <f t="shared" si="118"/>
        <v>7ª ENTRADA</v>
      </c>
      <c r="B334" s="54"/>
      <c r="C334" s="54" t="str">
        <f t="shared" ref="C334:C363" si="127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5"/>
        <v>0</v>
      </c>
      <c r="K334" s="100">
        <v>0.0</v>
      </c>
      <c r="L334" s="100">
        <f t="shared" si="126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 hidden="1">
      <c r="A335" s="6" t="str">
        <f t="shared" si="118"/>
        <v>7ª ENTRADA</v>
      </c>
      <c r="B335" s="54"/>
      <c r="C335" s="54" t="str">
        <f t="shared" si="127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5"/>
        <v>0</v>
      </c>
      <c r="K335" s="100">
        <v>0.0</v>
      </c>
      <c r="L335" s="100">
        <f t="shared" si="126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hidden="1">
      <c r="A336" s="6" t="str">
        <f t="shared" si="118"/>
        <v>7ª ENTRADA</v>
      </c>
      <c r="B336" s="54"/>
      <c r="C336" s="54" t="str">
        <f t="shared" si="127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5"/>
        <v>0</v>
      </c>
      <c r="K336" s="100">
        <v>0.0</v>
      </c>
      <c r="L336" s="100">
        <f t="shared" si="126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hidden="1">
      <c r="A337" s="6" t="str">
        <f t="shared" si="118"/>
        <v>7ª ENTRADA</v>
      </c>
      <c r="B337" s="54"/>
      <c r="C337" s="54" t="str">
        <f t="shared" si="127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5"/>
        <v>0</v>
      </c>
      <c r="K337" s="100">
        <v>0.0</v>
      </c>
      <c r="L337" s="100">
        <f t="shared" si="126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 hidden="1">
      <c r="A338" s="6" t="str">
        <f t="shared" si="118"/>
        <v>7ª ENTRADA</v>
      </c>
      <c r="B338" s="54"/>
      <c r="C338" s="54" t="str">
        <f t="shared" si="127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5"/>
        <v>0</v>
      </c>
      <c r="K338" s="100">
        <v>0.0</v>
      </c>
      <c r="L338" s="100">
        <f t="shared" si="126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hidden="1">
      <c r="A339" s="6" t="str">
        <f t="shared" si="118"/>
        <v>7ª ENTRADA</v>
      </c>
      <c r="B339" s="54"/>
      <c r="C339" s="54" t="str">
        <f t="shared" si="127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5"/>
        <v>0</v>
      </c>
      <c r="K339" s="100">
        <v>0.0</v>
      </c>
      <c r="L339" s="100">
        <f t="shared" si="126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hidden="1">
      <c r="A340" s="6" t="str">
        <f t="shared" si="118"/>
        <v>7ª ENTRADA</v>
      </c>
      <c r="B340" s="54"/>
      <c r="C340" s="54" t="str">
        <f t="shared" si="127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5"/>
        <v>0</v>
      </c>
      <c r="K340" s="100">
        <v>0.0</v>
      </c>
      <c r="L340" s="100">
        <f t="shared" si="126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 hidden="1">
      <c r="A341" s="6" t="str">
        <f t="shared" si="118"/>
        <v>7ª ENTRADA</v>
      </c>
      <c r="B341" s="54"/>
      <c r="C341" s="54" t="str">
        <f t="shared" si="127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5"/>
        <v>0</v>
      </c>
      <c r="K341" s="100">
        <v>0.0</v>
      </c>
      <c r="L341" s="100">
        <f t="shared" si="126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hidden="1">
      <c r="A342" s="6" t="str">
        <f t="shared" si="118"/>
        <v>7ª ENTRADA</v>
      </c>
      <c r="B342" s="54"/>
      <c r="C342" s="54" t="str">
        <f t="shared" si="127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5"/>
        <v>0</v>
      </c>
      <c r="K342" s="100">
        <v>0.0</v>
      </c>
      <c r="L342" s="100">
        <f t="shared" si="126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 hidden="1">
      <c r="A343" s="6" t="str">
        <f t="shared" si="118"/>
        <v>7ª ENTRADA</v>
      </c>
      <c r="B343" s="54"/>
      <c r="C343" s="54" t="str">
        <f t="shared" si="127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5"/>
        <v>0</v>
      </c>
      <c r="K343" s="100">
        <v>0.0</v>
      </c>
      <c r="L343" s="100">
        <f t="shared" si="126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hidden="1">
      <c r="A344" s="6" t="str">
        <f t="shared" si="118"/>
        <v>7ª ENTRADA</v>
      </c>
      <c r="B344" s="54"/>
      <c r="C344" s="54" t="str">
        <f t="shared" si="127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5"/>
        <v>0</v>
      </c>
      <c r="K344" s="100">
        <v>0.0</v>
      </c>
      <c r="L344" s="100">
        <f t="shared" si="126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 hidden="1">
      <c r="A345" s="6" t="str">
        <f t="shared" si="118"/>
        <v>7ª ENTRADA</v>
      </c>
      <c r="B345" s="54"/>
      <c r="C345" s="54" t="str">
        <f t="shared" si="127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5"/>
        <v>0</v>
      </c>
      <c r="K345" s="100">
        <v>0.0</v>
      </c>
      <c r="L345" s="100">
        <f t="shared" si="126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hidden="1">
      <c r="A346" s="6" t="str">
        <f t="shared" si="118"/>
        <v>7ª ENTRADA</v>
      </c>
      <c r="B346" s="54"/>
      <c r="C346" s="54" t="str">
        <f t="shared" si="127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5"/>
        <v>0</v>
      </c>
      <c r="K346" s="100">
        <v>0.0</v>
      </c>
      <c r="L346" s="100">
        <f t="shared" si="126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 hidden="1">
      <c r="A347" s="6" t="str">
        <f t="shared" si="118"/>
        <v>7ª ENTRADA</v>
      </c>
      <c r="B347" s="54"/>
      <c r="C347" s="54" t="str">
        <f t="shared" si="127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5"/>
        <v>0</v>
      </c>
      <c r="K347" s="100">
        <v>0.0</v>
      </c>
      <c r="L347" s="100">
        <f t="shared" si="126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hidden="1">
      <c r="A348" s="6" t="str">
        <f t="shared" si="118"/>
        <v>7ª ENTRADA</v>
      </c>
      <c r="B348" s="54"/>
      <c r="C348" s="54" t="str">
        <f t="shared" si="127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5"/>
        <v>0</v>
      </c>
      <c r="K348" s="100">
        <v>0.0</v>
      </c>
      <c r="L348" s="100">
        <f t="shared" si="126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 hidden="1">
      <c r="A349" s="6" t="str">
        <f t="shared" si="118"/>
        <v>7ª ENTRADA</v>
      </c>
      <c r="B349" s="54"/>
      <c r="C349" s="54" t="str">
        <f t="shared" si="127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5"/>
        <v>0</v>
      </c>
      <c r="K349" s="100">
        <v>0.0</v>
      </c>
      <c r="L349" s="100">
        <f t="shared" si="126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hidden="1">
      <c r="A350" s="6" t="str">
        <f t="shared" si="118"/>
        <v>7ª ENTRADA</v>
      </c>
      <c r="B350" s="54"/>
      <c r="C350" s="54" t="str">
        <f t="shared" si="127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5"/>
        <v>0</v>
      </c>
      <c r="K350" s="100">
        <v>0.0</v>
      </c>
      <c r="L350" s="100">
        <f t="shared" si="126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 hidden="1">
      <c r="A351" s="6" t="str">
        <f t="shared" si="118"/>
        <v>7ª ENTRADA</v>
      </c>
      <c r="B351" s="54"/>
      <c r="C351" s="54" t="str">
        <f t="shared" si="127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5"/>
        <v>0</v>
      </c>
      <c r="K351" s="100">
        <v>0.0</v>
      </c>
      <c r="L351" s="100">
        <f t="shared" si="126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hidden="1">
      <c r="A352" s="6" t="str">
        <f t="shared" si="118"/>
        <v>7ª ENTRADA</v>
      </c>
      <c r="B352" s="54"/>
      <c r="C352" s="54" t="str">
        <f t="shared" si="127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5"/>
        <v>0</v>
      </c>
      <c r="K352" s="100">
        <v>0.0</v>
      </c>
      <c r="L352" s="100">
        <f t="shared" si="126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hidden="1">
      <c r="A353" s="6" t="str">
        <f t="shared" si="118"/>
        <v>7ª ENTRADA</v>
      </c>
      <c r="B353" s="54"/>
      <c r="C353" s="54" t="str">
        <f t="shared" si="127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5"/>
        <v>0</v>
      </c>
      <c r="K353" s="100">
        <v>0.0</v>
      </c>
      <c r="L353" s="100">
        <f t="shared" si="126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 hidden="1">
      <c r="A354" s="6" t="str">
        <f t="shared" si="118"/>
        <v>7ª ENTRADA</v>
      </c>
      <c r="B354" s="54"/>
      <c r="C354" s="54" t="str">
        <f t="shared" si="127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5"/>
        <v>0</v>
      </c>
      <c r="K354" s="100">
        <v>0.0</v>
      </c>
      <c r="L354" s="100">
        <f t="shared" si="126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 hidden="1">
      <c r="A355" s="6" t="str">
        <f t="shared" si="118"/>
        <v>7ª ENTRADA</v>
      </c>
      <c r="B355" s="54"/>
      <c r="C355" s="54" t="str">
        <f t="shared" si="127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5"/>
        <v>0</v>
      </c>
      <c r="K355" s="100">
        <v>0.0</v>
      </c>
      <c r="L355" s="100">
        <f t="shared" si="126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hidden="1">
      <c r="A356" s="6" t="str">
        <f t="shared" si="118"/>
        <v>7ª ENTRADA</v>
      </c>
      <c r="B356" s="54"/>
      <c r="C356" s="54" t="str">
        <f t="shared" si="127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5"/>
        <v>0</v>
      </c>
      <c r="K356" s="100">
        <v>0.0</v>
      </c>
      <c r="L356" s="100">
        <f t="shared" si="126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 hidden="1">
      <c r="A357" s="6" t="str">
        <f t="shared" si="118"/>
        <v>7ª ENTRADA</v>
      </c>
      <c r="B357" s="54"/>
      <c r="C357" s="54" t="str">
        <f t="shared" si="127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5"/>
        <v>0</v>
      </c>
      <c r="K357" s="100">
        <v>0.0</v>
      </c>
      <c r="L357" s="100">
        <f t="shared" si="126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hidden="1">
      <c r="A358" s="6" t="str">
        <f t="shared" si="118"/>
        <v>7ª ENTRADA</v>
      </c>
      <c r="B358" s="54"/>
      <c r="C358" s="54" t="str">
        <f t="shared" si="127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5"/>
        <v>0</v>
      </c>
      <c r="K358" s="100">
        <v>0.0</v>
      </c>
      <c r="L358" s="100">
        <f t="shared" si="126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hidden="1">
      <c r="A359" s="6" t="str">
        <f t="shared" si="118"/>
        <v>7ª ENTRADA</v>
      </c>
      <c r="B359" s="54"/>
      <c r="C359" s="54" t="str">
        <f t="shared" si="127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5"/>
        <v>0</v>
      </c>
      <c r="K359" s="100">
        <v>0.0</v>
      </c>
      <c r="L359" s="100">
        <f t="shared" si="126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hidden="1">
      <c r="A360" s="6" t="str">
        <f t="shared" si="118"/>
        <v>7ª ENTRADA</v>
      </c>
      <c r="B360" s="54"/>
      <c r="C360" s="54" t="str">
        <f t="shared" si="127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5"/>
        <v>0</v>
      </c>
      <c r="K360" s="100">
        <v>0.0</v>
      </c>
      <c r="L360" s="100">
        <f t="shared" si="126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 hidden="1">
      <c r="A361" s="6" t="str">
        <f t="shared" si="118"/>
        <v>7ª ENTRADA</v>
      </c>
      <c r="B361" s="54"/>
      <c r="C361" s="54" t="str">
        <f t="shared" si="127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5"/>
        <v>0</v>
      </c>
      <c r="K361" s="100">
        <v>0.0</v>
      </c>
      <c r="L361" s="100">
        <f t="shared" si="126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hidden="1">
      <c r="A362" s="6" t="str">
        <f t="shared" si="118"/>
        <v>7ª ENTRADA</v>
      </c>
      <c r="B362" s="54"/>
      <c r="C362" s="54" t="str">
        <f t="shared" si="127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5"/>
        <v>0</v>
      </c>
      <c r="K362" s="100">
        <v>0.0</v>
      </c>
      <c r="L362" s="100">
        <f t="shared" si="126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 hidden="1">
      <c r="A363" s="6" t="str">
        <f t="shared" si="118"/>
        <v>7ª ENTRADA</v>
      </c>
      <c r="B363" s="54"/>
      <c r="C363" s="54" t="str">
        <f t="shared" si="127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5"/>
        <v>0</v>
      </c>
      <c r="K363" s="100">
        <v>0.0</v>
      </c>
      <c r="L363" s="100">
        <f t="shared" si="126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idden="1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idden="1">
      <c r="A366" s="6" t="str">
        <f t="shared" ref="A366:A407" si="128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idden="1">
      <c r="A367" s="6" t="str">
        <f t="shared" si="128"/>
        <v>NADA</v>
      </c>
      <c r="B367" s="87"/>
      <c r="C367" s="87">
        <v>0.1</v>
      </c>
      <c r="D367" s="82" t="s">
        <v>38</v>
      </c>
      <c r="E367" s="83">
        <f t="shared" ref="E367:E373" si="129">((E366*G$67)+E366)</f>
        <v>0</v>
      </c>
      <c r="F367" s="84">
        <v>2.0</v>
      </c>
      <c r="G367" s="85">
        <f t="shared" ref="G367:G373" si="130">((G366*G$67)+G366)</f>
        <v>0</v>
      </c>
      <c r="H367" s="84">
        <v>10.0</v>
      </c>
      <c r="I367" s="85">
        <f t="shared" ref="I367:I373" si="131">((I366*G$67)+I366)</f>
        <v>0</v>
      </c>
      <c r="J367" s="84">
        <v>18.0</v>
      </c>
      <c r="K367" s="85">
        <f t="shared" ref="K367:K372" si="132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idden="1">
      <c r="A368" s="6" t="str">
        <f t="shared" si="128"/>
        <v>NADA</v>
      </c>
      <c r="B368" s="82"/>
      <c r="C368" s="82"/>
      <c r="D368" s="82"/>
      <c r="E368" s="83">
        <f t="shared" si="129"/>
        <v>0</v>
      </c>
      <c r="F368" s="84">
        <v>3.0</v>
      </c>
      <c r="G368" s="85">
        <f t="shared" si="130"/>
        <v>0</v>
      </c>
      <c r="H368" s="84">
        <v>11.0</v>
      </c>
      <c r="I368" s="85">
        <f t="shared" si="131"/>
        <v>0</v>
      </c>
      <c r="J368" s="84">
        <v>19.0</v>
      </c>
      <c r="K368" s="85">
        <f t="shared" si="132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idden="1">
      <c r="A369" s="6" t="str">
        <f t="shared" si="128"/>
        <v>NADA</v>
      </c>
      <c r="B369" s="88"/>
      <c r="C369" s="88"/>
      <c r="D369" s="88"/>
      <c r="E369" s="83">
        <f t="shared" si="129"/>
        <v>0</v>
      </c>
      <c r="F369" s="84">
        <v>4.0</v>
      </c>
      <c r="G369" s="85">
        <f t="shared" si="130"/>
        <v>0</v>
      </c>
      <c r="H369" s="84">
        <v>12.0</v>
      </c>
      <c r="I369" s="85">
        <f t="shared" si="131"/>
        <v>0</v>
      </c>
      <c r="J369" s="84">
        <v>20.0</v>
      </c>
      <c r="K369" s="85">
        <f t="shared" si="132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idden="1">
      <c r="A370" s="6" t="str">
        <f t="shared" si="128"/>
        <v>NADA</v>
      </c>
      <c r="B370" s="89"/>
      <c r="C370" s="89" t="s">
        <v>1</v>
      </c>
      <c r="D370" s="89" t="s">
        <v>39</v>
      </c>
      <c r="E370" s="83">
        <f t="shared" si="129"/>
        <v>0</v>
      </c>
      <c r="F370" s="84">
        <v>5.0</v>
      </c>
      <c r="G370" s="85">
        <f t="shared" si="130"/>
        <v>0</v>
      </c>
      <c r="H370" s="84">
        <v>13.0</v>
      </c>
      <c r="I370" s="85">
        <f t="shared" si="131"/>
        <v>0</v>
      </c>
      <c r="J370" s="84">
        <v>21.0</v>
      </c>
      <c r="K370" s="85">
        <f t="shared" si="132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idden="1">
      <c r="A371" s="6" t="str">
        <f t="shared" si="128"/>
        <v>NADA</v>
      </c>
      <c r="B371" s="90"/>
      <c r="C371" s="90" t="s">
        <v>40</v>
      </c>
      <c r="D371" s="91">
        <f>L375*0.5%</f>
        <v>0</v>
      </c>
      <c r="E371" s="83">
        <f t="shared" si="129"/>
        <v>0</v>
      </c>
      <c r="F371" s="84">
        <v>6.0</v>
      </c>
      <c r="G371" s="85">
        <f t="shared" si="130"/>
        <v>0</v>
      </c>
      <c r="H371" s="84">
        <v>14.0</v>
      </c>
      <c r="I371" s="85">
        <f t="shared" si="131"/>
        <v>0</v>
      </c>
      <c r="J371" s="84">
        <v>22.0</v>
      </c>
      <c r="K371" s="85">
        <f t="shared" si="132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idden="1">
      <c r="A372" s="6" t="str">
        <f t="shared" si="128"/>
        <v>NADA</v>
      </c>
      <c r="B372" s="92"/>
      <c r="C372" s="92" t="s">
        <v>41</v>
      </c>
      <c r="D372" s="93">
        <f>D371/5</f>
        <v>0</v>
      </c>
      <c r="E372" s="83">
        <f t="shared" si="129"/>
        <v>0</v>
      </c>
      <c r="F372" s="84">
        <v>7.0</v>
      </c>
      <c r="G372" s="85">
        <f t="shared" si="130"/>
        <v>0</v>
      </c>
      <c r="H372" s="84">
        <v>15.0</v>
      </c>
      <c r="I372" s="85">
        <f t="shared" si="131"/>
        <v>0</v>
      </c>
      <c r="J372" s="84">
        <v>23.0</v>
      </c>
      <c r="K372" s="85">
        <f t="shared" si="132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idden="1">
      <c r="A373" s="6" t="str">
        <f t="shared" si="128"/>
        <v>NADA</v>
      </c>
      <c r="B373" s="94"/>
      <c r="C373" s="94" t="s">
        <v>42</v>
      </c>
      <c r="D373" s="95">
        <f>L375*G375</f>
        <v>0</v>
      </c>
      <c r="E373" s="83">
        <f t="shared" si="129"/>
        <v>0</v>
      </c>
      <c r="F373" s="84">
        <v>8.0</v>
      </c>
      <c r="G373" s="85">
        <f t="shared" si="130"/>
        <v>0</v>
      </c>
      <c r="H373" s="84">
        <v>16.0</v>
      </c>
      <c r="I373" s="85">
        <f t="shared" si="131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idden="1">
      <c r="A374" s="6" t="str">
        <f t="shared" si="128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idden="1">
      <c r="A375" s="6" t="str">
        <f t="shared" si="128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3">H377+H378+H379+H380+H381+H382+H383+H384+H385+H386+H387+H388+H389+H390+H391+H392+H393+H394+H395+H396+H397+H398+H399+H400+H401+H402+H403+H404+H405+H406</f>
        <v>0</v>
      </c>
      <c r="I375" s="17">
        <f t="shared" si="133"/>
        <v>0</v>
      </c>
      <c r="J375" s="98"/>
      <c r="K375" s="17">
        <f t="shared" ref="K375:L375" si="134">K377+K378+K379+K380+K381+K382+K383+K384+K385+K386+K387+K388+K389+K390+K391+K392+K393+K394+K395+K396+K397+K398+K399+K400+K401+K402+K403+K404+K405+K406</f>
        <v>0</v>
      </c>
      <c r="L375" s="17">
        <f t="shared" si="134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idden="1">
      <c r="A376" s="6" t="str">
        <f t="shared" si="128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idden="1">
      <c r="A377" s="6" t="str">
        <f t="shared" si="128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5">SUM(H377:I377)</f>
        <v>0</v>
      </c>
      <c r="K377" s="100">
        <v>0.0</v>
      </c>
      <c r="L377" s="100">
        <f t="shared" ref="L377:L407" si="136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idden="1">
      <c r="A378" s="6" t="str">
        <f t="shared" si="128"/>
        <v>NADA</v>
      </c>
      <c r="B378" s="54"/>
      <c r="C378" s="54" t="str">
        <f t="shared" ref="C378:C407" si="137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5"/>
        <v>0</v>
      </c>
      <c r="K378" s="100">
        <v>0.0</v>
      </c>
      <c r="L378" s="100">
        <f t="shared" si="136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idden="1">
      <c r="A379" s="6" t="str">
        <f t="shared" si="128"/>
        <v>NADA</v>
      </c>
      <c r="B379" s="54"/>
      <c r="C379" s="54" t="str">
        <f t="shared" si="137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5"/>
        <v>0</v>
      </c>
      <c r="K379" s="100">
        <v>0.0</v>
      </c>
      <c r="L379" s="100">
        <f t="shared" si="136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idden="1">
      <c r="A380" s="6" t="str">
        <f t="shared" si="128"/>
        <v>NADA</v>
      </c>
      <c r="B380" s="54"/>
      <c r="C380" s="54" t="str">
        <f t="shared" si="137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5"/>
        <v>0</v>
      </c>
      <c r="K380" s="100">
        <v>0.0</v>
      </c>
      <c r="L380" s="100">
        <f t="shared" si="136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idden="1">
      <c r="A381" s="6" t="str">
        <f t="shared" si="128"/>
        <v>NADA</v>
      </c>
      <c r="B381" s="54"/>
      <c r="C381" s="54" t="str">
        <f t="shared" si="137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5"/>
        <v>0</v>
      </c>
      <c r="K381" s="100">
        <v>0.0</v>
      </c>
      <c r="L381" s="100">
        <f t="shared" si="136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idden="1">
      <c r="A382" s="6" t="str">
        <f t="shared" si="128"/>
        <v>NADA</v>
      </c>
      <c r="B382" s="54"/>
      <c r="C382" s="54" t="str">
        <f t="shared" si="137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5"/>
        <v>0</v>
      </c>
      <c r="K382" s="100">
        <v>0.0</v>
      </c>
      <c r="L382" s="100">
        <f t="shared" si="136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idden="1">
      <c r="A383" s="6" t="str">
        <f t="shared" si="128"/>
        <v>NADA</v>
      </c>
      <c r="B383" s="54"/>
      <c r="C383" s="54" t="str">
        <f t="shared" si="137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5"/>
        <v>0</v>
      </c>
      <c r="K383" s="100">
        <v>0.0</v>
      </c>
      <c r="L383" s="100">
        <f t="shared" si="136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idden="1">
      <c r="A384" s="6" t="str">
        <f t="shared" si="128"/>
        <v>NADA</v>
      </c>
      <c r="B384" s="54"/>
      <c r="C384" s="54" t="str">
        <f t="shared" si="137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5"/>
        <v>0</v>
      </c>
      <c r="K384" s="100">
        <v>0.0</v>
      </c>
      <c r="L384" s="100">
        <f t="shared" si="136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idden="1">
      <c r="A385" s="6" t="str">
        <f t="shared" si="128"/>
        <v>NADA</v>
      </c>
      <c r="B385" s="54"/>
      <c r="C385" s="54" t="str">
        <f t="shared" si="137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5"/>
        <v>0</v>
      </c>
      <c r="K385" s="100">
        <v>0.0</v>
      </c>
      <c r="L385" s="100">
        <f t="shared" si="136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idden="1">
      <c r="A386" s="6" t="str">
        <f t="shared" si="128"/>
        <v>NADA</v>
      </c>
      <c r="B386" s="54"/>
      <c r="C386" s="54" t="str">
        <f t="shared" si="137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5"/>
        <v>0</v>
      </c>
      <c r="K386" s="100">
        <v>0.0</v>
      </c>
      <c r="L386" s="100">
        <f t="shared" si="136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idden="1">
      <c r="A387" s="6" t="str">
        <f t="shared" si="128"/>
        <v>NADA</v>
      </c>
      <c r="B387" s="54"/>
      <c r="C387" s="54" t="str">
        <f t="shared" si="137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5"/>
        <v>0</v>
      </c>
      <c r="K387" s="100">
        <v>0.0</v>
      </c>
      <c r="L387" s="100">
        <f t="shared" si="136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idden="1">
      <c r="A388" s="6" t="str">
        <f t="shared" si="128"/>
        <v>NADA</v>
      </c>
      <c r="B388" s="54"/>
      <c r="C388" s="54" t="str">
        <f t="shared" si="137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5"/>
        <v>0</v>
      </c>
      <c r="K388" s="100">
        <v>0.0</v>
      </c>
      <c r="L388" s="100">
        <f t="shared" si="136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idden="1">
      <c r="A389" s="6" t="str">
        <f t="shared" si="128"/>
        <v>NADA</v>
      </c>
      <c r="B389" s="54"/>
      <c r="C389" s="54" t="str">
        <f t="shared" si="137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5"/>
        <v>0</v>
      </c>
      <c r="K389" s="100">
        <v>0.0</v>
      </c>
      <c r="L389" s="100">
        <f t="shared" si="136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idden="1">
      <c r="A390" s="6" t="str">
        <f t="shared" si="128"/>
        <v>NADA</v>
      </c>
      <c r="B390" s="54"/>
      <c r="C390" s="54" t="str">
        <f t="shared" si="137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5"/>
        <v>0</v>
      </c>
      <c r="K390" s="100">
        <v>0.0</v>
      </c>
      <c r="L390" s="100">
        <f t="shared" si="136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idden="1">
      <c r="A391" s="6" t="str">
        <f t="shared" si="128"/>
        <v>NADA</v>
      </c>
      <c r="B391" s="54"/>
      <c r="C391" s="54" t="str">
        <f t="shared" si="137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5"/>
        <v>0</v>
      </c>
      <c r="K391" s="100">
        <v>0.0</v>
      </c>
      <c r="L391" s="100">
        <f t="shared" si="136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idden="1">
      <c r="A392" s="6" t="str">
        <f t="shared" si="128"/>
        <v>NADA</v>
      </c>
      <c r="B392" s="54"/>
      <c r="C392" s="54" t="str">
        <f t="shared" si="137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5"/>
        <v>0</v>
      </c>
      <c r="K392" s="100">
        <v>0.0</v>
      </c>
      <c r="L392" s="100">
        <f t="shared" si="136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idden="1">
      <c r="A393" s="6" t="str">
        <f t="shared" si="128"/>
        <v>NADA</v>
      </c>
      <c r="B393" s="54"/>
      <c r="C393" s="54" t="str">
        <f t="shared" si="137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5"/>
        <v>0</v>
      </c>
      <c r="K393" s="100">
        <v>0.0</v>
      </c>
      <c r="L393" s="100">
        <f t="shared" si="136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idden="1">
      <c r="A394" s="6" t="str">
        <f t="shared" si="128"/>
        <v>NADA</v>
      </c>
      <c r="B394" s="54"/>
      <c r="C394" s="54" t="str">
        <f t="shared" si="137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5"/>
        <v>0</v>
      </c>
      <c r="K394" s="100">
        <v>0.0</v>
      </c>
      <c r="L394" s="100">
        <f t="shared" si="136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idden="1">
      <c r="A395" s="6" t="str">
        <f t="shared" si="128"/>
        <v>NADA</v>
      </c>
      <c r="B395" s="54"/>
      <c r="C395" s="54" t="str">
        <f t="shared" si="137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5"/>
        <v>0</v>
      </c>
      <c r="K395" s="100">
        <v>0.0</v>
      </c>
      <c r="L395" s="100">
        <f t="shared" si="136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idden="1">
      <c r="A396" s="6" t="str">
        <f t="shared" si="128"/>
        <v>NADA</v>
      </c>
      <c r="B396" s="54"/>
      <c r="C396" s="54" t="str">
        <f t="shared" si="137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5"/>
        <v>0</v>
      </c>
      <c r="K396" s="100">
        <v>0.0</v>
      </c>
      <c r="L396" s="100">
        <f t="shared" si="136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idden="1">
      <c r="A397" s="6" t="str">
        <f t="shared" si="128"/>
        <v>NADA</v>
      </c>
      <c r="B397" s="54"/>
      <c r="C397" s="54" t="str">
        <f t="shared" si="137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5"/>
        <v>0</v>
      </c>
      <c r="K397" s="100">
        <v>0.0</v>
      </c>
      <c r="L397" s="100">
        <f t="shared" si="136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idden="1">
      <c r="A398" s="6" t="str">
        <f t="shared" si="128"/>
        <v>NADA</v>
      </c>
      <c r="B398" s="54"/>
      <c r="C398" s="54" t="str">
        <f t="shared" si="137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5"/>
        <v>0</v>
      </c>
      <c r="K398" s="100">
        <v>0.0</v>
      </c>
      <c r="L398" s="100">
        <f t="shared" si="136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idden="1">
      <c r="A399" s="6" t="str">
        <f t="shared" si="128"/>
        <v>NADA</v>
      </c>
      <c r="B399" s="54"/>
      <c r="C399" s="54" t="str">
        <f t="shared" si="137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5"/>
        <v>0</v>
      </c>
      <c r="K399" s="100">
        <v>0.0</v>
      </c>
      <c r="L399" s="100">
        <f t="shared" si="136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idden="1">
      <c r="A400" s="6" t="str">
        <f t="shared" si="128"/>
        <v>NADA</v>
      </c>
      <c r="B400" s="54"/>
      <c r="C400" s="54" t="str">
        <f t="shared" si="137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5"/>
        <v>0</v>
      </c>
      <c r="K400" s="100">
        <v>0.0</v>
      </c>
      <c r="L400" s="100">
        <f t="shared" si="136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idden="1">
      <c r="A401" s="6" t="str">
        <f t="shared" si="128"/>
        <v>NADA</v>
      </c>
      <c r="B401" s="54"/>
      <c r="C401" s="54" t="str">
        <f t="shared" si="137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5"/>
        <v>0</v>
      </c>
      <c r="K401" s="100">
        <v>0.0</v>
      </c>
      <c r="L401" s="100">
        <f t="shared" si="136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idden="1">
      <c r="A402" s="6" t="str">
        <f t="shared" si="128"/>
        <v>NADA</v>
      </c>
      <c r="B402" s="54"/>
      <c r="C402" s="54" t="str">
        <f t="shared" si="137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5"/>
        <v>0</v>
      </c>
      <c r="K402" s="100">
        <v>0.0</v>
      </c>
      <c r="L402" s="100">
        <f t="shared" si="136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idden="1">
      <c r="A403" s="6" t="str">
        <f t="shared" si="128"/>
        <v>NADA</v>
      </c>
      <c r="B403" s="54"/>
      <c r="C403" s="54" t="str">
        <f t="shared" si="137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5"/>
        <v>0</v>
      </c>
      <c r="K403" s="100">
        <v>0.0</v>
      </c>
      <c r="L403" s="100">
        <f t="shared" si="136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idden="1">
      <c r="A404" s="6" t="str">
        <f t="shared" si="128"/>
        <v>NADA</v>
      </c>
      <c r="B404" s="54"/>
      <c r="C404" s="54" t="str">
        <f t="shared" si="137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5"/>
        <v>0</v>
      </c>
      <c r="K404" s="100">
        <v>0.0</v>
      </c>
      <c r="L404" s="100">
        <f t="shared" si="136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idden="1">
      <c r="A405" s="6" t="str">
        <f t="shared" si="128"/>
        <v>NADA</v>
      </c>
      <c r="B405" s="54"/>
      <c r="C405" s="54" t="str">
        <f t="shared" si="137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5"/>
        <v>0</v>
      </c>
      <c r="K405" s="100">
        <v>0.0</v>
      </c>
      <c r="L405" s="100">
        <f t="shared" si="136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idden="1">
      <c r="A406" s="6" t="str">
        <f t="shared" si="128"/>
        <v>NADA</v>
      </c>
      <c r="B406" s="54"/>
      <c r="C406" s="54" t="str">
        <f t="shared" si="137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5"/>
        <v>0</v>
      </c>
      <c r="K406" s="100">
        <v>0.0</v>
      </c>
      <c r="L406" s="100">
        <f t="shared" si="136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idden="1">
      <c r="A407" s="6" t="str">
        <f t="shared" si="128"/>
        <v>NADA</v>
      </c>
      <c r="B407" s="54"/>
      <c r="C407" s="54" t="str">
        <f t="shared" si="137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5"/>
        <v>0</v>
      </c>
      <c r="K407" s="100">
        <v>0.0</v>
      </c>
      <c r="L407" s="100">
        <f t="shared" si="136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idden="1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idden="1">
      <c r="A410" s="6" t="str">
        <f t="shared" ref="A410:A451" si="138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idden="1">
      <c r="A411" s="6" t="str">
        <f t="shared" si="138"/>
        <v>NADA</v>
      </c>
      <c r="B411" s="87"/>
      <c r="C411" s="87">
        <v>0.1</v>
      </c>
      <c r="D411" s="82" t="s">
        <v>38</v>
      </c>
      <c r="E411" s="83">
        <f t="shared" ref="E411:E417" si="139">((E410*G$67)+E410)</f>
        <v>0</v>
      </c>
      <c r="F411" s="84">
        <v>2.0</v>
      </c>
      <c r="G411" s="85">
        <f t="shared" ref="G411:G417" si="140">((G410*G$67)+G410)</f>
        <v>0</v>
      </c>
      <c r="H411" s="84">
        <v>10.0</v>
      </c>
      <c r="I411" s="85">
        <f t="shared" ref="I411:I417" si="141">((I410*G$67)+I410)</f>
        <v>0</v>
      </c>
      <c r="J411" s="84">
        <v>18.0</v>
      </c>
      <c r="K411" s="85">
        <f t="shared" ref="K411:K416" si="142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idden="1">
      <c r="A412" s="6" t="str">
        <f t="shared" si="138"/>
        <v>NADA</v>
      </c>
      <c r="B412" s="82"/>
      <c r="C412" s="82"/>
      <c r="D412" s="82"/>
      <c r="E412" s="83">
        <f t="shared" si="139"/>
        <v>0</v>
      </c>
      <c r="F412" s="84">
        <v>3.0</v>
      </c>
      <c r="G412" s="85">
        <f t="shared" si="140"/>
        <v>0</v>
      </c>
      <c r="H412" s="84">
        <v>11.0</v>
      </c>
      <c r="I412" s="85">
        <f t="shared" si="141"/>
        <v>0</v>
      </c>
      <c r="J412" s="84">
        <v>19.0</v>
      </c>
      <c r="K412" s="85">
        <f t="shared" si="142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idden="1">
      <c r="A413" s="6" t="str">
        <f t="shared" si="138"/>
        <v>NADA</v>
      </c>
      <c r="B413" s="88"/>
      <c r="C413" s="88"/>
      <c r="D413" s="88"/>
      <c r="E413" s="83">
        <f t="shared" si="139"/>
        <v>0</v>
      </c>
      <c r="F413" s="84">
        <v>4.0</v>
      </c>
      <c r="G413" s="85">
        <f t="shared" si="140"/>
        <v>0</v>
      </c>
      <c r="H413" s="84">
        <v>12.0</v>
      </c>
      <c r="I413" s="85">
        <f t="shared" si="141"/>
        <v>0</v>
      </c>
      <c r="J413" s="84">
        <v>20.0</v>
      </c>
      <c r="K413" s="85">
        <f t="shared" si="142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idden="1">
      <c r="A414" s="6" t="str">
        <f t="shared" si="138"/>
        <v>NADA</v>
      </c>
      <c r="B414" s="89"/>
      <c r="C414" s="89" t="s">
        <v>1</v>
      </c>
      <c r="D414" s="89" t="s">
        <v>39</v>
      </c>
      <c r="E414" s="83">
        <f t="shared" si="139"/>
        <v>0</v>
      </c>
      <c r="F414" s="84">
        <v>5.0</v>
      </c>
      <c r="G414" s="85">
        <f t="shared" si="140"/>
        <v>0</v>
      </c>
      <c r="H414" s="84">
        <v>13.0</v>
      </c>
      <c r="I414" s="85">
        <f t="shared" si="141"/>
        <v>0</v>
      </c>
      <c r="J414" s="84">
        <v>21.0</v>
      </c>
      <c r="K414" s="85">
        <f t="shared" si="142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idden="1">
      <c r="A415" s="6" t="str">
        <f t="shared" si="138"/>
        <v>NADA</v>
      </c>
      <c r="B415" s="90"/>
      <c r="C415" s="90" t="s">
        <v>40</v>
      </c>
      <c r="D415" s="91">
        <f>L419*0.5%</f>
        <v>0</v>
      </c>
      <c r="E415" s="83">
        <f t="shared" si="139"/>
        <v>0</v>
      </c>
      <c r="F415" s="84">
        <v>6.0</v>
      </c>
      <c r="G415" s="85">
        <f t="shared" si="140"/>
        <v>0</v>
      </c>
      <c r="H415" s="84">
        <v>14.0</v>
      </c>
      <c r="I415" s="85">
        <f t="shared" si="141"/>
        <v>0</v>
      </c>
      <c r="J415" s="84">
        <v>22.0</v>
      </c>
      <c r="K415" s="85">
        <f t="shared" si="142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idden="1">
      <c r="A416" s="6" t="str">
        <f t="shared" si="138"/>
        <v>NADA</v>
      </c>
      <c r="B416" s="92"/>
      <c r="C416" s="92" t="s">
        <v>41</v>
      </c>
      <c r="D416" s="93">
        <f>D415/5</f>
        <v>0</v>
      </c>
      <c r="E416" s="83">
        <f t="shared" si="139"/>
        <v>0</v>
      </c>
      <c r="F416" s="84">
        <v>7.0</v>
      </c>
      <c r="G416" s="85">
        <f t="shared" si="140"/>
        <v>0</v>
      </c>
      <c r="H416" s="84">
        <v>15.0</v>
      </c>
      <c r="I416" s="85">
        <f t="shared" si="141"/>
        <v>0</v>
      </c>
      <c r="J416" s="84">
        <v>23.0</v>
      </c>
      <c r="K416" s="85">
        <f t="shared" si="142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idden="1">
      <c r="A417" s="6" t="str">
        <f t="shared" si="138"/>
        <v>NADA</v>
      </c>
      <c r="B417" s="94"/>
      <c r="C417" s="94" t="s">
        <v>42</v>
      </c>
      <c r="D417" s="95">
        <f>L419*G419</f>
        <v>0</v>
      </c>
      <c r="E417" s="83">
        <f t="shared" si="139"/>
        <v>0</v>
      </c>
      <c r="F417" s="84">
        <v>8.0</v>
      </c>
      <c r="G417" s="85">
        <f t="shared" si="140"/>
        <v>0</v>
      </c>
      <c r="H417" s="84">
        <v>16.0</v>
      </c>
      <c r="I417" s="85">
        <f t="shared" si="141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idden="1">
      <c r="A418" s="6" t="str">
        <f t="shared" si="138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idden="1">
      <c r="A419" s="6" t="str">
        <f t="shared" si="138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3">H421+H422+H423+H424+H425+H426+H427+H428+H429+H430+H431+H432+H433+H434+H435+H436+H437+H438+H439+H440+H441+H442+H443+H444+H445+H446+H447+H448+H449+H450</f>
        <v>0</v>
      </c>
      <c r="I419" s="17">
        <f t="shared" si="143"/>
        <v>0</v>
      </c>
      <c r="J419" s="98"/>
      <c r="K419" s="17">
        <f t="shared" ref="K419:L419" si="144">K421+K422+K423+K424+K425+K426+K427+K428+K429+K430+K431+K432+K433+K434+K435+K436+K437+K438+K439+K440+K441+K442+K443+K444+K445+K446+K447+K448+K449+K450</f>
        <v>0</v>
      </c>
      <c r="L419" s="17">
        <f t="shared" si="144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idden="1">
      <c r="A420" s="6" t="str">
        <f t="shared" si="138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idden="1">
      <c r="A421" s="6" t="str">
        <f t="shared" si="138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5">SUM(H421:I421)</f>
        <v>0</v>
      </c>
      <c r="K421" s="100">
        <v>0.0</v>
      </c>
      <c r="L421" s="100">
        <f t="shared" ref="L421:L451" si="146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idden="1">
      <c r="A422" s="6" t="str">
        <f t="shared" si="138"/>
        <v>NADA</v>
      </c>
      <c r="B422" s="54"/>
      <c r="C422" s="54" t="str">
        <f t="shared" ref="C422:C451" si="147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5"/>
        <v>0</v>
      </c>
      <c r="K422" s="100">
        <v>0.0</v>
      </c>
      <c r="L422" s="100">
        <f t="shared" si="146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idden="1">
      <c r="A423" s="6" t="str">
        <f t="shared" si="138"/>
        <v>NADA</v>
      </c>
      <c r="B423" s="54"/>
      <c r="C423" s="54" t="str">
        <f t="shared" si="147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5"/>
        <v>0</v>
      </c>
      <c r="K423" s="100">
        <v>0.0</v>
      </c>
      <c r="L423" s="100">
        <f t="shared" si="146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idden="1">
      <c r="A424" s="6" t="str">
        <f t="shared" si="138"/>
        <v>NADA</v>
      </c>
      <c r="B424" s="54"/>
      <c r="C424" s="54" t="str">
        <f t="shared" si="147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5"/>
        <v>0</v>
      </c>
      <c r="K424" s="100">
        <v>0.0</v>
      </c>
      <c r="L424" s="100">
        <f t="shared" si="146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idden="1">
      <c r="A425" s="6" t="str">
        <f t="shared" si="138"/>
        <v>NADA</v>
      </c>
      <c r="B425" s="54"/>
      <c r="C425" s="54" t="str">
        <f t="shared" si="147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5"/>
        <v>0</v>
      </c>
      <c r="K425" s="100">
        <v>0.0</v>
      </c>
      <c r="L425" s="100">
        <f t="shared" si="146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idden="1">
      <c r="A426" s="6" t="str">
        <f t="shared" si="138"/>
        <v>NADA</v>
      </c>
      <c r="B426" s="54"/>
      <c r="C426" s="54" t="str">
        <f t="shared" si="147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5"/>
        <v>0</v>
      </c>
      <c r="K426" s="100">
        <v>0.0</v>
      </c>
      <c r="L426" s="100">
        <f t="shared" si="146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idden="1">
      <c r="A427" s="6" t="str">
        <f t="shared" si="138"/>
        <v>NADA</v>
      </c>
      <c r="B427" s="54"/>
      <c r="C427" s="54" t="str">
        <f t="shared" si="147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5"/>
        <v>0</v>
      </c>
      <c r="K427" s="100">
        <v>0.0</v>
      </c>
      <c r="L427" s="100">
        <f t="shared" si="146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idden="1">
      <c r="A428" s="6" t="str">
        <f t="shared" si="138"/>
        <v>NADA</v>
      </c>
      <c r="B428" s="54"/>
      <c r="C428" s="54" t="str">
        <f t="shared" si="147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5"/>
        <v>0</v>
      </c>
      <c r="K428" s="100">
        <v>0.0</v>
      </c>
      <c r="L428" s="100">
        <f t="shared" si="146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idden="1">
      <c r="A429" s="6" t="str">
        <f t="shared" si="138"/>
        <v>NADA</v>
      </c>
      <c r="B429" s="54"/>
      <c r="C429" s="54" t="str">
        <f t="shared" si="147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5"/>
        <v>0</v>
      </c>
      <c r="K429" s="100">
        <v>0.0</v>
      </c>
      <c r="L429" s="100">
        <f t="shared" si="146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idden="1">
      <c r="A430" s="6" t="str">
        <f t="shared" si="138"/>
        <v>NADA</v>
      </c>
      <c r="B430" s="54"/>
      <c r="C430" s="54" t="str">
        <f t="shared" si="147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5"/>
        <v>0</v>
      </c>
      <c r="K430" s="100">
        <v>0.0</v>
      </c>
      <c r="L430" s="100">
        <f t="shared" si="146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idden="1">
      <c r="A431" s="6" t="str">
        <f t="shared" si="138"/>
        <v>NADA</v>
      </c>
      <c r="B431" s="54"/>
      <c r="C431" s="54" t="str">
        <f t="shared" si="147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5"/>
        <v>0</v>
      </c>
      <c r="K431" s="100">
        <v>0.0</v>
      </c>
      <c r="L431" s="100">
        <f t="shared" si="146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idden="1">
      <c r="A432" s="6" t="str">
        <f t="shared" si="138"/>
        <v>NADA</v>
      </c>
      <c r="B432" s="54"/>
      <c r="C432" s="54" t="str">
        <f t="shared" si="147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5"/>
        <v>0</v>
      </c>
      <c r="K432" s="100">
        <v>0.0</v>
      </c>
      <c r="L432" s="100">
        <f t="shared" si="146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idden="1">
      <c r="A433" s="6" t="str">
        <f t="shared" si="138"/>
        <v>NADA</v>
      </c>
      <c r="B433" s="54"/>
      <c r="C433" s="54" t="str">
        <f t="shared" si="147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5"/>
        <v>0</v>
      </c>
      <c r="K433" s="100">
        <v>0.0</v>
      </c>
      <c r="L433" s="100">
        <f t="shared" si="146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idden="1">
      <c r="A434" s="6" t="str">
        <f t="shared" si="138"/>
        <v>NADA</v>
      </c>
      <c r="B434" s="54"/>
      <c r="C434" s="54" t="str">
        <f t="shared" si="147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5"/>
        <v>0</v>
      </c>
      <c r="K434" s="100">
        <v>0.0</v>
      </c>
      <c r="L434" s="100">
        <f t="shared" si="146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idden="1">
      <c r="A435" s="6" t="str">
        <f t="shared" si="138"/>
        <v>NADA</v>
      </c>
      <c r="B435" s="54"/>
      <c r="C435" s="54" t="str">
        <f t="shared" si="147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5"/>
        <v>0</v>
      </c>
      <c r="K435" s="100">
        <v>0.0</v>
      </c>
      <c r="L435" s="100">
        <f t="shared" si="146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idden="1">
      <c r="A436" s="6" t="str">
        <f t="shared" si="138"/>
        <v>NADA</v>
      </c>
      <c r="B436" s="54"/>
      <c r="C436" s="54" t="str">
        <f t="shared" si="147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5"/>
        <v>0</v>
      </c>
      <c r="K436" s="100">
        <v>0.0</v>
      </c>
      <c r="L436" s="100">
        <f t="shared" si="146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idden="1">
      <c r="A437" s="6" t="str">
        <f t="shared" si="138"/>
        <v>NADA</v>
      </c>
      <c r="B437" s="54"/>
      <c r="C437" s="54" t="str">
        <f t="shared" si="147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5"/>
        <v>0</v>
      </c>
      <c r="K437" s="100">
        <v>0.0</v>
      </c>
      <c r="L437" s="100">
        <f t="shared" si="146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idden="1">
      <c r="A438" s="6" t="str">
        <f t="shared" si="138"/>
        <v>NADA</v>
      </c>
      <c r="B438" s="54"/>
      <c r="C438" s="54" t="str">
        <f t="shared" si="147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5"/>
        <v>0</v>
      </c>
      <c r="K438" s="100">
        <v>0.0</v>
      </c>
      <c r="L438" s="100">
        <f t="shared" si="146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idden="1">
      <c r="A439" s="6" t="str">
        <f t="shared" si="138"/>
        <v>NADA</v>
      </c>
      <c r="B439" s="54"/>
      <c r="C439" s="54" t="str">
        <f t="shared" si="147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5"/>
        <v>0</v>
      </c>
      <c r="K439" s="100">
        <v>0.0</v>
      </c>
      <c r="L439" s="100">
        <f t="shared" si="146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idden="1">
      <c r="A440" s="6" t="str">
        <f t="shared" si="138"/>
        <v>NADA</v>
      </c>
      <c r="B440" s="54"/>
      <c r="C440" s="54" t="str">
        <f t="shared" si="147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5"/>
        <v>0</v>
      </c>
      <c r="K440" s="100">
        <v>0.0</v>
      </c>
      <c r="L440" s="100">
        <f t="shared" si="146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idden="1">
      <c r="A441" s="6" t="str">
        <f t="shared" si="138"/>
        <v>NADA</v>
      </c>
      <c r="B441" s="54"/>
      <c r="C441" s="54" t="str">
        <f t="shared" si="147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5"/>
        <v>0</v>
      </c>
      <c r="K441" s="100">
        <v>0.0</v>
      </c>
      <c r="L441" s="100">
        <f t="shared" si="146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idden="1">
      <c r="A442" s="6" t="str">
        <f t="shared" si="138"/>
        <v>NADA</v>
      </c>
      <c r="B442" s="54"/>
      <c r="C442" s="54" t="str">
        <f t="shared" si="147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5"/>
        <v>0</v>
      </c>
      <c r="K442" s="100">
        <v>0.0</v>
      </c>
      <c r="L442" s="100">
        <f t="shared" si="146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idden="1">
      <c r="A443" s="6" t="str">
        <f t="shared" si="138"/>
        <v>NADA</v>
      </c>
      <c r="B443" s="54"/>
      <c r="C443" s="54" t="str">
        <f t="shared" si="147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5"/>
        <v>0</v>
      </c>
      <c r="K443" s="100">
        <v>0.0</v>
      </c>
      <c r="L443" s="100">
        <f t="shared" si="146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idden="1">
      <c r="A444" s="6" t="str">
        <f t="shared" si="138"/>
        <v>NADA</v>
      </c>
      <c r="B444" s="54"/>
      <c r="C444" s="54" t="str">
        <f t="shared" si="147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5"/>
        <v>0</v>
      </c>
      <c r="K444" s="100">
        <v>0.0</v>
      </c>
      <c r="L444" s="100">
        <f t="shared" si="146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idden="1">
      <c r="A445" s="6" t="str">
        <f t="shared" si="138"/>
        <v>NADA</v>
      </c>
      <c r="B445" s="54"/>
      <c r="C445" s="54" t="str">
        <f t="shared" si="147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5"/>
        <v>0</v>
      </c>
      <c r="K445" s="100">
        <v>0.0</v>
      </c>
      <c r="L445" s="100">
        <f t="shared" si="146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idden="1">
      <c r="A446" s="6" t="str">
        <f t="shared" si="138"/>
        <v>NADA</v>
      </c>
      <c r="B446" s="54"/>
      <c r="C446" s="54" t="str">
        <f t="shared" si="147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5"/>
        <v>0</v>
      </c>
      <c r="K446" s="100">
        <v>0.0</v>
      </c>
      <c r="L446" s="100">
        <f t="shared" si="146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idden="1">
      <c r="A447" s="6" t="str">
        <f t="shared" si="138"/>
        <v>NADA</v>
      </c>
      <c r="B447" s="54"/>
      <c r="C447" s="54" t="str">
        <f t="shared" si="147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5"/>
        <v>0</v>
      </c>
      <c r="K447" s="100">
        <v>0.0</v>
      </c>
      <c r="L447" s="100">
        <f t="shared" si="146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idden="1">
      <c r="A448" s="6" t="str">
        <f t="shared" si="138"/>
        <v>NADA</v>
      </c>
      <c r="B448" s="54"/>
      <c r="C448" s="54" t="str">
        <f t="shared" si="147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5"/>
        <v>0</v>
      </c>
      <c r="K448" s="100">
        <v>0.0</v>
      </c>
      <c r="L448" s="100">
        <f t="shared" si="146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idden="1">
      <c r="A449" s="6" t="str">
        <f t="shared" si="138"/>
        <v>NADA</v>
      </c>
      <c r="B449" s="54"/>
      <c r="C449" s="54" t="str">
        <f t="shared" si="147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5"/>
        <v>0</v>
      </c>
      <c r="K449" s="100">
        <v>0.0</v>
      </c>
      <c r="L449" s="100">
        <f t="shared" si="146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idden="1">
      <c r="A450" s="6" t="str">
        <f t="shared" si="138"/>
        <v>NADA</v>
      </c>
      <c r="B450" s="54"/>
      <c r="C450" s="54" t="str">
        <f t="shared" si="147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5"/>
        <v>0</v>
      </c>
      <c r="K450" s="100">
        <v>0.0</v>
      </c>
      <c r="L450" s="100">
        <f t="shared" si="146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idden="1">
      <c r="A451" s="6" t="str">
        <f t="shared" si="138"/>
        <v>NADA</v>
      </c>
      <c r="B451" s="54"/>
      <c r="C451" s="54" t="str">
        <f t="shared" si="147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5"/>
        <v>0</v>
      </c>
      <c r="K451" s="100">
        <v>0.0</v>
      </c>
      <c r="L451" s="100">
        <f t="shared" si="146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>
    <filterColumn colId="0">
      <filters blank="1">
        <filter val="2ª ENTRADA"/>
        <filter val="1ª ENTRADA"/>
        <filter val="GERAL"/>
        <filter val="3ª ENTRADA"/>
        <filter val="RESULTADO DO DIA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4" max="5" width="18.25"/>
    <col customWidth="1" min="12" max="12" width="14.63"/>
    <col customWidth="1" min="13" max="13" width="4.63"/>
    <col customWidth="1" min="15" max="15" width="21.63"/>
    <col customWidth="1" min="22" max="22" width="25.63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1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0.01</v>
      </c>
      <c r="H3" s="17">
        <f t="shared" ref="H3:I3" si="1">H67</f>
        <v>2250</v>
      </c>
      <c r="I3" s="17">
        <f t="shared" si="1"/>
        <v>139.5</v>
      </c>
      <c r="J3" s="18">
        <f t="shared" ref="J3:J12" si="5">I3/H3</f>
        <v>0.062</v>
      </c>
      <c r="K3" s="17">
        <f t="shared" ref="K3:L3" si="2">K67</f>
        <v>0</v>
      </c>
      <c r="L3" s="17">
        <f t="shared" si="2"/>
        <v>2389.5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1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11</v>
      </c>
      <c r="G4" s="16">
        <f>C103</f>
        <v>0.01</v>
      </c>
      <c r="H4" s="17">
        <f t="shared" ref="H4:I4" si="4">H111</f>
        <v>2250</v>
      </c>
      <c r="I4" s="17">
        <f t="shared" si="4"/>
        <v>134.5</v>
      </c>
      <c r="J4" s="18">
        <f t="shared" si="5"/>
        <v>0.05977777778</v>
      </c>
      <c r="K4" s="17">
        <f t="shared" ref="K4:L4" si="6">K111</f>
        <v>0</v>
      </c>
      <c r="L4" s="17">
        <f t="shared" si="6"/>
        <v>2384.5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1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11</v>
      </c>
      <c r="G5" s="16">
        <f>C147</f>
        <v>0.01</v>
      </c>
      <c r="H5" s="17">
        <f t="shared" ref="H5:I5" si="7">H155</f>
        <v>2246</v>
      </c>
      <c r="I5" s="17">
        <f t="shared" si="7"/>
        <v>86</v>
      </c>
      <c r="J5" s="18">
        <f t="shared" si="5"/>
        <v>0.03829029386</v>
      </c>
      <c r="K5" s="17">
        <f>K11</f>
        <v>0</v>
      </c>
      <c r="L5" s="17">
        <f>L155</f>
        <v>2332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idden="1">
      <c r="A6" s="6" t="str">
        <f t="shared" si="3"/>
        <v>GERAL</v>
      </c>
      <c r="B6" s="20" t="b">
        <v>0</v>
      </c>
      <c r="C6" s="21" t="str">
        <f>D194</f>
        <v>Sportingbet</v>
      </c>
      <c r="D6" s="21" t="s">
        <v>10</v>
      </c>
      <c r="E6" s="21" t="str">
        <f>C189</f>
        <v>4ª ENTRADA</v>
      </c>
      <c r="F6" s="22" t="s">
        <v>12</v>
      </c>
      <c r="G6" s="23">
        <f>C191</f>
        <v>0.02</v>
      </c>
      <c r="H6" s="24">
        <f t="shared" ref="H6:I6" si="8">H199</f>
        <v>0</v>
      </c>
      <c r="I6" s="24">
        <f t="shared" si="8"/>
        <v>0</v>
      </c>
      <c r="J6" s="25" t="str">
        <f t="shared" si="5"/>
        <v>#DIV/0!</v>
      </c>
      <c r="K6" s="24">
        <f t="shared" ref="K6:L6" si="9">K199</f>
        <v>0</v>
      </c>
      <c r="L6" s="24">
        <f t="shared" si="9"/>
        <v>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idden="1">
      <c r="A7" s="6" t="str">
        <f t="shared" si="3"/>
        <v>GERAL</v>
      </c>
      <c r="B7" s="20" t="b">
        <v>0</v>
      </c>
      <c r="C7" s="21" t="str">
        <f>D238</f>
        <v>Bet Vip</v>
      </c>
      <c r="D7" s="21" t="s">
        <v>10</v>
      </c>
      <c r="E7" s="21" t="str">
        <f>C233</f>
        <v>5ª ENTRADA</v>
      </c>
      <c r="F7" s="22" t="s">
        <v>12</v>
      </c>
      <c r="G7" s="23">
        <f>C235</f>
        <v>0.02</v>
      </c>
      <c r="H7" s="24">
        <f t="shared" ref="H7:I7" si="10">H243</f>
        <v>0</v>
      </c>
      <c r="I7" s="24">
        <f t="shared" si="10"/>
        <v>0</v>
      </c>
      <c r="J7" s="25" t="str">
        <f t="shared" si="5"/>
        <v>#DIV/0!</v>
      </c>
      <c r="K7" s="24">
        <f t="shared" ref="K7:L7" si="11">K243</f>
        <v>0</v>
      </c>
      <c r="L7" s="24">
        <f t="shared" si="11"/>
        <v>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idden="1">
      <c r="A8" s="6" t="str">
        <f t="shared" si="3"/>
        <v>GERAL</v>
      </c>
      <c r="B8" s="20" t="b">
        <v>0</v>
      </c>
      <c r="C8" s="21" t="str">
        <f>D282</f>
        <v>Bet Fair</v>
      </c>
      <c r="D8" s="21" t="s">
        <v>10</v>
      </c>
      <c r="E8" s="21" t="str">
        <f>C277</f>
        <v>6ª ENTRADA</v>
      </c>
      <c r="F8" s="22" t="s">
        <v>12</v>
      </c>
      <c r="G8" s="23">
        <f>C279</f>
        <v>0.02</v>
      </c>
      <c r="H8" s="24">
        <f t="shared" ref="H8:I8" si="12">H287</f>
        <v>0</v>
      </c>
      <c r="I8" s="24">
        <f t="shared" si="12"/>
        <v>0</v>
      </c>
      <c r="J8" s="25" t="str">
        <f t="shared" si="5"/>
        <v>#DIV/0!</v>
      </c>
      <c r="K8" s="24">
        <f t="shared" ref="K8:L8" si="13">K287</f>
        <v>0</v>
      </c>
      <c r="L8" s="24">
        <f t="shared" si="13"/>
        <v>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idden="1">
      <c r="A9" s="6" t="str">
        <f t="shared" si="3"/>
        <v>GERAL</v>
      </c>
      <c r="B9" s="20" t="b">
        <v>0</v>
      </c>
      <c r="C9" s="21" t="str">
        <f>D326</f>
        <v>Esportes da Sorte</v>
      </c>
      <c r="D9" s="21" t="s">
        <v>10</v>
      </c>
      <c r="E9" s="21" t="str">
        <f>C321</f>
        <v>7ª ENTRADA</v>
      </c>
      <c r="F9" s="22" t="s">
        <v>11</v>
      </c>
      <c r="G9" s="23">
        <f>C323</f>
        <v>0.04</v>
      </c>
      <c r="H9" s="24">
        <f t="shared" ref="H9:I9" si="14">H331</f>
        <v>0</v>
      </c>
      <c r="I9" s="24">
        <f t="shared" si="14"/>
        <v>0</v>
      </c>
      <c r="J9" s="25" t="str">
        <f t="shared" si="5"/>
        <v>#DIV/0!</v>
      </c>
      <c r="K9" s="24">
        <f t="shared" ref="K9:L9" si="15">K331</f>
        <v>0</v>
      </c>
      <c r="L9" s="24">
        <f t="shared" si="15"/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idden="1">
      <c r="A10" s="6" t="str">
        <f t="shared" si="3"/>
        <v>GERAL</v>
      </c>
      <c r="B10" s="21" t="b">
        <v>0</v>
      </c>
      <c r="C10" s="21" t="str">
        <f>D370</f>
        <v>Pix Bet</v>
      </c>
      <c r="D10" s="21"/>
      <c r="E10" s="21"/>
      <c r="F10" s="22"/>
      <c r="G10" s="23">
        <f>C367</f>
        <v>0.1</v>
      </c>
      <c r="H10" s="24">
        <f t="shared" ref="H10:I10" si="16">H375</f>
        <v>0</v>
      </c>
      <c r="I10" s="24">
        <f t="shared" si="16"/>
        <v>0</v>
      </c>
      <c r="J10" s="25" t="str">
        <f t="shared" si="5"/>
        <v>#DIV/0!</v>
      </c>
      <c r="K10" s="24">
        <f t="shared" ref="K10:L10" si="17">K375</f>
        <v>0</v>
      </c>
      <c r="L10" s="24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idden="1">
      <c r="A11" s="6" t="str">
        <f t="shared" si="3"/>
        <v>GERAL</v>
      </c>
      <c r="B11" s="21" t="b">
        <v>0</v>
      </c>
      <c r="C11" s="21" t="str">
        <f>D414</f>
        <v>Pix Bet</v>
      </c>
      <c r="D11" s="21"/>
      <c r="E11" s="21"/>
      <c r="F11" s="22"/>
      <c r="G11" s="23">
        <f>C411</f>
        <v>0.1</v>
      </c>
      <c r="H11" s="24">
        <f t="shared" ref="H11:I11" si="18">H419</f>
        <v>0</v>
      </c>
      <c r="I11" s="24">
        <f t="shared" si="18"/>
        <v>0</v>
      </c>
      <c r="J11" s="25" t="str">
        <f t="shared" si="5"/>
        <v>#DIV/0!</v>
      </c>
      <c r="K11" s="24">
        <f t="shared" ref="K11:L11" si="19">K419</f>
        <v>0</v>
      </c>
      <c r="L11" s="24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 t="s">
        <v>13</v>
      </c>
      <c r="C12" s="26"/>
      <c r="D12" s="26"/>
      <c r="E12" s="27">
        <f>H12*117.26%</f>
        <v>7910.3596</v>
      </c>
      <c r="F12" s="28" t="s">
        <v>14</v>
      </c>
      <c r="G12" s="29"/>
      <c r="H12" s="30">
        <f t="shared" ref="H12:I12" si="20">SUM(H3:H11)</f>
        <v>6746</v>
      </c>
      <c r="I12" s="30">
        <f t="shared" si="20"/>
        <v>360</v>
      </c>
      <c r="J12" s="31">
        <f t="shared" si="5"/>
        <v>0.05336495701</v>
      </c>
      <c r="K12" s="30">
        <f t="shared" ref="K12:L12" si="21">SUM(K3:K11)</f>
        <v>0</v>
      </c>
      <c r="L12" s="30">
        <f t="shared" si="21"/>
        <v>7106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33"/>
      <c r="G13" s="34" t="s">
        <v>15</v>
      </c>
      <c r="H13" s="35">
        <f>4165.67+210.47</f>
        <v>4376.14</v>
      </c>
      <c r="I13" s="36">
        <f>((((I12/3)*2)/10)*7)</f>
        <v>168</v>
      </c>
      <c r="J13" s="37">
        <f>(J12/10*(7))</f>
        <v>0.03735546991</v>
      </c>
      <c r="K13" s="38"/>
      <c r="L13" s="36">
        <f>H13+I13</f>
        <v>4544.14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33"/>
      <c r="G14" s="39"/>
      <c r="H14" s="40"/>
      <c r="I14" s="40"/>
      <c r="J14" s="41"/>
      <c r="K14" s="40"/>
      <c r="L14" s="4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6746</v>
      </c>
      <c r="I17" s="51">
        <f t="shared" si="23"/>
        <v>360</v>
      </c>
      <c r="J17" s="52">
        <f>SUM(H17:I17)</f>
        <v>7106</v>
      </c>
      <c r="K17" s="51">
        <f>K67+K111+K155+K199+K243+K287+K331+K375+K419</f>
        <v>0</v>
      </c>
      <c r="L17" s="51">
        <f>J17-K17</f>
        <v>7106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</v>
      </c>
      <c r="F19" s="56" t="s">
        <v>29</v>
      </c>
      <c r="G19" s="57">
        <v>1.0</v>
      </c>
      <c r="H19" s="58">
        <f t="shared" ref="H19:I19" si="24">H69+H113+H157+H201+H245+H289+H333+H377+H421</f>
        <v>0</v>
      </c>
      <c r="I19" s="59">
        <f t="shared" si="24"/>
        <v>0</v>
      </c>
      <c r="J19" s="60">
        <f t="shared" ref="J19:J49" si="27">SUM(H19:I19)</f>
        <v>0</v>
      </c>
      <c r="K19" s="58">
        <f t="shared" ref="K19:K49" si="28">K69+K113+K157+K201+K245+K289+K333+K377+K421</f>
        <v>0</v>
      </c>
      <c r="L19" s="58">
        <f t="shared" ref="L19:L49" si="29">J19-K19</f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</v>
      </c>
      <c r="F20" s="56" t="s">
        <v>23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0</v>
      </c>
      <c r="J20" s="60">
        <f t="shared" si="27"/>
        <v>0</v>
      </c>
      <c r="K20" s="58">
        <f t="shared" si="28"/>
        <v>0</v>
      </c>
      <c r="L20" s="58">
        <f t="shared" si="29"/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</v>
      </c>
      <c r="F21" s="56" t="s">
        <v>24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0</v>
      </c>
      <c r="J21" s="60">
        <f t="shared" si="27"/>
        <v>0</v>
      </c>
      <c r="K21" s="58">
        <f t="shared" si="28"/>
        <v>0</v>
      </c>
      <c r="L21" s="58">
        <f t="shared" si="29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0.01000592944</v>
      </c>
      <c r="F22" s="56" t="s">
        <v>25</v>
      </c>
      <c r="G22" s="57">
        <v>4.0</v>
      </c>
      <c r="H22" s="58">
        <f t="shared" ref="H22:I22" si="32">H72+H116+H160+H204+H248+H292+H336+H380+H424</f>
        <v>6746</v>
      </c>
      <c r="I22" s="59">
        <f t="shared" si="32"/>
        <v>67.5</v>
      </c>
      <c r="J22" s="60">
        <f t="shared" si="27"/>
        <v>6813.5</v>
      </c>
      <c r="K22" s="58">
        <f t="shared" si="28"/>
        <v>0</v>
      </c>
      <c r="L22" s="58">
        <f t="shared" si="29"/>
        <v>6813.5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0.01000592944</v>
      </c>
      <c r="F23" s="56" t="s">
        <v>26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67.5</v>
      </c>
      <c r="J23" s="60">
        <f t="shared" si="27"/>
        <v>67.5</v>
      </c>
      <c r="K23" s="58">
        <f t="shared" si="28"/>
        <v>0</v>
      </c>
      <c r="L23" s="58">
        <f t="shared" si="29"/>
        <v>67.5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0.002520011859</v>
      </c>
      <c r="F24" s="56" t="s">
        <v>27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17</v>
      </c>
      <c r="J24" s="60">
        <f t="shared" si="27"/>
        <v>17</v>
      </c>
      <c r="K24" s="58">
        <f t="shared" si="28"/>
        <v>0</v>
      </c>
      <c r="L24" s="58">
        <f t="shared" si="29"/>
        <v>17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0.002964719834</v>
      </c>
      <c r="F25" s="56" t="s">
        <v>28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20</v>
      </c>
      <c r="J25" s="60">
        <f t="shared" si="27"/>
        <v>20</v>
      </c>
      <c r="K25" s="58">
        <f t="shared" si="28"/>
        <v>0</v>
      </c>
      <c r="L25" s="58">
        <f t="shared" si="29"/>
        <v>20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</v>
      </c>
      <c r="F26" s="56" t="s">
        <v>29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0</v>
      </c>
      <c r="J26" s="60">
        <f t="shared" si="27"/>
        <v>0</v>
      </c>
      <c r="K26" s="58">
        <f t="shared" si="28"/>
        <v>0</v>
      </c>
      <c r="L26" s="58">
        <f t="shared" si="29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0</v>
      </c>
      <c r="F27" s="56" t="s">
        <v>23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0</v>
      </c>
      <c r="J27" s="60">
        <f t="shared" si="27"/>
        <v>0</v>
      </c>
      <c r="K27" s="58">
        <f t="shared" si="28"/>
        <v>0</v>
      </c>
      <c r="L27" s="58">
        <f t="shared" si="29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</v>
      </c>
      <c r="F28" s="56" t="s">
        <v>24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0</v>
      </c>
      <c r="J28" s="60">
        <f t="shared" si="27"/>
        <v>0</v>
      </c>
      <c r="K28" s="58">
        <f t="shared" si="28"/>
        <v>0</v>
      </c>
      <c r="L28" s="58">
        <f t="shared" si="29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0.004447079751</v>
      </c>
      <c r="F29" s="56" t="s">
        <v>25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30</v>
      </c>
      <c r="J29" s="60">
        <f t="shared" si="27"/>
        <v>30</v>
      </c>
      <c r="K29" s="58">
        <f t="shared" si="28"/>
        <v>0</v>
      </c>
      <c r="L29" s="58">
        <f t="shared" si="29"/>
        <v>30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-0.008894159502</v>
      </c>
      <c r="F30" s="56" t="s">
        <v>26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-60</v>
      </c>
      <c r="J30" s="60">
        <f t="shared" si="27"/>
        <v>-60</v>
      </c>
      <c r="K30" s="58">
        <f t="shared" si="28"/>
        <v>0</v>
      </c>
      <c r="L30" s="58">
        <f t="shared" si="29"/>
        <v>-60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0.004891787726</v>
      </c>
      <c r="F31" s="56" t="s">
        <v>27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33</v>
      </c>
      <c r="J31" s="60">
        <f t="shared" si="27"/>
        <v>33</v>
      </c>
      <c r="K31" s="58">
        <f t="shared" si="28"/>
        <v>0</v>
      </c>
      <c r="L31" s="58">
        <f t="shared" si="29"/>
        <v>33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0.005929439668</v>
      </c>
      <c r="F32" s="56" t="s">
        <v>28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40</v>
      </c>
      <c r="J32" s="60">
        <f t="shared" si="27"/>
        <v>40</v>
      </c>
      <c r="K32" s="58">
        <f t="shared" si="28"/>
        <v>0</v>
      </c>
      <c r="L32" s="58">
        <f t="shared" si="29"/>
        <v>40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</v>
      </c>
      <c r="F33" s="56" t="s">
        <v>29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0</v>
      </c>
      <c r="J33" s="60">
        <f t="shared" si="27"/>
        <v>0</v>
      </c>
      <c r="K33" s="58">
        <f t="shared" si="28"/>
        <v>0</v>
      </c>
      <c r="L33" s="58">
        <f t="shared" si="29"/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</v>
      </c>
      <c r="F34" s="56" t="s">
        <v>23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0</v>
      </c>
      <c r="J34" s="60">
        <f t="shared" si="27"/>
        <v>0</v>
      </c>
      <c r="K34" s="58">
        <f t="shared" si="28"/>
        <v>0</v>
      </c>
      <c r="L34" s="58">
        <f t="shared" si="29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</v>
      </c>
      <c r="F35" s="56" t="s">
        <v>24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0</v>
      </c>
      <c r="J35" s="60">
        <f t="shared" si="27"/>
        <v>0</v>
      </c>
      <c r="K35" s="58">
        <f t="shared" si="28"/>
        <v>0</v>
      </c>
      <c r="L35" s="58">
        <f t="shared" si="29"/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0.01037651942</v>
      </c>
      <c r="F36" s="56" t="s">
        <v>25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70</v>
      </c>
      <c r="J36" s="60">
        <f t="shared" si="27"/>
        <v>70</v>
      </c>
      <c r="K36" s="58">
        <f t="shared" si="28"/>
        <v>0</v>
      </c>
      <c r="L36" s="58">
        <f t="shared" si="29"/>
        <v>70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-0.008894159502</v>
      </c>
      <c r="F37" s="56" t="s">
        <v>26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-60</v>
      </c>
      <c r="J37" s="60">
        <f t="shared" si="27"/>
        <v>-60</v>
      </c>
      <c r="K37" s="58">
        <f t="shared" si="28"/>
        <v>0</v>
      </c>
      <c r="L37" s="58">
        <f t="shared" si="29"/>
        <v>-60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-0.01111769938</v>
      </c>
      <c r="F38" s="56" t="s">
        <v>27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-75</v>
      </c>
      <c r="J38" s="60">
        <f t="shared" si="27"/>
        <v>-75</v>
      </c>
      <c r="K38" s="58">
        <f t="shared" si="28"/>
        <v>0</v>
      </c>
      <c r="L38" s="58">
        <f t="shared" si="29"/>
        <v>-75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-0.005929439668</v>
      </c>
      <c r="F39" s="56" t="s">
        <v>28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-40</v>
      </c>
      <c r="J39" s="60">
        <f t="shared" si="27"/>
        <v>-40</v>
      </c>
      <c r="K39" s="58">
        <f t="shared" si="28"/>
        <v>0</v>
      </c>
      <c r="L39" s="58">
        <f t="shared" si="29"/>
        <v>-40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</v>
      </c>
      <c r="F40" s="56" t="s">
        <v>29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0</v>
      </c>
      <c r="J40" s="60">
        <f t="shared" si="27"/>
        <v>0</v>
      </c>
      <c r="K40" s="58">
        <f t="shared" si="28"/>
        <v>0</v>
      </c>
      <c r="L40" s="58">
        <f t="shared" si="29"/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</v>
      </c>
      <c r="F41" s="56" t="s">
        <v>23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0</v>
      </c>
      <c r="J41" s="60">
        <f t="shared" si="27"/>
        <v>0</v>
      </c>
      <c r="K41" s="58">
        <f t="shared" si="28"/>
        <v>0</v>
      </c>
      <c r="L41" s="58">
        <f t="shared" si="29"/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</v>
      </c>
      <c r="F42" s="56" t="s">
        <v>24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0</v>
      </c>
      <c r="J42" s="60">
        <f t="shared" si="27"/>
        <v>0</v>
      </c>
      <c r="K42" s="58">
        <f t="shared" si="28"/>
        <v>0</v>
      </c>
      <c r="L42" s="58">
        <f t="shared" si="29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0.008894159502</v>
      </c>
      <c r="F43" s="56" t="s">
        <v>25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60</v>
      </c>
      <c r="J43" s="60">
        <f t="shared" si="27"/>
        <v>60</v>
      </c>
      <c r="K43" s="58">
        <f t="shared" si="28"/>
        <v>0</v>
      </c>
      <c r="L43" s="58">
        <f t="shared" si="29"/>
        <v>60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0.008894159502</v>
      </c>
      <c r="F44" s="56" t="s">
        <v>26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60</v>
      </c>
      <c r="J44" s="60">
        <f t="shared" si="27"/>
        <v>60</v>
      </c>
      <c r="K44" s="58">
        <f t="shared" si="28"/>
        <v>0</v>
      </c>
      <c r="L44" s="58">
        <f t="shared" si="29"/>
        <v>60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0.008894159502</v>
      </c>
      <c r="F45" s="56" t="s">
        <v>27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60</v>
      </c>
      <c r="J45" s="60">
        <f t="shared" si="27"/>
        <v>60</v>
      </c>
      <c r="K45" s="58">
        <f t="shared" si="28"/>
        <v>0</v>
      </c>
      <c r="L45" s="58">
        <f t="shared" si="29"/>
        <v>60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0.01037651942</v>
      </c>
      <c r="F46" s="56" t="s">
        <v>28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70</v>
      </c>
      <c r="J46" s="60">
        <f t="shared" si="27"/>
        <v>70</v>
      </c>
      <c r="K46" s="58">
        <f t="shared" si="28"/>
        <v>0</v>
      </c>
      <c r="L46" s="58">
        <f t="shared" si="29"/>
        <v>70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0</v>
      </c>
      <c r="F47" s="56" t="s">
        <v>29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0</v>
      </c>
      <c r="J47" s="60">
        <f t="shared" si="27"/>
        <v>0</v>
      </c>
      <c r="K47" s="58">
        <f t="shared" si="28"/>
        <v>0</v>
      </c>
      <c r="L47" s="58">
        <f t="shared" si="29"/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</v>
      </c>
      <c r="F48" s="56" t="s">
        <v>23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0</v>
      </c>
      <c r="J48" s="60">
        <f t="shared" si="27"/>
        <v>0</v>
      </c>
      <c r="K48" s="58">
        <f t="shared" si="28"/>
        <v>0</v>
      </c>
      <c r="L48" s="58">
        <f t="shared" si="29"/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</v>
      </c>
      <c r="F49" s="56" t="s">
        <v>24</v>
      </c>
      <c r="G49" s="57">
        <v>31.0</v>
      </c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6746</v>
      </c>
      <c r="I52" s="64">
        <f t="shared" si="60"/>
        <v>360</v>
      </c>
      <c r="J52" s="65">
        <v>0.0</v>
      </c>
      <c r="K52" s="64">
        <f>I52+J52</f>
        <v>360</v>
      </c>
      <c r="L52" s="66">
        <f>H52+I52</f>
        <v>7106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0.05336495701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6000.0</v>
      </c>
      <c r="I55" s="69">
        <f>I52/H55</f>
        <v>0.06</v>
      </c>
      <c r="J55" s="69">
        <f>J52/H55</f>
        <v>0</v>
      </c>
      <c r="K55" s="69">
        <f>K52/H55</f>
        <v>0.06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2413.395</v>
      </c>
      <c r="F58" s="84">
        <v>1.0</v>
      </c>
      <c r="G58" s="85">
        <f>((E65*G67)+E65)</f>
        <v>2613.360959</v>
      </c>
      <c r="H58" s="84">
        <v>9.0</v>
      </c>
      <c r="I58" s="85">
        <f>((G65*G67)+G65)</f>
        <v>2829.895439</v>
      </c>
      <c r="J58" s="84">
        <v>17.0</v>
      </c>
      <c r="K58" s="85">
        <f>((I65*G67)+I65)</f>
        <v>3064.371252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0.01</v>
      </c>
      <c r="D59" s="82" t="s">
        <v>38</v>
      </c>
      <c r="E59" s="83">
        <f t="shared" ref="E59:E65" si="62">((E58*G$67)+E58)</f>
        <v>2437.52895</v>
      </c>
      <c r="F59" s="84">
        <v>2.0</v>
      </c>
      <c r="G59" s="85">
        <f t="shared" ref="G59:G65" si="63">((G58*G$67)+G58)</f>
        <v>2639.494569</v>
      </c>
      <c r="H59" s="84">
        <v>10.0</v>
      </c>
      <c r="I59" s="85">
        <f t="shared" ref="I59:I65" si="64">((I58*G$67)+I58)</f>
        <v>2858.194393</v>
      </c>
      <c r="J59" s="84">
        <v>18.0</v>
      </c>
      <c r="K59" s="85">
        <f t="shared" ref="K59:K64" si="65">((K58*G$67)+K58)</f>
        <v>3095.014965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2461.90424</v>
      </c>
      <c r="F60" s="84">
        <v>3.0</v>
      </c>
      <c r="G60" s="85">
        <f t="shared" si="63"/>
        <v>2665.889514</v>
      </c>
      <c r="H60" s="84">
        <v>11.0</v>
      </c>
      <c r="I60" s="85">
        <f t="shared" si="64"/>
        <v>2886.776337</v>
      </c>
      <c r="J60" s="84">
        <v>19.0</v>
      </c>
      <c r="K60" s="85">
        <f t="shared" si="65"/>
        <v>3125.965114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2486.523282</v>
      </c>
      <c r="F61" s="84">
        <v>4.0</v>
      </c>
      <c r="G61" s="85">
        <f t="shared" si="63"/>
        <v>2692.54841</v>
      </c>
      <c r="H61" s="84">
        <v>12.0</v>
      </c>
      <c r="I61" s="85">
        <f t="shared" si="64"/>
        <v>2915.6441</v>
      </c>
      <c r="J61" s="84">
        <v>20.0</v>
      </c>
      <c r="K61" s="85">
        <f t="shared" si="65"/>
        <v>3157.224765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2511.388515</v>
      </c>
      <c r="F62" s="84">
        <v>5.0</v>
      </c>
      <c r="G62" s="85">
        <f t="shared" si="63"/>
        <v>2719.473894</v>
      </c>
      <c r="H62" s="84">
        <v>13.0</v>
      </c>
      <c r="I62" s="85">
        <f t="shared" si="64"/>
        <v>2944.800541</v>
      </c>
      <c r="J62" s="84">
        <v>21.0</v>
      </c>
      <c r="K62" s="85">
        <f t="shared" si="65"/>
        <v>3188.797013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11.9475</v>
      </c>
      <c r="E63" s="83">
        <f t="shared" si="62"/>
        <v>2536.5024</v>
      </c>
      <c r="F63" s="84">
        <v>6.0</v>
      </c>
      <c r="G63" s="85">
        <f t="shared" si="63"/>
        <v>2746.668633</v>
      </c>
      <c r="H63" s="84">
        <v>14.0</v>
      </c>
      <c r="I63" s="85">
        <f t="shared" si="64"/>
        <v>2974.248547</v>
      </c>
      <c r="J63" s="84">
        <v>22.0</v>
      </c>
      <c r="K63" s="85">
        <f t="shared" si="65"/>
        <v>3220.684983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2.3895</v>
      </c>
      <c r="E64" s="83">
        <f t="shared" si="62"/>
        <v>2561.867424</v>
      </c>
      <c r="F64" s="84">
        <v>7.0</v>
      </c>
      <c r="G64" s="85">
        <f t="shared" si="63"/>
        <v>2774.135319</v>
      </c>
      <c r="H64" s="84">
        <v>15.0</v>
      </c>
      <c r="I64" s="85">
        <f t="shared" si="64"/>
        <v>3003.991032</v>
      </c>
      <c r="J64" s="84">
        <v>23.0</v>
      </c>
      <c r="K64" s="85">
        <f t="shared" si="65"/>
        <v>3252.891833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23.895</v>
      </c>
      <c r="E65" s="83">
        <f t="shared" si="62"/>
        <v>2587.486098</v>
      </c>
      <c r="F65" s="84">
        <v>8.0</v>
      </c>
      <c r="G65" s="85">
        <f t="shared" si="63"/>
        <v>2801.876672</v>
      </c>
      <c r="H65" s="84">
        <v>16.0</v>
      </c>
      <c r="I65" s="85">
        <f t="shared" si="64"/>
        <v>3034.030943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0.01</v>
      </c>
      <c r="H67" s="17">
        <f>H69+H70+H71+H72+H73+H74+H75+H76+H77+H78+H79+H80+H81+H82+H83+H84+H85+H86+H87+H88+H89+H90+H91+H92+H93+H94+H95+H96+H97+H98</f>
        <v>2250</v>
      </c>
      <c r="I67" s="17">
        <f>I69+I70+I71+I72+I73+I74+I75+I76+I77+I78+I79+I80+I81+I82+I83+I84+I85+I86+I87+I88+I89+I90+I91+I92+I93+I94+I95+I96+I97+I98+I99</f>
        <v>139.5</v>
      </c>
      <c r="J67" s="98"/>
      <c r="K67" s="17">
        <f t="shared" ref="K67:L67" si="66">K69+K70+K71+K72+K73+K74+K75+K76+K77+K78+K79+K80+K81+K82+K83+K84+K85+K86+K87+K88+K89+K90+K91+K92+K93+K94+K95+K96+K97+K98</f>
        <v>0</v>
      </c>
      <c r="L67" s="17">
        <f t="shared" si="66"/>
        <v>2389.5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0.0</v>
      </c>
      <c r="I69" s="101">
        <v>0.0</v>
      </c>
      <c r="J69" s="101">
        <f t="shared" ref="J69:J99" si="67">SUM(H69:I69)</f>
        <v>0</v>
      </c>
      <c r="K69" s="100">
        <v>0.0</v>
      </c>
      <c r="L69" s="100">
        <f t="shared" ref="L69:L99" si="68">J69-K69</f>
        <v>0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69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0.0</v>
      </c>
      <c r="J70" s="101">
        <f t="shared" si="67"/>
        <v>0</v>
      </c>
      <c r="K70" s="100">
        <v>0.0</v>
      </c>
      <c r="L70" s="100">
        <f t="shared" si="68"/>
        <v>0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69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0.0</v>
      </c>
      <c r="J71" s="101">
        <f t="shared" si="67"/>
        <v>0</v>
      </c>
      <c r="K71" s="100">
        <v>0.0</v>
      </c>
      <c r="L71" s="100">
        <f t="shared" si="68"/>
        <v>0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69"/>
        <v>Pix Bet</v>
      </c>
      <c r="D72" s="54" t="s">
        <v>10</v>
      </c>
      <c r="E72" s="54"/>
      <c r="F72" s="56" t="s">
        <v>29</v>
      </c>
      <c r="G72" s="57">
        <v>4.0</v>
      </c>
      <c r="H72" s="100">
        <v>2250.0</v>
      </c>
      <c r="I72" s="101">
        <v>22.5</v>
      </c>
      <c r="J72" s="101">
        <f t="shared" si="67"/>
        <v>2272.5</v>
      </c>
      <c r="K72" s="100">
        <v>0.0</v>
      </c>
      <c r="L72" s="100">
        <f t="shared" si="68"/>
        <v>2272.5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69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22.5</v>
      </c>
      <c r="J73" s="101">
        <f t="shared" si="67"/>
        <v>22.5</v>
      </c>
      <c r="K73" s="100">
        <v>0.0</v>
      </c>
      <c r="L73" s="100">
        <f t="shared" si="68"/>
        <v>22.5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69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23.0</v>
      </c>
      <c r="J74" s="101">
        <f t="shared" si="67"/>
        <v>23</v>
      </c>
      <c r="K74" s="100">
        <v>0.0</v>
      </c>
      <c r="L74" s="100">
        <f t="shared" si="68"/>
        <v>23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69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10.0</v>
      </c>
      <c r="J75" s="101">
        <f t="shared" si="67"/>
        <v>10</v>
      </c>
      <c r="K75" s="100">
        <v>0.0</v>
      </c>
      <c r="L75" s="100">
        <f t="shared" si="68"/>
        <v>10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69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0.0</v>
      </c>
      <c r="J76" s="101">
        <f t="shared" si="67"/>
        <v>0</v>
      </c>
      <c r="K76" s="100">
        <v>0.0</v>
      </c>
      <c r="L76" s="100">
        <f t="shared" si="68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69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0.0</v>
      </c>
      <c r="J77" s="101">
        <f t="shared" si="67"/>
        <v>0</v>
      </c>
      <c r="K77" s="100">
        <v>0.0</v>
      </c>
      <c r="L77" s="100">
        <f t="shared" si="68"/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69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0.0</v>
      </c>
      <c r="J78" s="101">
        <f t="shared" si="67"/>
        <v>0</v>
      </c>
      <c r="K78" s="100">
        <v>0.0</v>
      </c>
      <c r="L78" s="100">
        <f t="shared" si="68"/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69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10.0</v>
      </c>
      <c r="J79" s="101">
        <f t="shared" si="67"/>
        <v>10</v>
      </c>
      <c r="K79" s="100">
        <v>0.0</v>
      </c>
      <c r="L79" s="100">
        <f t="shared" si="68"/>
        <v>10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69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-20.0</v>
      </c>
      <c r="J80" s="101">
        <f t="shared" si="67"/>
        <v>-20</v>
      </c>
      <c r="K80" s="100">
        <v>0.0</v>
      </c>
      <c r="L80" s="100">
        <f t="shared" si="68"/>
        <v>-20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69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11.0</v>
      </c>
      <c r="J81" s="101">
        <f t="shared" si="67"/>
        <v>11</v>
      </c>
      <c r="K81" s="100">
        <v>0.0</v>
      </c>
      <c r="L81" s="100">
        <f t="shared" si="68"/>
        <v>11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69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13.0</v>
      </c>
      <c r="J82" s="101">
        <f t="shared" si="67"/>
        <v>13</v>
      </c>
      <c r="K82" s="100">
        <v>0.0</v>
      </c>
      <c r="L82" s="100">
        <f t="shared" si="68"/>
        <v>13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69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0.0</v>
      </c>
      <c r="J83" s="101">
        <f t="shared" si="67"/>
        <v>0</v>
      </c>
      <c r="K83" s="100">
        <v>0.0</v>
      </c>
      <c r="L83" s="100">
        <f t="shared" si="68"/>
        <v>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69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0.0</v>
      </c>
      <c r="J84" s="101">
        <f t="shared" si="67"/>
        <v>0</v>
      </c>
      <c r="K84" s="100">
        <v>0.0</v>
      </c>
      <c r="L84" s="100">
        <f t="shared" si="68"/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69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0.0</v>
      </c>
      <c r="J85" s="101">
        <f t="shared" si="67"/>
        <v>0</v>
      </c>
      <c r="K85" s="100">
        <v>0.0</v>
      </c>
      <c r="L85" s="100">
        <f t="shared" si="68"/>
        <v>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69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23.5</v>
      </c>
      <c r="J86" s="101">
        <f t="shared" si="67"/>
        <v>23.5</v>
      </c>
      <c r="K86" s="100">
        <v>0.0</v>
      </c>
      <c r="L86" s="100">
        <f t="shared" si="68"/>
        <v>23.5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69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-20.0</v>
      </c>
      <c r="J87" s="101">
        <f t="shared" si="67"/>
        <v>-20</v>
      </c>
      <c r="K87" s="100">
        <v>0.0</v>
      </c>
      <c r="L87" s="100">
        <f t="shared" si="68"/>
        <v>-20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69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-25.0</v>
      </c>
      <c r="J88" s="101">
        <f t="shared" si="67"/>
        <v>-25</v>
      </c>
      <c r="K88" s="100">
        <v>0.0</v>
      </c>
      <c r="L88" s="100">
        <f t="shared" si="68"/>
        <v>-25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69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-15.0</v>
      </c>
      <c r="J89" s="101">
        <f t="shared" si="67"/>
        <v>-15</v>
      </c>
      <c r="K89" s="100">
        <v>0.0</v>
      </c>
      <c r="L89" s="100">
        <f t="shared" si="68"/>
        <v>-15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69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0.0</v>
      </c>
      <c r="J90" s="101">
        <f t="shared" si="67"/>
        <v>0</v>
      </c>
      <c r="K90" s="100">
        <v>0.0</v>
      </c>
      <c r="L90" s="100">
        <f t="shared" si="68"/>
        <v>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69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0.0</v>
      </c>
      <c r="J91" s="101">
        <f t="shared" si="67"/>
        <v>0</v>
      </c>
      <c r="K91" s="100">
        <v>0.0</v>
      </c>
      <c r="L91" s="100">
        <f t="shared" si="68"/>
        <v>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69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0.0</v>
      </c>
      <c r="J92" s="101">
        <f t="shared" si="67"/>
        <v>0</v>
      </c>
      <c r="K92" s="100">
        <v>0.0</v>
      </c>
      <c r="L92" s="100">
        <f t="shared" si="68"/>
        <v>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69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20.0</v>
      </c>
      <c r="J93" s="101">
        <f t="shared" si="67"/>
        <v>20</v>
      </c>
      <c r="K93" s="100">
        <v>0.0</v>
      </c>
      <c r="L93" s="100">
        <f t="shared" si="68"/>
        <v>20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69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20.0</v>
      </c>
      <c r="J94" s="101">
        <f t="shared" si="67"/>
        <v>20</v>
      </c>
      <c r="K94" s="100">
        <v>0.0</v>
      </c>
      <c r="L94" s="100">
        <f t="shared" si="68"/>
        <v>20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69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20.0</v>
      </c>
      <c r="J95" s="101">
        <f t="shared" si="67"/>
        <v>20</v>
      </c>
      <c r="K95" s="100">
        <v>0.0</v>
      </c>
      <c r="L95" s="100">
        <f t="shared" si="68"/>
        <v>20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69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24.0</v>
      </c>
      <c r="J96" s="101">
        <f t="shared" si="67"/>
        <v>24</v>
      </c>
      <c r="K96" s="100">
        <v>0.0</v>
      </c>
      <c r="L96" s="100">
        <f t="shared" si="68"/>
        <v>24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69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0.0</v>
      </c>
      <c r="J97" s="101">
        <f t="shared" si="67"/>
        <v>0</v>
      </c>
      <c r="K97" s="100">
        <v>0.0</v>
      </c>
      <c r="L97" s="100">
        <f t="shared" si="68"/>
        <v>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69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0.0</v>
      </c>
      <c r="J98" s="101">
        <f t="shared" si="67"/>
        <v>0</v>
      </c>
      <c r="K98" s="100">
        <v>0.0</v>
      </c>
      <c r="L98" s="100">
        <f t="shared" si="68"/>
        <v>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69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7"/>
        <v>0</v>
      </c>
      <c r="K99" s="100">
        <v>0.0</v>
      </c>
      <c r="L99" s="100">
        <f t="shared" si="68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0">A101</f>
        <v>2ª ENTRADA</v>
      </c>
      <c r="B102" s="82"/>
      <c r="C102" s="82"/>
      <c r="D102" s="82"/>
      <c r="E102" s="83">
        <f>((L111*G111)+L111)</f>
        <v>2408.345</v>
      </c>
      <c r="F102" s="84">
        <v>1.0</v>
      </c>
      <c r="G102" s="85">
        <f>((E109*G111)+E109)</f>
        <v>2607.892533</v>
      </c>
      <c r="H102" s="84">
        <v>9.0</v>
      </c>
      <c r="I102" s="85">
        <f>((G109*G111)+G109)</f>
        <v>2823.973917</v>
      </c>
      <c r="J102" s="84">
        <v>17.0</v>
      </c>
      <c r="K102" s="85">
        <f>((I109*G111)+I109)</f>
        <v>3057.959092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0"/>
        <v>2ª ENTRADA</v>
      </c>
      <c r="B103" s="87"/>
      <c r="C103" s="87">
        <v>0.01</v>
      </c>
      <c r="D103" s="82" t="s">
        <v>38</v>
      </c>
      <c r="E103" s="83">
        <f t="shared" ref="E103:E109" si="71">((E102*G$111)+E102)</f>
        <v>2432.42845</v>
      </c>
      <c r="F103" s="84">
        <v>2.0</v>
      </c>
      <c r="G103" s="85">
        <f t="shared" ref="G103:G109" si="72">((G102*G$111)+G102)</f>
        <v>2633.971458</v>
      </c>
      <c r="H103" s="84">
        <v>10.0</v>
      </c>
      <c r="I103" s="85">
        <f t="shared" ref="I103:I109" si="73">((I102*G$111)+I102)</f>
        <v>2852.213656</v>
      </c>
      <c r="J103" s="84">
        <v>18.0</v>
      </c>
      <c r="K103" s="85">
        <f t="shared" ref="K103:K108" si="74">((K102*G$111)+K102)</f>
        <v>3088.538683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0"/>
        <v>2ª ENTRADA</v>
      </c>
      <c r="B104" s="82"/>
      <c r="C104" s="82"/>
      <c r="D104" s="82"/>
      <c r="E104" s="83">
        <f t="shared" si="71"/>
        <v>2456.752735</v>
      </c>
      <c r="F104" s="84">
        <v>3.0</v>
      </c>
      <c r="G104" s="85">
        <f t="shared" si="72"/>
        <v>2660.311173</v>
      </c>
      <c r="H104" s="84">
        <v>11.0</v>
      </c>
      <c r="I104" s="85">
        <f t="shared" si="73"/>
        <v>2880.735792</v>
      </c>
      <c r="J104" s="84">
        <v>19.0</v>
      </c>
      <c r="K104" s="85">
        <f t="shared" si="74"/>
        <v>3119.42407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0"/>
        <v>2ª ENTRADA</v>
      </c>
      <c r="B105" s="88"/>
      <c r="C105" s="88"/>
      <c r="D105" s="88"/>
      <c r="E105" s="83">
        <f t="shared" si="71"/>
        <v>2481.320262</v>
      </c>
      <c r="F105" s="84">
        <v>4.0</v>
      </c>
      <c r="G105" s="85">
        <f t="shared" si="72"/>
        <v>2686.914284</v>
      </c>
      <c r="H105" s="84">
        <v>12.0</v>
      </c>
      <c r="I105" s="85">
        <f t="shared" si="73"/>
        <v>2909.54315</v>
      </c>
      <c r="J105" s="84">
        <v>20.0</v>
      </c>
      <c r="K105" s="85">
        <f t="shared" si="74"/>
        <v>3150.618311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0"/>
        <v>2ª ENTRADA</v>
      </c>
      <c r="B106" s="89"/>
      <c r="C106" s="89" t="s">
        <v>1</v>
      </c>
      <c r="D106" s="89" t="s">
        <v>44</v>
      </c>
      <c r="E106" s="83">
        <f t="shared" si="71"/>
        <v>2506.133464</v>
      </c>
      <c r="F106" s="84">
        <v>5.0</v>
      </c>
      <c r="G106" s="85">
        <f t="shared" si="72"/>
        <v>2713.783427</v>
      </c>
      <c r="H106" s="84">
        <v>13.0</v>
      </c>
      <c r="I106" s="85">
        <f t="shared" si="73"/>
        <v>2938.638582</v>
      </c>
      <c r="J106" s="84">
        <v>21.0</v>
      </c>
      <c r="K106" s="85">
        <f t="shared" si="74"/>
        <v>3182.124494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0"/>
        <v>2ª ENTRADA</v>
      </c>
      <c r="B107" s="90"/>
      <c r="C107" s="90" t="s">
        <v>40</v>
      </c>
      <c r="D107" s="91">
        <f>L111*0.5%</f>
        <v>11.9225</v>
      </c>
      <c r="E107" s="83">
        <f t="shared" si="71"/>
        <v>2531.194799</v>
      </c>
      <c r="F107" s="84">
        <v>6.0</v>
      </c>
      <c r="G107" s="85">
        <f t="shared" si="72"/>
        <v>2740.921261</v>
      </c>
      <c r="H107" s="84">
        <v>14.0</v>
      </c>
      <c r="I107" s="85">
        <f t="shared" si="73"/>
        <v>2968.024968</v>
      </c>
      <c r="J107" s="84">
        <v>22.0</v>
      </c>
      <c r="K107" s="85">
        <f t="shared" si="74"/>
        <v>3213.945739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0"/>
        <v>2ª ENTRADA</v>
      </c>
      <c r="B108" s="92"/>
      <c r="C108" s="92" t="s">
        <v>41</v>
      </c>
      <c r="D108" s="93">
        <f>D107/5</f>
        <v>2.3845</v>
      </c>
      <c r="E108" s="83">
        <f t="shared" si="71"/>
        <v>2556.506747</v>
      </c>
      <c r="F108" s="84">
        <v>7.0</v>
      </c>
      <c r="G108" s="85">
        <f t="shared" si="72"/>
        <v>2768.330474</v>
      </c>
      <c r="H108" s="84">
        <v>15.0</v>
      </c>
      <c r="I108" s="85">
        <f t="shared" si="73"/>
        <v>2997.705217</v>
      </c>
      <c r="J108" s="84">
        <v>23.0</v>
      </c>
      <c r="K108" s="85">
        <f t="shared" si="74"/>
        <v>3246.085196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0"/>
        <v>2ª ENTRADA</v>
      </c>
      <c r="B109" s="94"/>
      <c r="C109" s="94" t="s">
        <v>42</v>
      </c>
      <c r="D109" s="95">
        <f>L111*G111</f>
        <v>23.845</v>
      </c>
      <c r="E109" s="83">
        <f t="shared" si="71"/>
        <v>2582.071815</v>
      </c>
      <c r="F109" s="84">
        <v>8.0</v>
      </c>
      <c r="G109" s="85">
        <f t="shared" si="72"/>
        <v>2796.013779</v>
      </c>
      <c r="H109" s="84">
        <v>16.0</v>
      </c>
      <c r="I109" s="85">
        <f t="shared" si="73"/>
        <v>3027.682269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0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0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0.01</v>
      </c>
      <c r="H111" s="17">
        <f>H113+H114+H115+H116+H117+H118+H119+H120+H121+H122+H123+H124+H125+H126+H127+H128+H129+H130+H131+H132+H133+H134+H135+H136+H137+H138+H139+H140+H141+H142</f>
        <v>2250</v>
      </c>
      <c r="I111" s="17">
        <f>I113+I114+I115+I116+I117+I118+I119+I120+I121+I122+I123+I124+I125+I126+I127+I128+I129+I130+I131+I132+I133+I134+I135+I136+I137+I138+I139+I140+I141+I142+I143</f>
        <v>134.5</v>
      </c>
      <c r="J111" s="98"/>
      <c r="K111" s="17">
        <f t="shared" ref="K111:L111" si="75">K113+K114+K115+K116+K117+K118+K119+K120+K121+K122+K123+K124+K125+K126+K127+K128+K129+K130+K131+K132+K133+K134+K135+K136+K137+K138+K139+K140+K141+K142</f>
        <v>0</v>
      </c>
      <c r="L111" s="17">
        <f t="shared" si="75"/>
        <v>2384.5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0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0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0.0</v>
      </c>
      <c r="I113" s="101">
        <v>0.0</v>
      </c>
      <c r="J113" s="101">
        <f t="shared" ref="J113:J143" si="76">SUM(H113:I113)</f>
        <v>0</v>
      </c>
      <c r="K113" s="100">
        <v>0.0</v>
      </c>
      <c r="L113" s="100">
        <f t="shared" ref="L113:L143" si="77">J113-K113</f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0"/>
        <v>2ª ENTRADA</v>
      </c>
      <c r="B114" s="54"/>
      <c r="C114" s="54" t="str">
        <f t="shared" ref="C114:C143" si="78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0.0</v>
      </c>
      <c r="J114" s="101">
        <f t="shared" si="76"/>
        <v>0</v>
      </c>
      <c r="K114" s="100">
        <v>0.0</v>
      </c>
      <c r="L114" s="100">
        <f t="shared" si="77"/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0"/>
        <v>2ª ENTRADA</v>
      </c>
      <c r="B115" s="54"/>
      <c r="C115" s="54" t="str">
        <f t="shared" si="78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0.0</v>
      </c>
      <c r="J115" s="101">
        <f t="shared" si="76"/>
        <v>0</v>
      </c>
      <c r="K115" s="100">
        <v>0.0</v>
      </c>
      <c r="L115" s="100">
        <f t="shared" si="77"/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0"/>
        <v>2ª ENTRADA</v>
      </c>
      <c r="B116" s="54"/>
      <c r="C116" s="54" t="str">
        <f t="shared" si="78"/>
        <v>1XBet</v>
      </c>
      <c r="D116" s="54" t="s">
        <v>10</v>
      </c>
      <c r="E116" s="54"/>
      <c r="F116" s="56" t="s">
        <v>29</v>
      </c>
      <c r="G116" s="57">
        <v>4.0</v>
      </c>
      <c r="H116" s="100">
        <v>2250.0</v>
      </c>
      <c r="I116" s="101">
        <v>22.5</v>
      </c>
      <c r="J116" s="101">
        <f t="shared" si="76"/>
        <v>2272.5</v>
      </c>
      <c r="K116" s="100">
        <v>0.0</v>
      </c>
      <c r="L116" s="100">
        <f t="shared" si="77"/>
        <v>2272.5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0"/>
        <v>2ª ENTRADA</v>
      </c>
      <c r="B117" s="54"/>
      <c r="C117" s="54" t="str">
        <f t="shared" si="78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22.5</v>
      </c>
      <c r="J117" s="101">
        <f t="shared" si="76"/>
        <v>22.5</v>
      </c>
      <c r="K117" s="100">
        <v>0.0</v>
      </c>
      <c r="L117" s="100">
        <f t="shared" si="77"/>
        <v>22.5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0"/>
        <v>2ª ENTRADA</v>
      </c>
      <c r="B118" s="54"/>
      <c r="C118" s="54" t="str">
        <f t="shared" si="78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23.0</v>
      </c>
      <c r="J118" s="101">
        <f t="shared" si="76"/>
        <v>23</v>
      </c>
      <c r="K118" s="100">
        <v>0.0</v>
      </c>
      <c r="L118" s="100">
        <f t="shared" si="77"/>
        <v>23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0"/>
        <v>2ª ENTRADA</v>
      </c>
      <c r="B119" s="54"/>
      <c r="C119" s="54" t="str">
        <f t="shared" si="78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5.0</v>
      </c>
      <c r="J119" s="101">
        <f t="shared" si="76"/>
        <v>5</v>
      </c>
      <c r="K119" s="100">
        <v>0.0</v>
      </c>
      <c r="L119" s="100">
        <f t="shared" si="77"/>
        <v>5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0"/>
        <v>2ª ENTRADA</v>
      </c>
      <c r="B120" s="54"/>
      <c r="C120" s="54" t="str">
        <f t="shared" si="78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0.0</v>
      </c>
      <c r="J120" s="101">
        <f t="shared" si="76"/>
        <v>0</v>
      </c>
      <c r="K120" s="100">
        <v>0.0</v>
      </c>
      <c r="L120" s="100">
        <f t="shared" si="77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0"/>
        <v>2ª ENTRADA</v>
      </c>
      <c r="B121" s="54"/>
      <c r="C121" s="54" t="str">
        <f t="shared" si="78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0.0</v>
      </c>
      <c r="J121" s="101">
        <f t="shared" si="76"/>
        <v>0</v>
      </c>
      <c r="K121" s="100">
        <v>0.0</v>
      </c>
      <c r="L121" s="100">
        <f t="shared" si="77"/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0"/>
        <v>2ª ENTRADA</v>
      </c>
      <c r="B122" s="54"/>
      <c r="C122" s="54" t="str">
        <f t="shared" si="78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0.0</v>
      </c>
      <c r="J122" s="101">
        <f t="shared" si="76"/>
        <v>0</v>
      </c>
      <c r="K122" s="100">
        <v>0.0</v>
      </c>
      <c r="L122" s="100">
        <f t="shared" si="77"/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0"/>
        <v>2ª ENTRADA</v>
      </c>
      <c r="B123" s="54"/>
      <c r="C123" s="54" t="str">
        <f t="shared" si="78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10.0</v>
      </c>
      <c r="J123" s="101">
        <f t="shared" si="76"/>
        <v>10</v>
      </c>
      <c r="K123" s="100">
        <v>0.0</v>
      </c>
      <c r="L123" s="100">
        <f t="shared" si="77"/>
        <v>10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0"/>
        <v>2ª ENTRADA</v>
      </c>
      <c r="B124" s="54"/>
      <c r="C124" s="54" t="str">
        <f t="shared" si="78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-20.0</v>
      </c>
      <c r="J124" s="101">
        <f t="shared" si="76"/>
        <v>-20</v>
      </c>
      <c r="K124" s="100">
        <v>0.0</v>
      </c>
      <c r="L124" s="100">
        <f t="shared" si="77"/>
        <v>-20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0"/>
        <v>2ª ENTRADA</v>
      </c>
      <c r="B125" s="54"/>
      <c r="C125" s="54" t="str">
        <f t="shared" si="78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11.0</v>
      </c>
      <c r="J125" s="101">
        <f t="shared" si="76"/>
        <v>11</v>
      </c>
      <c r="K125" s="100">
        <v>0.0</v>
      </c>
      <c r="L125" s="100">
        <f t="shared" si="77"/>
        <v>11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0"/>
        <v>2ª ENTRADA</v>
      </c>
      <c r="B126" s="54"/>
      <c r="C126" s="54" t="str">
        <f t="shared" si="78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13.0</v>
      </c>
      <c r="J126" s="101">
        <f t="shared" si="76"/>
        <v>13</v>
      </c>
      <c r="K126" s="100">
        <v>0.0</v>
      </c>
      <c r="L126" s="100">
        <f t="shared" si="77"/>
        <v>13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0"/>
        <v>2ª ENTRADA</v>
      </c>
      <c r="B127" s="54"/>
      <c r="C127" s="54" t="str">
        <f t="shared" si="78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0.0</v>
      </c>
      <c r="J127" s="101">
        <f t="shared" si="76"/>
        <v>0</v>
      </c>
      <c r="K127" s="100">
        <v>0.0</v>
      </c>
      <c r="L127" s="100">
        <f t="shared" si="77"/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0"/>
        <v>2ª ENTRADA</v>
      </c>
      <c r="B128" s="54"/>
      <c r="C128" s="54" t="str">
        <f t="shared" si="78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0.0</v>
      </c>
      <c r="J128" s="101">
        <f t="shared" si="76"/>
        <v>0</v>
      </c>
      <c r="K128" s="100">
        <v>0.0</v>
      </c>
      <c r="L128" s="100">
        <f t="shared" si="77"/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0"/>
        <v>2ª ENTRADA</v>
      </c>
      <c r="B129" s="54"/>
      <c r="C129" s="54" t="str">
        <f t="shared" si="78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0.0</v>
      </c>
      <c r="J129" s="101">
        <f t="shared" si="76"/>
        <v>0</v>
      </c>
      <c r="K129" s="100">
        <v>0.0</v>
      </c>
      <c r="L129" s="100">
        <f t="shared" si="77"/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0"/>
        <v>2ª ENTRADA</v>
      </c>
      <c r="B130" s="54"/>
      <c r="C130" s="54" t="str">
        <f t="shared" si="78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23.5</v>
      </c>
      <c r="J130" s="101">
        <f t="shared" si="76"/>
        <v>23.5</v>
      </c>
      <c r="K130" s="100">
        <v>0.0</v>
      </c>
      <c r="L130" s="100">
        <f t="shared" si="77"/>
        <v>23.5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0"/>
        <v>2ª ENTRADA</v>
      </c>
      <c r="B131" s="54"/>
      <c r="C131" s="54" t="str">
        <f t="shared" si="78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-20.0</v>
      </c>
      <c r="J131" s="101">
        <f t="shared" si="76"/>
        <v>-20</v>
      </c>
      <c r="K131" s="100">
        <v>0.0</v>
      </c>
      <c r="L131" s="100">
        <f t="shared" si="77"/>
        <v>-20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0"/>
        <v>2ª ENTRADA</v>
      </c>
      <c r="B132" s="54"/>
      <c r="C132" s="54" t="str">
        <f t="shared" si="78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-25.0</v>
      </c>
      <c r="J132" s="101">
        <f t="shared" si="76"/>
        <v>-25</v>
      </c>
      <c r="K132" s="100">
        <v>0.0</v>
      </c>
      <c r="L132" s="100">
        <f t="shared" si="77"/>
        <v>-25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0"/>
        <v>2ª ENTRADA</v>
      </c>
      <c r="B133" s="54"/>
      <c r="C133" s="54" t="str">
        <f t="shared" si="78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-15.0</v>
      </c>
      <c r="J133" s="101">
        <f t="shared" si="76"/>
        <v>-15</v>
      </c>
      <c r="K133" s="100">
        <v>0.0</v>
      </c>
      <c r="L133" s="100">
        <f t="shared" si="77"/>
        <v>-15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0"/>
        <v>2ª ENTRADA</v>
      </c>
      <c r="B134" s="54"/>
      <c r="C134" s="54" t="str">
        <f t="shared" si="78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0.0</v>
      </c>
      <c r="J134" s="101">
        <f t="shared" si="76"/>
        <v>0</v>
      </c>
      <c r="K134" s="100">
        <v>0.0</v>
      </c>
      <c r="L134" s="100">
        <f t="shared" si="77"/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0"/>
        <v>2ª ENTRADA</v>
      </c>
      <c r="B135" s="54"/>
      <c r="C135" s="54" t="str">
        <f t="shared" si="78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0.0</v>
      </c>
      <c r="J135" s="101">
        <f t="shared" si="76"/>
        <v>0</v>
      </c>
      <c r="K135" s="100">
        <v>0.0</v>
      </c>
      <c r="L135" s="100">
        <f t="shared" si="77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0"/>
        <v>2ª ENTRADA</v>
      </c>
      <c r="B136" s="54"/>
      <c r="C136" s="54" t="str">
        <f t="shared" si="78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0.0</v>
      </c>
      <c r="J136" s="101">
        <f t="shared" si="76"/>
        <v>0</v>
      </c>
      <c r="K136" s="100">
        <v>0.0</v>
      </c>
      <c r="L136" s="100">
        <f t="shared" si="77"/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0"/>
        <v>2ª ENTRADA</v>
      </c>
      <c r="B137" s="54"/>
      <c r="C137" s="54" t="str">
        <f t="shared" si="78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20.0</v>
      </c>
      <c r="J137" s="101">
        <f t="shared" si="76"/>
        <v>20</v>
      </c>
      <c r="K137" s="100">
        <v>0.0</v>
      </c>
      <c r="L137" s="100">
        <f t="shared" si="77"/>
        <v>20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0"/>
        <v>2ª ENTRADA</v>
      </c>
      <c r="B138" s="54"/>
      <c r="C138" s="54" t="str">
        <f t="shared" si="78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20.0</v>
      </c>
      <c r="J138" s="101">
        <f t="shared" si="76"/>
        <v>20</v>
      </c>
      <c r="K138" s="100">
        <v>0.0</v>
      </c>
      <c r="L138" s="100">
        <f t="shared" si="77"/>
        <v>20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0"/>
        <v>2ª ENTRADA</v>
      </c>
      <c r="B139" s="54"/>
      <c r="C139" s="54" t="str">
        <f t="shared" si="78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20.0</v>
      </c>
      <c r="J139" s="101">
        <f t="shared" si="76"/>
        <v>20</v>
      </c>
      <c r="K139" s="100">
        <v>0.0</v>
      </c>
      <c r="L139" s="100">
        <f t="shared" si="77"/>
        <v>20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0"/>
        <v>2ª ENTRADA</v>
      </c>
      <c r="B140" s="54"/>
      <c r="C140" s="54" t="str">
        <f t="shared" si="78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24.0</v>
      </c>
      <c r="J140" s="101">
        <f t="shared" si="76"/>
        <v>24</v>
      </c>
      <c r="K140" s="100">
        <v>0.0</v>
      </c>
      <c r="L140" s="100">
        <f t="shared" si="77"/>
        <v>24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0"/>
        <v>2ª ENTRADA</v>
      </c>
      <c r="B141" s="54"/>
      <c r="C141" s="54" t="str">
        <f t="shared" si="78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0.0</v>
      </c>
      <c r="J141" s="101">
        <f t="shared" si="76"/>
        <v>0</v>
      </c>
      <c r="K141" s="100">
        <v>0.0</v>
      </c>
      <c r="L141" s="100">
        <f t="shared" si="77"/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0"/>
        <v>2ª ENTRADA</v>
      </c>
      <c r="B142" s="54"/>
      <c r="C142" s="54" t="str">
        <f t="shared" si="78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0.0</v>
      </c>
      <c r="J142" s="101">
        <f t="shared" si="76"/>
        <v>0</v>
      </c>
      <c r="K142" s="100">
        <v>0.0</v>
      </c>
      <c r="L142" s="100">
        <f t="shared" si="77"/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0"/>
        <v>2ª ENTRADA</v>
      </c>
      <c r="B143" s="54"/>
      <c r="C143" s="54" t="str">
        <f t="shared" si="78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6"/>
        <v>0</v>
      </c>
      <c r="K143" s="100">
        <v>0.0</v>
      </c>
      <c r="L143" s="100">
        <f t="shared" si="77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79">A145</f>
        <v>3ª ENTRADA</v>
      </c>
      <c r="B146" s="82"/>
      <c r="C146" s="82"/>
      <c r="D146" s="82"/>
      <c r="E146" s="83">
        <f>((L155*G155)+L155)</f>
        <v>2355.32</v>
      </c>
      <c r="F146" s="84">
        <v>1.0</v>
      </c>
      <c r="G146" s="85">
        <f>((E153*G155)+E153)</f>
        <v>2550.474056</v>
      </c>
      <c r="H146" s="84">
        <v>9.0</v>
      </c>
      <c r="I146" s="85">
        <f>((G153*G155)+G153)</f>
        <v>2761.797934</v>
      </c>
      <c r="J146" s="84">
        <v>17.0</v>
      </c>
      <c r="K146" s="85">
        <f>((I153*G155)+I153)</f>
        <v>2990.631412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79"/>
        <v>3ª ENTRADA</v>
      </c>
      <c r="B147" s="87"/>
      <c r="C147" s="87">
        <v>0.01</v>
      </c>
      <c r="D147" s="82" t="s">
        <v>38</v>
      </c>
      <c r="E147" s="83">
        <f t="shared" ref="E147:E153" si="80">((E146*G$155)+E146)</f>
        <v>2378.8732</v>
      </c>
      <c r="F147" s="84">
        <v>2.0</v>
      </c>
      <c r="G147" s="85">
        <f t="shared" ref="G147:G153" si="81">((G146*G$155)+G146)</f>
        <v>2575.978796</v>
      </c>
      <c r="H147" s="84">
        <v>10.0</v>
      </c>
      <c r="I147" s="85">
        <f t="shared" ref="I147:I153" si="82">((I146*G$155)+I146)</f>
        <v>2789.415913</v>
      </c>
      <c r="J147" s="84">
        <v>18.0</v>
      </c>
      <c r="K147" s="85">
        <f t="shared" ref="K147:K152" si="83">((K146*G$155)+K146)</f>
        <v>3020.537727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79"/>
        <v>3ª ENTRADA</v>
      </c>
      <c r="B148" s="82"/>
      <c r="C148" s="82"/>
      <c r="D148" s="82"/>
      <c r="E148" s="83">
        <f t="shared" si="80"/>
        <v>2402.661932</v>
      </c>
      <c r="F148" s="84">
        <v>3.0</v>
      </c>
      <c r="G148" s="85">
        <f t="shared" si="81"/>
        <v>2601.738584</v>
      </c>
      <c r="H148" s="84">
        <v>11.0</v>
      </c>
      <c r="I148" s="85">
        <f t="shared" si="82"/>
        <v>2817.310072</v>
      </c>
      <c r="J148" s="84">
        <v>19.0</v>
      </c>
      <c r="K148" s="85">
        <f t="shared" si="83"/>
        <v>3050.743104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79"/>
        <v>3ª ENTRADA</v>
      </c>
      <c r="B149" s="88"/>
      <c r="C149" s="88"/>
      <c r="D149" s="88"/>
      <c r="E149" s="83">
        <f t="shared" si="80"/>
        <v>2426.688551</v>
      </c>
      <c r="F149" s="84">
        <v>4.0</v>
      </c>
      <c r="G149" s="85">
        <f t="shared" si="81"/>
        <v>2627.75597</v>
      </c>
      <c r="H149" s="84">
        <v>12.0</v>
      </c>
      <c r="I149" s="85">
        <f t="shared" si="82"/>
        <v>2845.483173</v>
      </c>
      <c r="J149" s="84">
        <v>20.0</v>
      </c>
      <c r="K149" s="85">
        <f t="shared" si="83"/>
        <v>3081.250535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79"/>
        <v>3ª ENTRADA</v>
      </c>
      <c r="B150" s="89"/>
      <c r="C150" s="89" t="s">
        <v>1</v>
      </c>
      <c r="D150" s="89" t="s">
        <v>46</v>
      </c>
      <c r="E150" s="83">
        <f t="shared" si="80"/>
        <v>2450.955437</v>
      </c>
      <c r="F150" s="84">
        <v>5.0</v>
      </c>
      <c r="G150" s="85">
        <f t="shared" si="81"/>
        <v>2654.03353</v>
      </c>
      <c r="H150" s="84">
        <v>13.0</v>
      </c>
      <c r="I150" s="85">
        <f t="shared" si="82"/>
        <v>2873.938005</v>
      </c>
      <c r="J150" s="84">
        <v>21.0</v>
      </c>
      <c r="K150" s="85">
        <f t="shared" si="83"/>
        <v>3112.06304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79"/>
        <v>3ª ENTRADA</v>
      </c>
      <c r="B151" s="90"/>
      <c r="C151" s="90" t="s">
        <v>40</v>
      </c>
      <c r="D151" s="91">
        <f>L155*0.5%</f>
        <v>11.66</v>
      </c>
      <c r="E151" s="83">
        <f t="shared" si="80"/>
        <v>2475.464991</v>
      </c>
      <c r="F151" s="84">
        <v>6.0</v>
      </c>
      <c r="G151" s="85">
        <f t="shared" si="81"/>
        <v>2680.573865</v>
      </c>
      <c r="H151" s="84">
        <v>14.0</v>
      </c>
      <c r="I151" s="85">
        <f t="shared" si="82"/>
        <v>2902.677385</v>
      </c>
      <c r="J151" s="84">
        <v>22.0</v>
      </c>
      <c r="K151" s="85">
        <f t="shared" si="83"/>
        <v>3143.183671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79"/>
        <v>3ª ENTRADA</v>
      </c>
      <c r="B152" s="92"/>
      <c r="C152" s="92" t="s">
        <v>41</v>
      </c>
      <c r="D152" s="93">
        <f>D151/5</f>
        <v>2.332</v>
      </c>
      <c r="E152" s="83">
        <f t="shared" si="80"/>
        <v>2500.219641</v>
      </c>
      <c r="F152" s="84">
        <v>7.0</v>
      </c>
      <c r="G152" s="85">
        <f t="shared" si="81"/>
        <v>2707.379604</v>
      </c>
      <c r="H152" s="84">
        <v>15.0</v>
      </c>
      <c r="I152" s="85">
        <f t="shared" si="82"/>
        <v>2931.704159</v>
      </c>
      <c r="J152" s="84">
        <v>23.0</v>
      </c>
      <c r="K152" s="85">
        <f t="shared" si="83"/>
        <v>3174.615507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79"/>
        <v>3ª ENTRADA</v>
      </c>
      <c r="B153" s="94"/>
      <c r="C153" s="94" t="s">
        <v>42</v>
      </c>
      <c r="D153" s="95">
        <f>L155*G155</f>
        <v>23.32</v>
      </c>
      <c r="E153" s="83">
        <f t="shared" si="80"/>
        <v>2525.221838</v>
      </c>
      <c r="F153" s="84">
        <v>8.0</v>
      </c>
      <c r="G153" s="85">
        <f t="shared" si="81"/>
        <v>2734.4534</v>
      </c>
      <c r="H153" s="84">
        <v>16.0</v>
      </c>
      <c r="I153" s="85">
        <f t="shared" si="82"/>
        <v>2961.0212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79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79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0.01</v>
      </c>
      <c r="H155" s="17">
        <f>H157+H158+H159+H160+H161+H162+H163+H164+H165+H166+H167+H168+H169+H170+H171+H172+H173+H174+H175+H176+H177+H178+H179+H180+H181+H182+H183+H184+H185+H186</f>
        <v>2246</v>
      </c>
      <c r="I155" s="17">
        <f>I157+I158+I159+I160+I161+I162+I163+I164+I165+I166+I167+I168+I169+I170+I171+I172+I173+I174+I175+I176+I177+I178+I179+I180+I181+I182+I183+I184+I185+I186+I187</f>
        <v>86</v>
      </c>
      <c r="J155" s="98"/>
      <c r="K155" s="17">
        <f t="shared" ref="K155:L155" si="84">K157+K158+K159+K160+K161+K162+K163+K164+K165+K166+K167+K168+K169+K170+K171+K172+K173+K174+K175+K176+K177+K178+K179+K180+K181+K182+K183+K184+K185+K186</f>
        <v>0</v>
      </c>
      <c r="L155" s="17">
        <f t="shared" si="84"/>
        <v>2332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79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79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0.0</v>
      </c>
      <c r="I157" s="101">
        <v>0.0</v>
      </c>
      <c r="J157" s="101">
        <f t="shared" ref="J157:J187" si="85">SUM(H157:I157)</f>
        <v>0</v>
      </c>
      <c r="K157" s="100">
        <v>0.0</v>
      </c>
      <c r="L157" s="100">
        <f t="shared" ref="L157:L187" si="86">J157-K157</f>
        <v>0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79"/>
        <v>3ª ENTRADA</v>
      </c>
      <c r="B158" s="54"/>
      <c r="C158" s="54" t="str">
        <f t="shared" ref="C158:C187" si="87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0.0</v>
      </c>
      <c r="J158" s="101">
        <f t="shared" si="85"/>
        <v>0</v>
      </c>
      <c r="K158" s="100">
        <v>0.0</v>
      </c>
      <c r="L158" s="100">
        <f t="shared" si="86"/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79"/>
        <v>3ª ENTRADA</v>
      </c>
      <c r="B159" s="54"/>
      <c r="C159" s="54" t="str">
        <f t="shared" si="87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0.0</v>
      </c>
      <c r="J159" s="101">
        <f t="shared" si="85"/>
        <v>0</v>
      </c>
      <c r="K159" s="100">
        <v>0.0</v>
      </c>
      <c r="L159" s="100">
        <f t="shared" si="86"/>
        <v>0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79"/>
        <v>3ª ENTRADA</v>
      </c>
      <c r="B160" s="54"/>
      <c r="C160" s="54" t="str">
        <f t="shared" si="87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2246.0</v>
      </c>
      <c r="I160" s="101">
        <v>22.5</v>
      </c>
      <c r="J160" s="101">
        <f t="shared" si="85"/>
        <v>2268.5</v>
      </c>
      <c r="K160" s="100">
        <v>0.0</v>
      </c>
      <c r="L160" s="100">
        <f t="shared" si="86"/>
        <v>2268.5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79"/>
        <v>3ª ENTRADA</v>
      </c>
      <c r="B161" s="54"/>
      <c r="C161" s="54" t="str">
        <f t="shared" si="87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22.5</v>
      </c>
      <c r="J161" s="101">
        <f t="shared" si="85"/>
        <v>22.5</v>
      </c>
      <c r="K161" s="100">
        <v>0.0</v>
      </c>
      <c r="L161" s="100">
        <f t="shared" si="86"/>
        <v>22.5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79"/>
        <v>3ª ENTRADA</v>
      </c>
      <c r="B162" s="54"/>
      <c r="C162" s="54" t="str">
        <f t="shared" si="87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-29.0</v>
      </c>
      <c r="J162" s="101">
        <f t="shared" si="85"/>
        <v>-29</v>
      </c>
      <c r="K162" s="100">
        <v>0.0</v>
      </c>
      <c r="L162" s="100">
        <f t="shared" si="86"/>
        <v>-29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79"/>
        <v>3ª ENTRADA</v>
      </c>
      <c r="B163" s="54"/>
      <c r="C163" s="54" t="str">
        <f t="shared" si="87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5.0</v>
      </c>
      <c r="J163" s="101">
        <f t="shared" si="85"/>
        <v>5</v>
      </c>
      <c r="K163" s="100">
        <v>0.0</v>
      </c>
      <c r="L163" s="100">
        <f t="shared" si="86"/>
        <v>5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79"/>
        <v>3ª ENTRADA</v>
      </c>
      <c r="B164" s="54"/>
      <c r="C164" s="54" t="str">
        <f t="shared" si="87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0.0</v>
      </c>
      <c r="J164" s="101">
        <f t="shared" si="85"/>
        <v>0</v>
      </c>
      <c r="K164" s="100">
        <v>0.0</v>
      </c>
      <c r="L164" s="100">
        <f t="shared" si="86"/>
        <v>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79"/>
        <v>3ª ENTRADA</v>
      </c>
      <c r="B165" s="54"/>
      <c r="C165" s="54" t="str">
        <f t="shared" si="87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0.0</v>
      </c>
      <c r="J165" s="101">
        <f t="shared" si="85"/>
        <v>0</v>
      </c>
      <c r="K165" s="100">
        <v>0.0</v>
      </c>
      <c r="L165" s="100">
        <f t="shared" si="86"/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79"/>
        <v>3ª ENTRADA</v>
      </c>
      <c r="B166" s="54"/>
      <c r="C166" s="54" t="str">
        <f t="shared" si="87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0.0</v>
      </c>
      <c r="J166" s="101">
        <f t="shared" si="85"/>
        <v>0</v>
      </c>
      <c r="K166" s="100">
        <v>0.0</v>
      </c>
      <c r="L166" s="100">
        <f t="shared" si="86"/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79"/>
        <v>3ª ENTRADA</v>
      </c>
      <c r="B167" s="54"/>
      <c r="C167" s="54" t="str">
        <f t="shared" si="87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10.0</v>
      </c>
      <c r="J167" s="101">
        <f t="shared" si="85"/>
        <v>10</v>
      </c>
      <c r="K167" s="100">
        <v>0.0</v>
      </c>
      <c r="L167" s="100">
        <f t="shared" si="86"/>
        <v>10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79"/>
        <v>3ª ENTRADA</v>
      </c>
      <c r="B168" s="54"/>
      <c r="C168" s="54" t="str">
        <f t="shared" si="87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-20.0</v>
      </c>
      <c r="J168" s="101">
        <f t="shared" si="85"/>
        <v>-20</v>
      </c>
      <c r="K168" s="100">
        <v>0.0</v>
      </c>
      <c r="L168" s="100">
        <f t="shared" si="86"/>
        <v>-20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79"/>
        <v>3ª ENTRADA</v>
      </c>
      <c r="B169" s="54"/>
      <c r="C169" s="54" t="str">
        <f t="shared" si="87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11.0</v>
      </c>
      <c r="J169" s="101">
        <f t="shared" si="85"/>
        <v>11</v>
      </c>
      <c r="K169" s="100">
        <v>0.0</v>
      </c>
      <c r="L169" s="100">
        <f t="shared" si="86"/>
        <v>11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79"/>
        <v>3ª ENTRADA</v>
      </c>
      <c r="B170" s="54"/>
      <c r="C170" s="54" t="str">
        <f t="shared" si="87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14.0</v>
      </c>
      <c r="J170" s="101">
        <f t="shared" si="85"/>
        <v>14</v>
      </c>
      <c r="K170" s="100">
        <v>0.0</v>
      </c>
      <c r="L170" s="100">
        <f t="shared" si="86"/>
        <v>14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79"/>
        <v>3ª ENTRADA</v>
      </c>
      <c r="B171" s="54"/>
      <c r="C171" s="54" t="str">
        <f t="shared" si="87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0.0</v>
      </c>
      <c r="J171" s="101">
        <f t="shared" si="85"/>
        <v>0</v>
      </c>
      <c r="K171" s="100">
        <v>0.0</v>
      </c>
      <c r="L171" s="100">
        <f t="shared" si="86"/>
        <v>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79"/>
        <v>3ª ENTRADA</v>
      </c>
      <c r="B172" s="54"/>
      <c r="C172" s="54" t="str">
        <f t="shared" si="87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0.0</v>
      </c>
      <c r="J172" s="101">
        <f t="shared" si="85"/>
        <v>0</v>
      </c>
      <c r="K172" s="100">
        <v>0.0</v>
      </c>
      <c r="L172" s="100">
        <f t="shared" si="86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79"/>
        <v>3ª ENTRADA</v>
      </c>
      <c r="B173" s="54"/>
      <c r="C173" s="54" t="str">
        <f t="shared" si="87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0.0</v>
      </c>
      <c r="J173" s="101">
        <f t="shared" si="85"/>
        <v>0</v>
      </c>
      <c r="K173" s="100">
        <v>0.0</v>
      </c>
      <c r="L173" s="100">
        <f t="shared" si="86"/>
        <v>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79"/>
        <v>3ª ENTRADA</v>
      </c>
      <c r="B174" s="54"/>
      <c r="C174" s="54" t="str">
        <f t="shared" si="87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23.0</v>
      </c>
      <c r="J174" s="101">
        <f t="shared" si="85"/>
        <v>23</v>
      </c>
      <c r="K174" s="100">
        <v>0.0</v>
      </c>
      <c r="L174" s="100">
        <f t="shared" si="86"/>
        <v>23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79"/>
        <v>3ª ENTRADA</v>
      </c>
      <c r="B175" s="54"/>
      <c r="C175" s="54" t="str">
        <f t="shared" si="87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-20.0</v>
      </c>
      <c r="J175" s="101">
        <f t="shared" si="85"/>
        <v>-20</v>
      </c>
      <c r="K175" s="100">
        <v>0.0</v>
      </c>
      <c r="L175" s="100">
        <f t="shared" si="86"/>
        <v>-20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79"/>
        <v>3ª ENTRADA</v>
      </c>
      <c r="B176" s="54"/>
      <c r="C176" s="54" t="str">
        <f t="shared" si="87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-25.0</v>
      </c>
      <c r="J176" s="101">
        <f t="shared" si="85"/>
        <v>-25</v>
      </c>
      <c r="K176" s="100">
        <v>0.0</v>
      </c>
      <c r="L176" s="100">
        <f t="shared" si="86"/>
        <v>-25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79"/>
        <v>3ª ENTRADA</v>
      </c>
      <c r="B177" s="54"/>
      <c r="C177" s="54" t="str">
        <f t="shared" si="87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-10.0</v>
      </c>
      <c r="J177" s="101">
        <f t="shared" si="85"/>
        <v>-10</v>
      </c>
      <c r="K177" s="100">
        <v>0.0</v>
      </c>
      <c r="L177" s="100">
        <f t="shared" si="86"/>
        <v>-10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79"/>
        <v>3ª ENTRADA</v>
      </c>
      <c r="B178" s="54"/>
      <c r="C178" s="54" t="str">
        <f t="shared" si="87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0.0</v>
      </c>
      <c r="J178" s="101">
        <f t="shared" si="85"/>
        <v>0</v>
      </c>
      <c r="K178" s="100">
        <v>0.0</v>
      </c>
      <c r="L178" s="100">
        <f t="shared" si="86"/>
        <v>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79"/>
        <v>3ª ENTRADA</v>
      </c>
      <c r="B179" s="54"/>
      <c r="C179" s="54" t="str">
        <f t="shared" si="87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0.0</v>
      </c>
      <c r="J179" s="101">
        <f t="shared" si="85"/>
        <v>0</v>
      </c>
      <c r="K179" s="100">
        <v>0.0</v>
      </c>
      <c r="L179" s="100">
        <f t="shared" si="86"/>
        <v>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79"/>
        <v>3ª ENTRADA</v>
      </c>
      <c r="B180" s="54"/>
      <c r="C180" s="54" t="str">
        <f t="shared" si="87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0.0</v>
      </c>
      <c r="J180" s="101">
        <f t="shared" si="85"/>
        <v>0</v>
      </c>
      <c r="K180" s="100">
        <v>0.0</v>
      </c>
      <c r="L180" s="100">
        <f t="shared" si="86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79"/>
        <v>3ª ENTRADA</v>
      </c>
      <c r="B181" s="54"/>
      <c r="C181" s="54" t="str">
        <f t="shared" si="87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20.0</v>
      </c>
      <c r="J181" s="101">
        <f t="shared" si="85"/>
        <v>20</v>
      </c>
      <c r="K181" s="100">
        <v>0.0</v>
      </c>
      <c r="L181" s="100">
        <f t="shared" si="86"/>
        <v>20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79"/>
        <v>3ª ENTRADA</v>
      </c>
      <c r="B182" s="54"/>
      <c r="C182" s="54" t="str">
        <f t="shared" si="87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20.0</v>
      </c>
      <c r="J182" s="101">
        <f t="shared" si="85"/>
        <v>20</v>
      </c>
      <c r="K182" s="100">
        <v>0.0</v>
      </c>
      <c r="L182" s="100">
        <f t="shared" si="86"/>
        <v>20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79"/>
        <v>3ª ENTRADA</v>
      </c>
      <c r="B183" s="54"/>
      <c r="C183" s="54" t="str">
        <f t="shared" si="87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20.0</v>
      </c>
      <c r="J183" s="101">
        <f t="shared" si="85"/>
        <v>20</v>
      </c>
      <c r="K183" s="100">
        <v>0.0</v>
      </c>
      <c r="L183" s="100">
        <f t="shared" si="86"/>
        <v>20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79"/>
        <v>3ª ENTRADA</v>
      </c>
      <c r="B184" s="54"/>
      <c r="C184" s="54" t="str">
        <f t="shared" si="87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22.0</v>
      </c>
      <c r="J184" s="101">
        <f t="shared" si="85"/>
        <v>22</v>
      </c>
      <c r="K184" s="100">
        <v>0.0</v>
      </c>
      <c r="L184" s="100">
        <f t="shared" si="86"/>
        <v>22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79"/>
        <v>3ª ENTRADA</v>
      </c>
      <c r="B185" s="54"/>
      <c r="C185" s="54" t="str">
        <f t="shared" si="87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0.0</v>
      </c>
      <c r="J185" s="101">
        <f t="shared" si="85"/>
        <v>0</v>
      </c>
      <c r="K185" s="100">
        <v>0.0</v>
      </c>
      <c r="L185" s="100">
        <f t="shared" si="86"/>
        <v>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79"/>
        <v>3ª ENTRADA</v>
      </c>
      <c r="B186" s="54"/>
      <c r="C186" s="54" t="str">
        <f t="shared" si="87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0.0</v>
      </c>
      <c r="J186" s="101">
        <f t="shared" si="85"/>
        <v>0</v>
      </c>
      <c r="K186" s="100">
        <v>0.0</v>
      </c>
      <c r="L186" s="100">
        <f t="shared" si="86"/>
        <v>0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79"/>
        <v>3ª ENTRADA</v>
      </c>
      <c r="B187" s="54"/>
      <c r="C187" s="54" t="str">
        <f t="shared" si="87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5"/>
        <v>0</v>
      </c>
      <c r="K187" s="100">
        <v>0.0</v>
      </c>
      <c r="L187" s="100">
        <f t="shared" si="86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idden="1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idden="1">
      <c r="A190" s="6" t="str">
        <f t="shared" ref="A190:A231" si="88">A189</f>
        <v>4ª ENTRADA</v>
      </c>
      <c r="B190" s="82"/>
      <c r="C190" s="82"/>
      <c r="D190" s="82"/>
      <c r="E190" s="83">
        <f>((L199*G199)+L199)</f>
        <v>0</v>
      </c>
      <c r="F190" s="84">
        <v>1.0</v>
      </c>
      <c r="G190" s="85">
        <f>((E197*G199)+E197)</f>
        <v>0</v>
      </c>
      <c r="H190" s="84">
        <v>9.0</v>
      </c>
      <c r="I190" s="85">
        <f>((G197*G199)+G197)</f>
        <v>0</v>
      </c>
      <c r="J190" s="84">
        <v>17.0</v>
      </c>
      <c r="K190" s="85">
        <f>((I197*G199)+I197)</f>
        <v>0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idden="1">
      <c r="A191" s="6" t="str">
        <f t="shared" si="88"/>
        <v>4ª ENTRADA</v>
      </c>
      <c r="B191" s="87"/>
      <c r="C191" s="87">
        <v>0.02</v>
      </c>
      <c r="D191" s="82" t="s">
        <v>38</v>
      </c>
      <c r="E191" s="83">
        <f t="shared" ref="E191:E197" si="89">((E190*G$199)+E190)</f>
        <v>0</v>
      </c>
      <c r="F191" s="84">
        <v>2.0</v>
      </c>
      <c r="G191" s="85">
        <f t="shared" ref="G191:G197" si="90">((G190*G$199)+G190)</f>
        <v>0</v>
      </c>
      <c r="H191" s="84">
        <v>10.0</v>
      </c>
      <c r="I191" s="85">
        <f t="shared" ref="I191:I197" si="91">((I190*G$199)+I190)</f>
        <v>0</v>
      </c>
      <c r="J191" s="84">
        <v>18.0</v>
      </c>
      <c r="K191" s="85">
        <f t="shared" ref="K191:K196" si="92">((K190*G$199)+K190)</f>
        <v>0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idden="1">
      <c r="A192" s="6" t="str">
        <f t="shared" si="88"/>
        <v>4ª ENTRADA</v>
      </c>
      <c r="B192" s="82"/>
      <c r="C192" s="82"/>
      <c r="D192" s="82"/>
      <c r="E192" s="83">
        <f t="shared" si="89"/>
        <v>0</v>
      </c>
      <c r="F192" s="84">
        <v>3.0</v>
      </c>
      <c r="G192" s="85">
        <f t="shared" si="90"/>
        <v>0</v>
      </c>
      <c r="H192" s="84">
        <v>11.0</v>
      </c>
      <c r="I192" s="85">
        <f t="shared" si="91"/>
        <v>0</v>
      </c>
      <c r="J192" s="84">
        <v>19.0</v>
      </c>
      <c r="K192" s="85">
        <f t="shared" si="92"/>
        <v>0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idden="1">
      <c r="A193" s="6" t="str">
        <f t="shared" si="88"/>
        <v>4ª ENTRADA</v>
      </c>
      <c r="B193" s="88"/>
      <c r="C193" s="88"/>
      <c r="D193" s="88"/>
      <c r="E193" s="83">
        <f t="shared" si="89"/>
        <v>0</v>
      </c>
      <c r="F193" s="84">
        <v>4.0</v>
      </c>
      <c r="G193" s="85">
        <f t="shared" si="90"/>
        <v>0</v>
      </c>
      <c r="H193" s="84">
        <v>12.0</v>
      </c>
      <c r="I193" s="85">
        <f t="shared" si="91"/>
        <v>0</v>
      </c>
      <c r="J193" s="84">
        <v>20.0</v>
      </c>
      <c r="K193" s="85">
        <f t="shared" si="92"/>
        <v>0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idden="1">
      <c r="A194" s="6" t="str">
        <f t="shared" si="88"/>
        <v>4ª ENTRADA</v>
      </c>
      <c r="B194" s="89"/>
      <c r="C194" s="89" t="s">
        <v>1</v>
      </c>
      <c r="D194" s="89" t="s">
        <v>48</v>
      </c>
      <c r="E194" s="83">
        <f t="shared" si="89"/>
        <v>0</v>
      </c>
      <c r="F194" s="84">
        <v>5.0</v>
      </c>
      <c r="G194" s="85">
        <f t="shared" si="90"/>
        <v>0</v>
      </c>
      <c r="H194" s="84">
        <v>13.0</v>
      </c>
      <c r="I194" s="85">
        <f t="shared" si="91"/>
        <v>0</v>
      </c>
      <c r="J194" s="84">
        <v>21.0</v>
      </c>
      <c r="K194" s="85">
        <f t="shared" si="92"/>
        <v>0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idden="1">
      <c r="A195" s="6" t="str">
        <f t="shared" si="88"/>
        <v>4ª ENTRADA</v>
      </c>
      <c r="B195" s="90"/>
      <c r="C195" s="90" t="s">
        <v>40</v>
      </c>
      <c r="D195" s="91">
        <f>L199*0.5%</f>
        <v>0</v>
      </c>
      <c r="E195" s="83">
        <f t="shared" si="89"/>
        <v>0</v>
      </c>
      <c r="F195" s="84">
        <v>6.0</v>
      </c>
      <c r="G195" s="85">
        <f t="shared" si="90"/>
        <v>0</v>
      </c>
      <c r="H195" s="84">
        <v>14.0</v>
      </c>
      <c r="I195" s="85">
        <f t="shared" si="91"/>
        <v>0</v>
      </c>
      <c r="J195" s="84">
        <v>22.0</v>
      </c>
      <c r="K195" s="85">
        <f t="shared" si="92"/>
        <v>0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idden="1">
      <c r="A196" s="6" t="str">
        <f t="shared" si="88"/>
        <v>4ª ENTRADA</v>
      </c>
      <c r="B196" s="92"/>
      <c r="C196" s="92" t="s">
        <v>41</v>
      </c>
      <c r="D196" s="93">
        <f>D195/5</f>
        <v>0</v>
      </c>
      <c r="E196" s="83">
        <f t="shared" si="89"/>
        <v>0</v>
      </c>
      <c r="F196" s="84">
        <v>7.0</v>
      </c>
      <c r="G196" s="85">
        <f t="shared" si="90"/>
        <v>0</v>
      </c>
      <c r="H196" s="84">
        <v>15.0</v>
      </c>
      <c r="I196" s="85">
        <f t="shared" si="91"/>
        <v>0</v>
      </c>
      <c r="J196" s="84">
        <v>23.0</v>
      </c>
      <c r="K196" s="85">
        <f t="shared" si="92"/>
        <v>0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idden="1">
      <c r="A197" s="6" t="str">
        <f t="shared" si="88"/>
        <v>4ª ENTRADA</v>
      </c>
      <c r="B197" s="94"/>
      <c r="C197" s="94" t="s">
        <v>42</v>
      </c>
      <c r="D197" s="95">
        <f>L199*G199</f>
        <v>0</v>
      </c>
      <c r="E197" s="83">
        <f t="shared" si="89"/>
        <v>0</v>
      </c>
      <c r="F197" s="84">
        <v>8.0</v>
      </c>
      <c r="G197" s="85">
        <f t="shared" si="90"/>
        <v>0</v>
      </c>
      <c r="H197" s="84">
        <v>16.0</v>
      </c>
      <c r="I197" s="85">
        <f t="shared" si="91"/>
        <v>0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idden="1">
      <c r="A198" s="6" t="str">
        <f t="shared" si="88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idden="1">
      <c r="A199" s="6" t="str">
        <f t="shared" si="88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3">H201+H202+H203+H204+H205+H206+H207+H208+H209+H210+H211+H212+H213+H214+H215+H216+H217+H218+H219+H220+H221+H222+H223+H224+H225+H226+H227+H228+H229+H230</f>
        <v>0</v>
      </c>
      <c r="I199" s="17">
        <f t="shared" si="93"/>
        <v>0</v>
      </c>
      <c r="J199" s="98"/>
      <c r="K199" s="17">
        <f t="shared" ref="K199:L199" si="94">K201+K202+K203+K204+K205+K206+K207+K208+K209+K210+K211+K212+K213+K214+K215+K216+K217+K218+K219+K220+K221+K222+K223+K224+K225+K226+K227+K228+K229+K230</f>
        <v>0</v>
      </c>
      <c r="L199" s="17">
        <f t="shared" si="94"/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idden="1">
      <c r="A200" s="6" t="str">
        <f t="shared" si="88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idden="1">
      <c r="A201" s="6" t="str">
        <f t="shared" si="88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5">SUM(H201:I201)</f>
        <v>0</v>
      </c>
      <c r="K201" s="100">
        <v>0.0</v>
      </c>
      <c r="L201" s="100">
        <f t="shared" ref="L201:L231" si="96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idden="1">
      <c r="A202" s="6" t="str">
        <f t="shared" si="88"/>
        <v>4ª ENTRADA</v>
      </c>
      <c r="B202" s="54"/>
      <c r="C202" s="54" t="str">
        <f t="shared" ref="C202:C231" si="97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5"/>
        <v>0</v>
      </c>
      <c r="K202" s="100">
        <v>0.0</v>
      </c>
      <c r="L202" s="100">
        <f t="shared" si="96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idden="1">
      <c r="A203" s="6" t="str">
        <f t="shared" si="88"/>
        <v>4ª ENTRADA</v>
      </c>
      <c r="B203" s="54"/>
      <c r="C203" s="54" t="str">
        <f t="shared" si="97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5"/>
        <v>0</v>
      </c>
      <c r="K203" s="100">
        <v>0.0</v>
      </c>
      <c r="L203" s="100">
        <f t="shared" si="96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idden="1">
      <c r="A204" s="6" t="str">
        <f t="shared" si="88"/>
        <v>4ª ENTRADA</v>
      </c>
      <c r="B204" s="54"/>
      <c r="C204" s="54" t="str">
        <f t="shared" si="97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5"/>
        <v>0</v>
      </c>
      <c r="K204" s="100">
        <v>0.0</v>
      </c>
      <c r="L204" s="100">
        <f t="shared" si="96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idden="1">
      <c r="A205" s="6" t="str">
        <f t="shared" si="88"/>
        <v>4ª ENTRADA</v>
      </c>
      <c r="B205" s="54"/>
      <c r="C205" s="54" t="str">
        <f t="shared" si="97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5"/>
        <v>0</v>
      </c>
      <c r="K205" s="100">
        <v>0.0</v>
      </c>
      <c r="L205" s="100">
        <f t="shared" si="96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idden="1">
      <c r="A206" s="6" t="str">
        <f t="shared" si="88"/>
        <v>4ª ENTRADA</v>
      </c>
      <c r="B206" s="54"/>
      <c r="C206" s="54" t="str">
        <f t="shared" si="97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5"/>
        <v>0</v>
      </c>
      <c r="K206" s="100">
        <v>0.0</v>
      </c>
      <c r="L206" s="100">
        <f t="shared" si="96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idden="1">
      <c r="A207" s="6" t="str">
        <f t="shared" si="88"/>
        <v>4ª ENTRADA</v>
      </c>
      <c r="B207" s="54"/>
      <c r="C207" s="54" t="str">
        <f t="shared" si="97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5"/>
        <v>0</v>
      </c>
      <c r="K207" s="100">
        <v>0.0</v>
      </c>
      <c r="L207" s="100">
        <f t="shared" si="96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idden="1">
      <c r="A208" s="6" t="str">
        <f t="shared" si="88"/>
        <v>4ª ENTRADA</v>
      </c>
      <c r="B208" s="54"/>
      <c r="C208" s="54" t="str">
        <f t="shared" si="97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5"/>
        <v>0</v>
      </c>
      <c r="K208" s="100">
        <v>0.0</v>
      </c>
      <c r="L208" s="100">
        <f t="shared" si="96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idden="1">
      <c r="A209" s="6" t="str">
        <f t="shared" si="88"/>
        <v>4ª ENTRADA</v>
      </c>
      <c r="B209" s="54"/>
      <c r="C209" s="54" t="str">
        <f t="shared" si="97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5"/>
        <v>0</v>
      </c>
      <c r="K209" s="100">
        <v>0.0</v>
      </c>
      <c r="L209" s="100">
        <f t="shared" si="96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idden="1">
      <c r="A210" s="6" t="str">
        <f t="shared" si="88"/>
        <v>4ª ENTRADA</v>
      </c>
      <c r="B210" s="54"/>
      <c r="C210" s="54" t="str">
        <f t="shared" si="97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5"/>
        <v>0</v>
      </c>
      <c r="K210" s="100">
        <v>0.0</v>
      </c>
      <c r="L210" s="100">
        <f t="shared" si="96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idden="1">
      <c r="A211" s="6" t="str">
        <f t="shared" si="88"/>
        <v>4ª ENTRADA</v>
      </c>
      <c r="B211" s="54"/>
      <c r="C211" s="54" t="str">
        <f t="shared" si="97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5"/>
        <v>0</v>
      </c>
      <c r="K211" s="100">
        <v>0.0</v>
      </c>
      <c r="L211" s="100">
        <f t="shared" si="96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idden="1">
      <c r="A212" s="6" t="str">
        <f t="shared" si="88"/>
        <v>4ª ENTRADA</v>
      </c>
      <c r="B212" s="54"/>
      <c r="C212" s="54" t="str">
        <f t="shared" si="97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5"/>
        <v>0</v>
      </c>
      <c r="K212" s="100">
        <v>0.0</v>
      </c>
      <c r="L212" s="100">
        <f t="shared" si="96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idden="1">
      <c r="A213" s="6" t="str">
        <f t="shared" si="88"/>
        <v>4ª ENTRADA</v>
      </c>
      <c r="B213" s="54"/>
      <c r="C213" s="54" t="str">
        <f t="shared" si="97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5"/>
        <v>0</v>
      </c>
      <c r="K213" s="100">
        <v>0.0</v>
      </c>
      <c r="L213" s="100">
        <f t="shared" si="96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idden="1">
      <c r="A214" s="6" t="str">
        <f t="shared" si="88"/>
        <v>4ª ENTRADA</v>
      </c>
      <c r="B214" s="54"/>
      <c r="C214" s="54" t="str">
        <f t="shared" si="97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5"/>
        <v>0</v>
      </c>
      <c r="K214" s="100">
        <v>0.0</v>
      </c>
      <c r="L214" s="100">
        <f t="shared" si="96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idden="1">
      <c r="A215" s="6" t="str">
        <f t="shared" si="88"/>
        <v>4ª ENTRADA</v>
      </c>
      <c r="B215" s="54"/>
      <c r="C215" s="54" t="str">
        <f t="shared" si="97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5"/>
        <v>0</v>
      </c>
      <c r="K215" s="100">
        <v>0.0</v>
      </c>
      <c r="L215" s="100">
        <f t="shared" si="96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idden="1">
      <c r="A216" s="6" t="str">
        <f t="shared" si="88"/>
        <v>4ª ENTRADA</v>
      </c>
      <c r="B216" s="54"/>
      <c r="C216" s="54" t="str">
        <f t="shared" si="97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5"/>
        <v>0</v>
      </c>
      <c r="K216" s="100">
        <v>0.0</v>
      </c>
      <c r="L216" s="100">
        <f t="shared" si="96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idden="1">
      <c r="A217" s="6" t="str">
        <f t="shared" si="88"/>
        <v>4ª ENTRADA</v>
      </c>
      <c r="B217" s="54"/>
      <c r="C217" s="54" t="str">
        <f t="shared" si="97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5"/>
        <v>0</v>
      </c>
      <c r="K217" s="100">
        <v>0.0</v>
      </c>
      <c r="L217" s="100">
        <f t="shared" si="96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idden="1">
      <c r="A218" s="6" t="str">
        <f t="shared" si="88"/>
        <v>4ª ENTRADA</v>
      </c>
      <c r="B218" s="54"/>
      <c r="C218" s="54" t="str">
        <f t="shared" si="97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5"/>
        <v>0</v>
      </c>
      <c r="K218" s="100">
        <v>0.0</v>
      </c>
      <c r="L218" s="100">
        <f t="shared" si="96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idden="1">
      <c r="A219" s="6" t="str">
        <f t="shared" si="88"/>
        <v>4ª ENTRADA</v>
      </c>
      <c r="B219" s="54"/>
      <c r="C219" s="54" t="str">
        <f t="shared" si="97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0.0</v>
      </c>
      <c r="J219" s="101">
        <f t="shared" si="95"/>
        <v>0</v>
      </c>
      <c r="K219" s="100">
        <v>0.0</v>
      </c>
      <c r="L219" s="100">
        <f t="shared" si="96"/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idden="1">
      <c r="A220" s="6" t="str">
        <f t="shared" si="88"/>
        <v>4ª ENTRADA</v>
      </c>
      <c r="B220" s="54"/>
      <c r="C220" s="54" t="str">
        <f t="shared" si="97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5"/>
        <v>0</v>
      </c>
      <c r="K220" s="100">
        <v>0.0</v>
      </c>
      <c r="L220" s="100">
        <f t="shared" si="96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idden="1">
      <c r="A221" s="6" t="str">
        <f t="shared" si="88"/>
        <v>4ª ENTRADA</v>
      </c>
      <c r="B221" s="54"/>
      <c r="C221" s="54" t="str">
        <f t="shared" si="97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5"/>
        <v>0</v>
      </c>
      <c r="K221" s="100">
        <v>0.0</v>
      </c>
      <c r="L221" s="100">
        <f t="shared" si="96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idden="1">
      <c r="A222" s="6" t="str">
        <f t="shared" si="88"/>
        <v>4ª ENTRADA</v>
      </c>
      <c r="B222" s="54"/>
      <c r="C222" s="54" t="str">
        <f t="shared" si="97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0.0</v>
      </c>
      <c r="J222" s="101">
        <f t="shared" si="95"/>
        <v>0</v>
      </c>
      <c r="K222" s="100">
        <v>0.0</v>
      </c>
      <c r="L222" s="100">
        <f t="shared" si="96"/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idden="1">
      <c r="A223" s="6" t="str">
        <f t="shared" si="88"/>
        <v>4ª ENTRADA</v>
      </c>
      <c r="B223" s="54"/>
      <c r="C223" s="54" t="str">
        <f t="shared" si="97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5"/>
        <v>0</v>
      </c>
      <c r="K223" s="100">
        <v>0.0</v>
      </c>
      <c r="L223" s="100">
        <f t="shared" si="96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idden="1">
      <c r="A224" s="6" t="str">
        <f t="shared" si="88"/>
        <v>4ª ENTRADA</v>
      </c>
      <c r="B224" s="54"/>
      <c r="C224" s="54" t="str">
        <f t="shared" si="97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5"/>
        <v>0</v>
      </c>
      <c r="K224" s="100">
        <v>0.0</v>
      </c>
      <c r="L224" s="100">
        <f t="shared" si="96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idden="1">
      <c r="A225" s="6" t="str">
        <f t="shared" si="88"/>
        <v>4ª ENTRADA</v>
      </c>
      <c r="B225" s="54"/>
      <c r="C225" s="54" t="str">
        <f t="shared" si="97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5"/>
        <v>0</v>
      </c>
      <c r="K225" s="100">
        <v>0.0</v>
      </c>
      <c r="L225" s="100">
        <f t="shared" si="96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idden="1">
      <c r="A226" s="6" t="str">
        <f t="shared" si="88"/>
        <v>4ª ENTRADA</v>
      </c>
      <c r="B226" s="54"/>
      <c r="C226" s="54" t="str">
        <f t="shared" si="97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5"/>
        <v>0</v>
      </c>
      <c r="K226" s="100">
        <v>0.0</v>
      </c>
      <c r="L226" s="100">
        <f t="shared" si="96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idden="1">
      <c r="A227" s="6" t="str">
        <f t="shared" si="88"/>
        <v>4ª ENTRADA</v>
      </c>
      <c r="B227" s="54"/>
      <c r="C227" s="54" t="str">
        <f t="shared" si="97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5"/>
        <v>0</v>
      </c>
      <c r="K227" s="100">
        <v>0.0</v>
      </c>
      <c r="L227" s="100">
        <f t="shared" si="96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idden="1">
      <c r="A228" s="6" t="str">
        <f t="shared" si="88"/>
        <v>4ª ENTRADA</v>
      </c>
      <c r="B228" s="54"/>
      <c r="C228" s="54" t="str">
        <f t="shared" si="97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5"/>
        <v>0</v>
      </c>
      <c r="K228" s="100">
        <v>0.0</v>
      </c>
      <c r="L228" s="100">
        <f t="shared" si="96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idden="1">
      <c r="A229" s="6" t="str">
        <f t="shared" si="88"/>
        <v>4ª ENTRADA</v>
      </c>
      <c r="B229" s="54"/>
      <c r="C229" s="54" t="str">
        <f t="shared" si="97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5"/>
        <v>0</v>
      </c>
      <c r="K229" s="100">
        <v>0.0</v>
      </c>
      <c r="L229" s="100">
        <f t="shared" si="96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idden="1">
      <c r="A230" s="6" t="str">
        <f t="shared" si="88"/>
        <v>4ª ENTRADA</v>
      </c>
      <c r="B230" s="54"/>
      <c r="C230" s="54" t="str">
        <f t="shared" si="97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5"/>
        <v>0</v>
      </c>
      <c r="K230" s="100">
        <v>0.0</v>
      </c>
      <c r="L230" s="100">
        <f t="shared" si="96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idden="1">
      <c r="A231" s="6" t="str">
        <f t="shared" si="88"/>
        <v>4ª ENTRADA</v>
      </c>
      <c r="B231" s="54"/>
      <c r="C231" s="54" t="str">
        <f t="shared" si="97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5"/>
        <v>0</v>
      </c>
      <c r="K231" s="100">
        <v>0.0</v>
      </c>
      <c r="L231" s="100">
        <f t="shared" si="96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idden="1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idden="1">
      <c r="A234" s="6" t="str">
        <f t="shared" ref="A234:A275" si="98">A233</f>
        <v>5ª ENTRADA</v>
      </c>
      <c r="B234" s="82"/>
      <c r="C234" s="82"/>
      <c r="D234" s="82"/>
      <c r="E234" s="83">
        <f>((L243*G243)+L243)</f>
        <v>0</v>
      </c>
      <c r="F234" s="84">
        <v>1.0</v>
      </c>
      <c r="G234" s="85">
        <f>((E241*G243)+E241)</f>
        <v>0</v>
      </c>
      <c r="H234" s="84">
        <v>9.0</v>
      </c>
      <c r="I234" s="85">
        <f>((G241*G243)+G241)</f>
        <v>0</v>
      </c>
      <c r="J234" s="84">
        <v>17.0</v>
      </c>
      <c r="K234" s="85">
        <f>((I241*G243)+I241)</f>
        <v>0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idden="1">
      <c r="A235" s="6" t="str">
        <f t="shared" si="98"/>
        <v>5ª ENTRADA</v>
      </c>
      <c r="B235" s="87"/>
      <c r="C235" s="87">
        <v>0.02</v>
      </c>
      <c r="D235" s="82" t="s">
        <v>38</v>
      </c>
      <c r="E235" s="83">
        <f t="shared" ref="E235:E241" si="99">((E234*G$67)+E234)</f>
        <v>0</v>
      </c>
      <c r="F235" s="84">
        <v>2.0</v>
      </c>
      <c r="G235" s="85">
        <f t="shared" ref="G235:G241" si="100">((G234*G$67)+G234)</f>
        <v>0</v>
      </c>
      <c r="H235" s="84">
        <v>10.0</v>
      </c>
      <c r="I235" s="85">
        <f t="shared" ref="I235:I241" si="101">((I234*G$67)+I234)</f>
        <v>0</v>
      </c>
      <c r="J235" s="84">
        <v>18.0</v>
      </c>
      <c r="K235" s="85">
        <f t="shared" ref="K235:K240" si="102">((K234*G$67)+K234)</f>
        <v>0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idden="1">
      <c r="A236" s="6" t="str">
        <f t="shared" si="98"/>
        <v>5ª ENTRADA</v>
      </c>
      <c r="B236" s="82"/>
      <c r="C236" s="82"/>
      <c r="D236" s="82"/>
      <c r="E236" s="83">
        <f t="shared" si="99"/>
        <v>0</v>
      </c>
      <c r="F236" s="84">
        <v>3.0</v>
      </c>
      <c r="G236" s="85">
        <f t="shared" si="100"/>
        <v>0</v>
      </c>
      <c r="H236" s="84">
        <v>11.0</v>
      </c>
      <c r="I236" s="85">
        <f t="shared" si="101"/>
        <v>0</v>
      </c>
      <c r="J236" s="84">
        <v>19.0</v>
      </c>
      <c r="K236" s="85">
        <f t="shared" si="102"/>
        <v>0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idden="1">
      <c r="A237" s="6" t="str">
        <f t="shared" si="98"/>
        <v>5ª ENTRADA</v>
      </c>
      <c r="B237" s="88"/>
      <c r="C237" s="88"/>
      <c r="D237" s="88"/>
      <c r="E237" s="83">
        <f t="shared" si="99"/>
        <v>0</v>
      </c>
      <c r="F237" s="84">
        <v>4.0</v>
      </c>
      <c r="G237" s="85">
        <f t="shared" si="100"/>
        <v>0</v>
      </c>
      <c r="H237" s="84">
        <v>12.0</v>
      </c>
      <c r="I237" s="85">
        <f t="shared" si="101"/>
        <v>0</v>
      </c>
      <c r="J237" s="84">
        <v>20.0</v>
      </c>
      <c r="K237" s="85">
        <f t="shared" si="102"/>
        <v>0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 hidden="1">
      <c r="A238" s="6" t="str">
        <f t="shared" si="98"/>
        <v>5ª ENTRADA</v>
      </c>
      <c r="B238" s="89"/>
      <c r="C238" s="89" t="s">
        <v>1</v>
      </c>
      <c r="D238" s="89" t="s">
        <v>50</v>
      </c>
      <c r="E238" s="83">
        <f t="shared" si="99"/>
        <v>0</v>
      </c>
      <c r="F238" s="84">
        <v>5.0</v>
      </c>
      <c r="G238" s="85">
        <f t="shared" si="100"/>
        <v>0</v>
      </c>
      <c r="H238" s="84">
        <v>13.0</v>
      </c>
      <c r="I238" s="85">
        <f t="shared" si="101"/>
        <v>0</v>
      </c>
      <c r="J238" s="84">
        <v>21.0</v>
      </c>
      <c r="K238" s="85">
        <f t="shared" si="102"/>
        <v>0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hidden="1">
      <c r="A239" s="6" t="str">
        <f t="shared" si="98"/>
        <v>5ª ENTRADA</v>
      </c>
      <c r="B239" s="90"/>
      <c r="C239" s="90" t="s">
        <v>40</v>
      </c>
      <c r="D239" s="91">
        <f>L243*0.5%</f>
        <v>0</v>
      </c>
      <c r="E239" s="83">
        <f t="shared" si="99"/>
        <v>0</v>
      </c>
      <c r="F239" s="84">
        <v>6.0</v>
      </c>
      <c r="G239" s="85">
        <f t="shared" si="100"/>
        <v>0</v>
      </c>
      <c r="H239" s="84">
        <v>14.0</v>
      </c>
      <c r="I239" s="85">
        <f t="shared" si="101"/>
        <v>0</v>
      </c>
      <c r="J239" s="84">
        <v>22.0</v>
      </c>
      <c r="K239" s="85">
        <f t="shared" si="102"/>
        <v>0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hidden="1">
      <c r="A240" s="6" t="str">
        <f t="shared" si="98"/>
        <v>5ª ENTRADA</v>
      </c>
      <c r="B240" s="92"/>
      <c r="C240" s="92" t="s">
        <v>41</v>
      </c>
      <c r="D240" s="93">
        <f>D239/5</f>
        <v>0</v>
      </c>
      <c r="E240" s="83">
        <f t="shared" si="99"/>
        <v>0</v>
      </c>
      <c r="F240" s="84">
        <v>7.0</v>
      </c>
      <c r="G240" s="85">
        <f t="shared" si="100"/>
        <v>0</v>
      </c>
      <c r="H240" s="84">
        <v>15.0</v>
      </c>
      <c r="I240" s="85">
        <f t="shared" si="101"/>
        <v>0</v>
      </c>
      <c r="J240" s="84">
        <v>23.0</v>
      </c>
      <c r="K240" s="85">
        <f t="shared" si="102"/>
        <v>0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hidden="1">
      <c r="A241" s="6" t="str">
        <f t="shared" si="98"/>
        <v>5ª ENTRADA</v>
      </c>
      <c r="B241" s="94"/>
      <c r="C241" s="94" t="s">
        <v>42</v>
      </c>
      <c r="D241" s="95">
        <f>L243*G243</f>
        <v>0</v>
      </c>
      <c r="E241" s="83">
        <f t="shared" si="99"/>
        <v>0</v>
      </c>
      <c r="F241" s="84">
        <v>8.0</v>
      </c>
      <c r="G241" s="85">
        <f t="shared" si="100"/>
        <v>0</v>
      </c>
      <c r="H241" s="84">
        <v>16.0</v>
      </c>
      <c r="I241" s="85">
        <f t="shared" si="101"/>
        <v>0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hidden="1">
      <c r="A242" s="6" t="str">
        <f t="shared" si="98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hidden="1">
      <c r="A243" s="6" t="str">
        <f t="shared" si="98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3">H245+H246+H247+H248+H249+H250+H251+H252+H253+H254+H255+H256+H257+H258+H259+H260+H261+H262+H263+H264+H265+H266+H267+H268+H269+H270+H271+H272+H273+H274</f>
        <v>0</v>
      </c>
      <c r="I243" s="17">
        <f t="shared" si="103"/>
        <v>0</v>
      </c>
      <c r="J243" s="98"/>
      <c r="K243" s="17">
        <f t="shared" ref="K243:L243" si="104">K245+K246+K247+K248+K249+K250+K251+K252+K253+K254+K255+K256+K257+K258+K259+K260+K261+K262+K263+K264+K265+K266+K267+K268+K269+K270+K271+K272+K273+K274</f>
        <v>0</v>
      </c>
      <c r="L243" s="17">
        <f t="shared" si="104"/>
        <v>0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hidden="1">
      <c r="A244" s="6" t="str">
        <f t="shared" si="98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 hidden="1">
      <c r="A245" s="6" t="str">
        <f t="shared" si="98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5">SUM(H245:I245)</f>
        <v>0</v>
      </c>
      <c r="K245" s="100">
        <v>0.0</v>
      </c>
      <c r="L245" s="100">
        <f t="shared" ref="L245:L275" si="106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hidden="1">
      <c r="A246" s="6" t="str">
        <f t="shared" si="98"/>
        <v>5ª ENTRADA</v>
      </c>
      <c r="B246" s="54"/>
      <c r="C246" s="54" t="str">
        <f t="shared" ref="C246:C275" si="107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5"/>
        <v>0</v>
      </c>
      <c r="K246" s="100">
        <v>0.0</v>
      </c>
      <c r="L246" s="100">
        <f t="shared" si="106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hidden="1">
      <c r="A247" s="6" t="str">
        <f t="shared" si="98"/>
        <v>5ª ENTRADA</v>
      </c>
      <c r="B247" s="54"/>
      <c r="C247" s="54" t="str">
        <f t="shared" si="107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5"/>
        <v>0</v>
      </c>
      <c r="K247" s="100">
        <v>0.0</v>
      </c>
      <c r="L247" s="100">
        <f t="shared" si="106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hidden="1">
      <c r="A248" s="6" t="str">
        <f t="shared" si="98"/>
        <v>5ª ENTRADA</v>
      </c>
      <c r="B248" s="54"/>
      <c r="C248" s="54" t="str">
        <f t="shared" si="107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5"/>
        <v>0</v>
      </c>
      <c r="K248" s="100">
        <v>0.0</v>
      </c>
      <c r="L248" s="100">
        <f t="shared" si="106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 hidden="1">
      <c r="A249" s="6" t="str">
        <f t="shared" si="98"/>
        <v>5ª ENTRADA</v>
      </c>
      <c r="B249" s="54"/>
      <c r="C249" s="54" t="str">
        <f t="shared" si="107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5"/>
        <v>0</v>
      </c>
      <c r="K249" s="100">
        <v>0.0</v>
      </c>
      <c r="L249" s="100">
        <f t="shared" si="106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hidden="1">
      <c r="A250" s="6" t="str">
        <f t="shared" si="98"/>
        <v>5ª ENTRADA</v>
      </c>
      <c r="B250" s="54"/>
      <c r="C250" s="54" t="str">
        <f t="shared" si="107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5"/>
        <v>0</v>
      </c>
      <c r="K250" s="100">
        <v>0.0</v>
      </c>
      <c r="L250" s="100">
        <f t="shared" si="106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 hidden="1">
      <c r="A251" s="6" t="str">
        <f t="shared" si="98"/>
        <v>5ª ENTRADA</v>
      </c>
      <c r="B251" s="54"/>
      <c r="C251" s="54" t="str">
        <f t="shared" si="107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5"/>
        <v>0</v>
      </c>
      <c r="K251" s="100">
        <v>0.0</v>
      </c>
      <c r="L251" s="100">
        <f t="shared" si="106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hidden="1">
      <c r="A252" s="6" t="str">
        <f t="shared" si="98"/>
        <v>5ª ENTRADA</v>
      </c>
      <c r="B252" s="54"/>
      <c r="C252" s="54" t="str">
        <f t="shared" si="107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5"/>
        <v>0</v>
      </c>
      <c r="K252" s="100">
        <v>0.0</v>
      </c>
      <c r="L252" s="100">
        <f t="shared" si="106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hidden="1">
      <c r="A253" s="6" t="str">
        <f t="shared" si="98"/>
        <v>5ª ENTRADA</v>
      </c>
      <c r="B253" s="54"/>
      <c r="C253" s="54" t="str">
        <f t="shared" si="107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5"/>
        <v>0</v>
      </c>
      <c r="K253" s="100">
        <v>0.0</v>
      </c>
      <c r="L253" s="100">
        <f t="shared" si="106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hidden="1">
      <c r="A254" s="6" t="str">
        <f t="shared" si="98"/>
        <v>5ª ENTRADA</v>
      </c>
      <c r="B254" s="54"/>
      <c r="C254" s="54" t="str">
        <f t="shared" si="107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5"/>
        <v>0</v>
      </c>
      <c r="K254" s="100">
        <v>0.0</v>
      </c>
      <c r="L254" s="100">
        <f t="shared" si="106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 hidden="1">
      <c r="A255" s="6" t="str">
        <f t="shared" si="98"/>
        <v>5ª ENTRADA</v>
      </c>
      <c r="B255" s="54"/>
      <c r="C255" s="54" t="str">
        <f t="shared" si="107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5"/>
        <v>0</v>
      </c>
      <c r="K255" s="100">
        <v>0.0</v>
      </c>
      <c r="L255" s="100">
        <f t="shared" si="106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hidden="1">
      <c r="A256" s="6" t="str">
        <f t="shared" si="98"/>
        <v>5ª ENTRADA</v>
      </c>
      <c r="B256" s="54"/>
      <c r="C256" s="54" t="str">
        <f t="shared" si="107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5"/>
        <v>0</v>
      </c>
      <c r="K256" s="100">
        <v>0.0</v>
      </c>
      <c r="L256" s="100">
        <f t="shared" si="106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 hidden="1">
      <c r="A257" s="6" t="str">
        <f t="shared" si="98"/>
        <v>5ª ENTRADA</v>
      </c>
      <c r="B257" s="54"/>
      <c r="C257" s="54" t="str">
        <f t="shared" si="107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5"/>
        <v>0</v>
      </c>
      <c r="K257" s="100">
        <v>0.0</v>
      </c>
      <c r="L257" s="100">
        <f t="shared" si="106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hidden="1">
      <c r="A258" s="6" t="str">
        <f t="shared" si="98"/>
        <v>5ª ENTRADA</v>
      </c>
      <c r="B258" s="54"/>
      <c r="C258" s="54" t="str">
        <f t="shared" si="107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5"/>
        <v>0</v>
      </c>
      <c r="K258" s="100">
        <v>0.0</v>
      </c>
      <c r="L258" s="100">
        <f t="shared" si="106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 hidden="1">
      <c r="A259" s="6" t="str">
        <f t="shared" si="98"/>
        <v>5ª ENTRADA</v>
      </c>
      <c r="B259" s="54"/>
      <c r="C259" s="54" t="str">
        <f t="shared" si="107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5"/>
        <v>0</v>
      </c>
      <c r="K259" s="100">
        <v>0.0</v>
      </c>
      <c r="L259" s="100">
        <f t="shared" si="106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hidden="1">
      <c r="A260" s="6" t="str">
        <f t="shared" si="98"/>
        <v>5ª ENTRADA</v>
      </c>
      <c r="B260" s="54"/>
      <c r="C260" s="54" t="str">
        <f t="shared" si="107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5"/>
        <v>0</v>
      </c>
      <c r="K260" s="100">
        <v>0.0</v>
      </c>
      <c r="L260" s="100">
        <f t="shared" si="106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 hidden="1">
      <c r="A261" s="6" t="str">
        <f t="shared" si="98"/>
        <v>5ª ENTRADA</v>
      </c>
      <c r="B261" s="54"/>
      <c r="C261" s="54" t="str">
        <f t="shared" si="107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5"/>
        <v>0</v>
      </c>
      <c r="K261" s="100">
        <v>0.0</v>
      </c>
      <c r="L261" s="100">
        <f t="shared" si="106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hidden="1">
      <c r="A262" s="6" t="str">
        <f t="shared" si="98"/>
        <v>5ª ENTRADA</v>
      </c>
      <c r="B262" s="54"/>
      <c r="C262" s="54" t="str">
        <f t="shared" si="107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5"/>
        <v>0</v>
      </c>
      <c r="K262" s="100">
        <v>0.0</v>
      </c>
      <c r="L262" s="100">
        <f t="shared" si="106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 hidden="1">
      <c r="A263" s="6" t="str">
        <f t="shared" si="98"/>
        <v>5ª ENTRADA</v>
      </c>
      <c r="B263" s="54"/>
      <c r="C263" s="54" t="str">
        <f t="shared" si="107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0.0</v>
      </c>
      <c r="J263" s="101">
        <f t="shared" si="105"/>
        <v>0</v>
      </c>
      <c r="K263" s="100">
        <v>0.0</v>
      </c>
      <c r="L263" s="100">
        <f t="shared" si="106"/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hidden="1">
      <c r="A264" s="6" t="str">
        <f t="shared" si="98"/>
        <v>5ª ENTRADA</v>
      </c>
      <c r="B264" s="54"/>
      <c r="C264" s="54" t="str">
        <f t="shared" si="107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5"/>
        <v>0</v>
      </c>
      <c r="K264" s="100">
        <v>0.0</v>
      </c>
      <c r="L264" s="100">
        <f t="shared" si="106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 hidden="1">
      <c r="A265" s="6" t="str">
        <f t="shared" si="98"/>
        <v>5ª ENTRADA</v>
      </c>
      <c r="B265" s="54"/>
      <c r="C265" s="54" t="str">
        <f t="shared" si="107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5"/>
        <v>0</v>
      </c>
      <c r="K265" s="100">
        <v>0.0</v>
      </c>
      <c r="L265" s="100">
        <f t="shared" si="106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hidden="1">
      <c r="A266" s="6" t="str">
        <f t="shared" si="98"/>
        <v>5ª ENTRADA</v>
      </c>
      <c r="B266" s="54"/>
      <c r="C266" s="54" t="str">
        <f t="shared" si="107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5"/>
        <v>0</v>
      </c>
      <c r="K266" s="100">
        <v>0.0</v>
      </c>
      <c r="L266" s="100">
        <f t="shared" si="106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hidden="1">
      <c r="A267" s="6" t="str">
        <f t="shared" si="98"/>
        <v>5ª ENTRADA</v>
      </c>
      <c r="B267" s="54"/>
      <c r="C267" s="54" t="str">
        <f t="shared" si="107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5"/>
        <v>0</v>
      </c>
      <c r="K267" s="100">
        <v>0.0</v>
      </c>
      <c r="L267" s="100">
        <f t="shared" si="106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hidden="1">
      <c r="A268" s="6" t="str">
        <f t="shared" si="98"/>
        <v>5ª ENTRADA</v>
      </c>
      <c r="B268" s="54"/>
      <c r="C268" s="54" t="str">
        <f t="shared" si="107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5"/>
        <v>0</v>
      </c>
      <c r="K268" s="100">
        <v>0.0</v>
      </c>
      <c r="L268" s="100">
        <f t="shared" si="106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 hidden="1">
      <c r="A269" s="6" t="str">
        <f t="shared" si="98"/>
        <v>5ª ENTRADA</v>
      </c>
      <c r="B269" s="54"/>
      <c r="C269" s="54" t="str">
        <f t="shared" si="107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5"/>
        <v>0</v>
      </c>
      <c r="K269" s="100">
        <v>0.0</v>
      </c>
      <c r="L269" s="100">
        <f t="shared" si="106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 hidden="1">
      <c r="A270" s="6" t="str">
        <f t="shared" si="98"/>
        <v>5ª ENTRADA</v>
      </c>
      <c r="B270" s="54"/>
      <c r="C270" s="54" t="str">
        <f t="shared" si="107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5"/>
        <v>0</v>
      </c>
      <c r="K270" s="100">
        <v>0.0</v>
      </c>
      <c r="L270" s="100">
        <f t="shared" si="106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 hidden="1">
      <c r="A271" s="6" t="str">
        <f t="shared" si="98"/>
        <v>5ª ENTRADA</v>
      </c>
      <c r="B271" s="54"/>
      <c r="C271" s="54" t="str">
        <f t="shared" si="107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5"/>
        <v>0</v>
      </c>
      <c r="K271" s="100">
        <v>0.0</v>
      </c>
      <c r="L271" s="100">
        <f t="shared" si="106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hidden="1">
      <c r="A272" s="6" t="str">
        <f t="shared" si="98"/>
        <v>5ª ENTRADA</v>
      </c>
      <c r="B272" s="54"/>
      <c r="C272" s="54" t="str">
        <f t="shared" si="107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5"/>
        <v>0</v>
      </c>
      <c r="K272" s="100">
        <v>0.0</v>
      </c>
      <c r="L272" s="100">
        <f t="shared" si="106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 hidden="1">
      <c r="A273" s="6" t="str">
        <f t="shared" si="98"/>
        <v>5ª ENTRADA</v>
      </c>
      <c r="B273" s="54"/>
      <c r="C273" s="54" t="str">
        <f t="shared" si="107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5"/>
        <v>0</v>
      </c>
      <c r="K273" s="100">
        <v>0.0</v>
      </c>
      <c r="L273" s="100">
        <f t="shared" si="106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 hidden="1">
      <c r="A274" s="6" t="str">
        <f t="shared" si="98"/>
        <v>5ª ENTRADA</v>
      </c>
      <c r="B274" s="54"/>
      <c r="C274" s="54" t="str">
        <f t="shared" si="107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5"/>
        <v>0</v>
      </c>
      <c r="K274" s="100">
        <v>0.0</v>
      </c>
      <c r="L274" s="100">
        <f t="shared" si="106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hidden="1">
      <c r="A275" s="6" t="str">
        <f t="shared" si="98"/>
        <v>5ª ENTRADA</v>
      </c>
      <c r="B275" s="54"/>
      <c r="C275" s="54" t="str">
        <f t="shared" si="107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5"/>
        <v>0</v>
      </c>
      <c r="K275" s="100">
        <v>0.0</v>
      </c>
      <c r="L275" s="100">
        <f t="shared" si="106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idden="1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idden="1">
      <c r="A278" s="6" t="str">
        <f t="shared" ref="A278:A319" si="108">A277</f>
        <v>6ª ENTRADA</v>
      </c>
      <c r="B278" s="82"/>
      <c r="C278" s="82"/>
      <c r="D278" s="82"/>
      <c r="E278" s="83">
        <f>((L287*G287)+L287)</f>
        <v>0</v>
      </c>
      <c r="F278" s="84">
        <v>1.0</v>
      </c>
      <c r="G278" s="85">
        <f>((E285*G287)+E285)</f>
        <v>0</v>
      </c>
      <c r="H278" s="84">
        <v>9.0</v>
      </c>
      <c r="I278" s="85">
        <f>((G285*G287)+G285)</f>
        <v>0</v>
      </c>
      <c r="J278" s="84">
        <v>17.0</v>
      </c>
      <c r="K278" s="85">
        <f>((I285*G287)+I285)</f>
        <v>0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idden="1">
      <c r="A279" s="6" t="str">
        <f t="shared" si="108"/>
        <v>6ª ENTRADA</v>
      </c>
      <c r="B279" s="87"/>
      <c r="C279" s="87">
        <v>0.02</v>
      </c>
      <c r="D279" s="82" t="s">
        <v>38</v>
      </c>
      <c r="E279" s="83">
        <f t="shared" ref="E279:E285" si="109">((E278*G$67)+E278)</f>
        <v>0</v>
      </c>
      <c r="F279" s="84">
        <v>2.0</v>
      </c>
      <c r="G279" s="85">
        <f t="shared" ref="G279:G285" si="110">((G278*G$67)+G278)</f>
        <v>0</v>
      </c>
      <c r="H279" s="84">
        <v>10.0</v>
      </c>
      <c r="I279" s="85">
        <f t="shared" ref="I279:I285" si="111">((I278*G$67)+I278)</f>
        <v>0</v>
      </c>
      <c r="J279" s="84">
        <v>18.0</v>
      </c>
      <c r="K279" s="85">
        <f t="shared" ref="K279:K284" si="112">((K278*G$67)+K278)</f>
        <v>0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idden="1">
      <c r="A280" s="6" t="str">
        <f t="shared" si="108"/>
        <v>6ª ENTRADA</v>
      </c>
      <c r="B280" s="82"/>
      <c r="C280" s="82"/>
      <c r="D280" s="82"/>
      <c r="E280" s="83">
        <f t="shared" si="109"/>
        <v>0</v>
      </c>
      <c r="F280" s="84">
        <v>3.0</v>
      </c>
      <c r="G280" s="85">
        <f t="shared" si="110"/>
        <v>0</v>
      </c>
      <c r="H280" s="84">
        <v>11.0</v>
      </c>
      <c r="I280" s="85">
        <f t="shared" si="111"/>
        <v>0</v>
      </c>
      <c r="J280" s="84">
        <v>19.0</v>
      </c>
      <c r="K280" s="85">
        <f t="shared" si="112"/>
        <v>0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idden="1">
      <c r="A281" s="6" t="str">
        <f t="shared" si="108"/>
        <v>6ª ENTRADA</v>
      </c>
      <c r="B281" s="88"/>
      <c r="C281" s="88"/>
      <c r="D281" s="88"/>
      <c r="E281" s="83">
        <f t="shared" si="109"/>
        <v>0</v>
      </c>
      <c r="F281" s="84">
        <v>4.0</v>
      </c>
      <c r="G281" s="85">
        <f t="shared" si="110"/>
        <v>0</v>
      </c>
      <c r="H281" s="84">
        <v>12.0</v>
      </c>
      <c r="I281" s="85">
        <f t="shared" si="111"/>
        <v>0</v>
      </c>
      <c r="J281" s="84">
        <v>20.0</v>
      </c>
      <c r="K281" s="85">
        <f t="shared" si="112"/>
        <v>0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idden="1">
      <c r="A282" s="6" t="str">
        <f t="shared" si="108"/>
        <v>6ª ENTRADA</v>
      </c>
      <c r="B282" s="89"/>
      <c r="C282" s="89" t="s">
        <v>1</v>
      </c>
      <c r="D282" s="89" t="s">
        <v>52</v>
      </c>
      <c r="E282" s="83">
        <f t="shared" si="109"/>
        <v>0</v>
      </c>
      <c r="F282" s="84">
        <v>5.0</v>
      </c>
      <c r="G282" s="85">
        <f t="shared" si="110"/>
        <v>0</v>
      </c>
      <c r="H282" s="84">
        <v>13.0</v>
      </c>
      <c r="I282" s="85">
        <f t="shared" si="111"/>
        <v>0</v>
      </c>
      <c r="J282" s="84">
        <v>21.0</v>
      </c>
      <c r="K282" s="85">
        <f t="shared" si="112"/>
        <v>0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idden="1">
      <c r="A283" s="6" t="str">
        <f t="shared" si="108"/>
        <v>6ª ENTRADA</v>
      </c>
      <c r="B283" s="90"/>
      <c r="C283" s="90" t="s">
        <v>40</v>
      </c>
      <c r="D283" s="91">
        <f>L287*0.5%</f>
        <v>0</v>
      </c>
      <c r="E283" s="83">
        <f t="shared" si="109"/>
        <v>0</v>
      </c>
      <c r="F283" s="84">
        <v>6.0</v>
      </c>
      <c r="G283" s="85">
        <f t="shared" si="110"/>
        <v>0</v>
      </c>
      <c r="H283" s="84">
        <v>14.0</v>
      </c>
      <c r="I283" s="85">
        <f t="shared" si="111"/>
        <v>0</v>
      </c>
      <c r="J283" s="84">
        <v>22.0</v>
      </c>
      <c r="K283" s="85">
        <f t="shared" si="112"/>
        <v>0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idden="1">
      <c r="A284" s="6" t="str">
        <f t="shared" si="108"/>
        <v>6ª ENTRADA</v>
      </c>
      <c r="B284" s="92"/>
      <c r="C284" s="92" t="s">
        <v>41</v>
      </c>
      <c r="D284" s="93">
        <f>D283/5</f>
        <v>0</v>
      </c>
      <c r="E284" s="83">
        <f t="shared" si="109"/>
        <v>0</v>
      </c>
      <c r="F284" s="84">
        <v>7.0</v>
      </c>
      <c r="G284" s="85">
        <f t="shared" si="110"/>
        <v>0</v>
      </c>
      <c r="H284" s="84">
        <v>15.0</v>
      </c>
      <c r="I284" s="85">
        <f t="shared" si="111"/>
        <v>0</v>
      </c>
      <c r="J284" s="84">
        <v>23.0</v>
      </c>
      <c r="K284" s="85">
        <f t="shared" si="112"/>
        <v>0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idden="1">
      <c r="A285" s="6" t="str">
        <f t="shared" si="108"/>
        <v>6ª ENTRADA</v>
      </c>
      <c r="B285" s="94"/>
      <c r="C285" s="94" t="s">
        <v>42</v>
      </c>
      <c r="D285" s="95">
        <f>L287*G287</f>
        <v>0</v>
      </c>
      <c r="E285" s="83">
        <f t="shared" si="109"/>
        <v>0</v>
      </c>
      <c r="F285" s="84">
        <v>8.0</v>
      </c>
      <c r="G285" s="85">
        <f t="shared" si="110"/>
        <v>0</v>
      </c>
      <c r="H285" s="84">
        <v>16.0</v>
      </c>
      <c r="I285" s="85">
        <f t="shared" si="111"/>
        <v>0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idden="1">
      <c r="A286" s="6" t="str">
        <f t="shared" si="108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idden="1">
      <c r="A287" s="6" t="str">
        <f t="shared" si="108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3">H289+H290+H291+H292+H293+H294+H295+H296+H297+H298+H299+H300+H301+H302+H303+H304+H305+H306+H307+H308+H309+H310+H311+H312+H313+H314+H315+H316+H317+H318</f>
        <v>0</v>
      </c>
      <c r="I287" s="17">
        <f t="shared" si="113"/>
        <v>0</v>
      </c>
      <c r="J287" s="98"/>
      <c r="K287" s="17">
        <f t="shared" ref="K287:L287" si="114">K289+K290+K291+K292+K293+K294+K295+K296+K297+K298+K299+K300+K301+K302+K303+K304+K305+K306+K307+K308+K309+K310+K311+K312+K313+K314+K315+K316+K317+K318</f>
        <v>0</v>
      </c>
      <c r="L287" s="17">
        <f t="shared" si="114"/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idden="1">
      <c r="A288" s="6" t="str">
        <f t="shared" si="108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idden="1">
      <c r="A289" s="6" t="str">
        <f t="shared" si="108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5">SUM(H289:I289)</f>
        <v>0</v>
      </c>
      <c r="K289" s="100">
        <v>0.0</v>
      </c>
      <c r="L289" s="100">
        <f t="shared" ref="L289:L319" si="116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idden="1">
      <c r="A290" s="6" t="str">
        <f t="shared" si="108"/>
        <v>6ª ENTRADA</v>
      </c>
      <c r="B290" s="54"/>
      <c r="C290" s="54" t="str">
        <f t="shared" ref="C290:C319" si="117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5"/>
        <v>0</v>
      </c>
      <c r="K290" s="100">
        <v>0.0</v>
      </c>
      <c r="L290" s="100">
        <f t="shared" si="116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idden="1">
      <c r="A291" s="6" t="str">
        <f t="shared" si="108"/>
        <v>6ª ENTRADA</v>
      </c>
      <c r="B291" s="54"/>
      <c r="C291" s="54" t="str">
        <f t="shared" si="117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5"/>
        <v>0</v>
      </c>
      <c r="K291" s="100">
        <v>0.0</v>
      </c>
      <c r="L291" s="100">
        <f t="shared" si="116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idden="1">
      <c r="A292" s="6" t="str">
        <f t="shared" si="108"/>
        <v>6ª ENTRADA</v>
      </c>
      <c r="B292" s="54"/>
      <c r="C292" s="54" t="str">
        <f t="shared" si="117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5"/>
        <v>0</v>
      </c>
      <c r="K292" s="100">
        <v>0.0</v>
      </c>
      <c r="L292" s="100">
        <f t="shared" si="116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idden="1">
      <c r="A293" s="6" t="str">
        <f t="shared" si="108"/>
        <v>6ª ENTRADA</v>
      </c>
      <c r="B293" s="54"/>
      <c r="C293" s="54" t="str">
        <f t="shared" si="117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5"/>
        <v>0</v>
      </c>
      <c r="K293" s="100">
        <v>0.0</v>
      </c>
      <c r="L293" s="100">
        <f t="shared" si="116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idden="1">
      <c r="A294" s="6" t="str">
        <f t="shared" si="108"/>
        <v>6ª ENTRADA</v>
      </c>
      <c r="B294" s="54"/>
      <c r="C294" s="54" t="str">
        <f t="shared" si="117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5"/>
        <v>0</v>
      </c>
      <c r="K294" s="100">
        <v>0.0</v>
      </c>
      <c r="L294" s="100">
        <f t="shared" si="116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idden="1">
      <c r="A295" s="6" t="str">
        <f t="shared" si="108"/>
        <v>6ª ENTRADA</v>
      </c>
      <c r="B295" s="54"/>
      <c r="C295" s="54" t="str">
        <f t="shared" si="117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5"/>
        <v>0</v>
      </c>
      <c r="K295" s="100">
        <v>0.0</v>
      </c>
      <c r="L295" s="100">
        <f t="shared" si="116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idden="1">
      <c r="A296" s="6" t="str">
        <f t="shared" si="108"/>
        <v>6ª ENTRADA</v>
      </c>
      <c r="B296" s="54"/>
      <c r="C296" s="54" t="str">
        <f t="shared" si="117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5"/>
        <v>0</v>
      </c>
      <c r="K296" s="100">
        <v>0.0</v>
      </c>
      <c r="L296" s="100">
        <f t="shared" si="116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idden="1">
      <c r="A297" s="6" t="str">
        <f t="shared" si="108"/>
        <v>6ª ENTRADA</v>
      </c>
      <c r="B297" s="54"/>
      <c r="C297" s="54" t="str">
        <f t="shared" si="117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5"/>
        <v>0</v>
      </c>
      <c r="K297" s="100">
        <v>0.0</v>
      </c>
      <c r="L297" s="100">
        <f t="shared" si="116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idden="1">
      <c r="A298" s="6" t="str">
        <f t="shared" si="108"/>
        <v>6ª ENTRADA</v>
      </c>
      <c r="B298" s="54"/>
      <c r="C298" s="54" t="str">
        <f t="shared" si="117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5"/>
        <v>0</v>
      </c>
      <c r="K298" s="100">
        <v>0.0</v>
      </c>
      <c r="L298" s="100">
        <f t="shared" si="116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idden="1">
      <c r="A299" s="6" t="str">
        <f t="shared" si="108"/>
        <v>6ª ENTRADA</v>
      </c>
      <c r="B299" s="54"/>
      <c r="C299" s="54" t="str">
        <f t="shared" si="117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5"/>
        <v>0</v>
      </c>
      <c r="K299" s="100">
        <v>0.0</v>
      </c>
      <c r="L299" s="100">
        <f t="shared" si="116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idden="1">
      <c r="A300" s="6" t="str">
        <f t="shared" si="108"/>
        <v>6ª ENTRADA</v>
      </c>
      <c r="B300" s="54"/>
      <c r="C300" s="54" t="str">
        <f t="shared" si="117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5"/>
        <v>0</v>
      </c>
      <c r="K300" s="100">
        <v>0.0</v>
      </c>
      <c r="L300" s="100">
        <f t="shared" si="116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idden="1">
      <c r="A301" s="6" t="str">
        <f t="shared" si="108"/>
        <v>6ª ENTRADA</v>
      </c>
      <c r="B301" s="54"/>
      <c r="C301" s="54" t="str">
        <f t="shared" si="117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5"/>
        <v>0</v>
      </c>
      <c r="K301" s="100">
        <v>0.0</v>
      </c>
      <c r="L301" s="100">
        <f t="shared" si="116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idden="1">
      <c r="A302" s="6" t="str">
        <f t="shared" si="108"/>
        <v>6ª ENTRADA</v>
      </c>
      <c r="B302" s="54"/>
      <c r="C302" s="54" t="str">
        <f t="shared" si="117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5"/>
        <v>0</v>
      </c>
      <c r="K302" s="100">
        <v>0.0</v>
      </c>
      <c r="L302" s="100">
        <f t="shared" si="116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idden="1">
      <c r="A303" s="6" t="str">
        <f t="shared" si="108"/>
        <v>6ª ENTRADA</v>
      </c>
      <c r="B303" s="54"/>
      <c r="C303" s="54" t="str">
        <f t="shared" si="117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5"/>
        <v>0</v>
      </c>
      <c r="K303" s="100">
        <v>0.0</v>
      </c>
      <c r="L303" s="100">
        <f t="shared" si="116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idden="1">
      <c r="A304" s="6" t="str">
        <f t="shared" si="108"/>
        <v>6ª ENTRADA</v>
      </c>
      <c r="B304" s="54"/>
      <c r="C304" s="54" t="str">
        <f t="shared" si="117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5"/>
        <v>0</v>
      </c>
      <c r="K304" s="100">
        <v>0.0</v>
      </c>
      <c r="L304" s="100">
        <f t="shared" si="116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idden="1">
      <c r="A305" s="6" t="str">
        <f t="shared" si="108"/>
        <v>6ª ENTRADA</v>
      </c>
      <c r="B305" s="54"/>
      <c r="C305" s="54" t="str">
        <f t="shared" si="117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5"/>
        <v>0</v>
      </c>
      <c r="K305" s="100">
        <v>0.0</v>
      </c>
      <c r="L305" s="100">
        <f t="shared" si="116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idden="1">
      <c r="A306" s="6" t="str">
        <f t="shared" si="108"/>
        <v>6ª ENTRADA</v>
      </c>
      <c r="B306" s="54"/>
      <c r="C306" s="54" t="str">
        <f t="shared" si="117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5"/>
        <v>0</v>
      </c>
      <c r="K306" s="100">
        <v>0.0</v>
      </c>
      <c r="L306" s="100">
        <f t="shared" si="116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idden="1">
      <c r="A307" s="6" t="str">
        <f t="shared" si="108"/>
        <v>6ª ENTRADA</v>
      </c>
      <c r="B307" s="54"/>
      <c r="C307" s="54" t="str">
        <f t="shared" si="117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0.0</v>
      </c>
      <c r="J307" s="101">
        <f t="shared" si="115"/>
        <v>0</v>
      </c>
      <c r="K307" s="100">
        <v>0.0</v>
      </c>
      <c r="L307" s="100">
        <f t="shared" si="116"/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idden="1">
      <c r="A308" s="6" t="str">
        <f t="shared" si="108"/>
        <v>6ª ENTRADA</v>
      </c>
      <c r="B308" s="54"/>
      <c r="C308" s="54" t="str">
        <f t="shared" si="117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5"/>
        <v>0</v>
      </c>
      <c r="K308" s="100">
        <v>0.0</v>
      </c>
      <c r="L308" s="100">
        <f t="shared" si="116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idden="1">
      <c r="A309" s="6" t="str">
        <f t="shared" si="108"/>
        <v>6ª ENTRADA</v>
      </c>
      <c r="B309" s="54"/>
      <c r="C309" s="54" t="str">
        <f t="shared" si="117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5"/>
        <v>0</v>
      </c>
      <c r="K309" s="100">
        <v>0.0</v>
      </c>
      <c r="L309" s="100">
        <f t="shared" si="116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idden="1">
      <c r="A310" s="6" t="str">
        <f t="shared" si="108"/>
        <v>6ª ENTRADA</v>
      </c>
      <c r="B310" s="54"/>
      <c r="C310" s="54" t="str">
        <f t="shared" si="117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5"/>
        <v>0</v>
      </c>
      <c r="K310" s="100">
        <v>0.0</v>
      </c>
      <c r="L310" s="100">
        <f t="shared" si="116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idden="1">
      <c r="A311" s="6" t="str">
        <f t="shared" si="108"/>
        <v>6ª ENTRADA</v>
      </c>
      <c r="B311" s="54"/>
      <c r="C311" s="54" t="str">
        <f t="shared" si="117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5"/>
        <v>0</v>
      </c>
      <c r="K311" s="100">
        <v>0.0</v>
      </c>
      <c r="L311" s="100">
        <f t="shared" si="116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idden="1">
      <c r="A312" s="6" t="str">
        <f t="shared" si="108"/>
        <v>6ª ENTRADA</v>
      </c>
      <c r="B312" s="54"/>
      <c r="C312" s="54" t="str">
        <f t="shared" si="117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5"/>
        <v>0</v>
      </c>
      <c r="K312" s="100">
        <v>0.0</v>
      </c>
      <c r="L312" s="100">
        <f t="shared" si="116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idden="1">
      <c r="A313" s="6" t="str">
        <f t="shared" si="108"/>
        <v>6ª ENTRADA</v>
      </c>
      <c r="B313" s="54"/>
      <c r="C313" s="54" t="str">
        <f t="shared" si="117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5"/>
        <v>0</v>
      </c>
      <c r="K313" s="100">
        <v>0.0</v>
      </c>
      <c r="L313" s="100">
        <f t="shared" si="116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idden="1">
      <c r="A314" s="6" t="str">
        <f t="shared" si="108"/>
        <v>6ª ENTRADA</v>
      </c>
      <c r="B314" s="54"/>
      <c r="C314" s="54" t="str">
        <f t="shared" si="117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5"/>
        <v>0</v>
      </c>
      <c r="K314" s="100">
        <v>0.0</v>
      </c>
      <c r="L314" s="100">
        <f t="shared" si="116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idden="1">
      <c r="A315" s="6" t="str">
        <f t="shared" si="108"/>
        <v>6ª ENTRADA</v>
      </c>
      <c r="B315" s="54"/>
      <c r="C315" s="54" t="str">
        <f t="shared" si="117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5"/>
        <v>0</v>
      </c>
      <c r="K315" s="100">
        <v>0.0</v>
      </c>
      <c r="L315" s="100">
        <f t="shared" si="116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idden="1">
      <c r="A316" s="6" t="str">
        <f t="shared" si="108"/>
        <v>6ª ENTRADA</v>
      </c>
      <c r="B316" s="54"/>
      <c r="C316" s="54" t="str">
        <f t="shared" si="117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5"/>
        <v>0</v>
      </c>
      <c r="K316" s="100">
        <v>0.0</v>
      </c>
      <c r="L316" s="100">
        <f t="shared" si="116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idden="1">
      <c r="A317" s="6" t="str">
        <f t="shared" si="108"/>
        <v>6ª ENTRADA</v>
      </c>
      <c r="B317" s="54"/>
      <c r="C317" s="54" t="str">
        <f t="shared" si="117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5"/>
        <v>0</v>
      </c>
      <c r="K317" s="100">
        <v>0.0</v>
      </c>
      <c r="L317" s="100">
        <f t="shared" si="116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idden="1">
      <c r="A318" s="6" t="str">
        <f t="shared" si="108"/>
        <v>6ª ENTRADA</v>
      </c>
      <c r="B318" s="54"/>
      <c r="C318" s="54" t="str">
        <f t="shared" si="117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5"/>
        <v>0</v>
      </c>
      <c r="K318" s="100">
        <v>0.0</v>
      </c>
      <c r="L318" s="100">
        <f t="shared" si="116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idden="1">
      <c r="A319" s="6" t="str">
        <f t="shared" si="108"/>
        <v>6ª ENTRADA</v>
      </c>
      <c r="B319" s="54"/>
      <c r="C319" s="54" t="str">
        <f t="shared" si="117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5"/>
        <v>0</v>
      </c>
      <c r="K319" s="100">
        <v>0.0</v>
      </c>
      <c r="L319" s="100">
        <f t="shared" si="116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idden="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idden="1">
      <c r="A322" s="6" t="str">
        <f t="shared" ref="A322:A363" si="118">A321</f>
        <v>7ª ENTRADA</v>
      </c>
      <c r="B322" s="82"/>
      <c r="C322" s="82"/>
      <c r="D322" s="82"/>
      <c r="E322" s="83">
        <f>((L331*G331)+L331)</f>
        <v>0</v>
      </c>
      <c r="F322" s="84">
        <v>1.0</v>
      </c>
      <c r="G322" s="85">
        <f>((E329*G331)+E329)</f>
        <v>0</v>
      </c>
      <c r="H322" s="84">
        <v>9.0</v>
      </c>
      <c r="I322" s="85">
        <f>((G329*G331)+G329)</f>
        <v>0</v>
      </c>
      <c r="J322" s="84">
        <v>17.0</v>
      </c>
      <c r="K322" s="85">
        <f>((I329*G331)+I329)</f>
        <v>0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idden="1">
      <c r="A323" s="6" t="str">
        <f t="shared" si="118"/>
        <v>7ª ENTRADA</v>
      </c>
      <c r="B323" s="87"/>
      <c r="C323" s="87">
        <v>0.04</v>
      </c>
      <c r="D323" s="82" t="s">
        <v>38</v>
      </c>
      <c r="E323" s="83">
        <f t="shared" ref="E323:E329" si="119">((E322*G$331)+E322)</f>
        <v>0</v>
      </c>
      <c r="F323" s="84">
        <v>2.0</v>
      </c>
      <c r="G323" s="85">
        <f t="shared" ref="G323:G329" si="120">((G322*G$331)+G322)</f>
        <v>0</v>
      </c>
      <c r="H323" s="84">
        <v>10.0</v>
      </c>
      <c r="I323" s="85">
        <f t="shared" ref="I323:I329" si="121">((I322*G$331)+I322)</f>
        <v>0</v>
      </c>
      <c r="J323" s="84">
        <v>18.0</v>
      </c>
      <c r="K323" s="85">
        <f t="shared" ref="K323:K328" si="122">((K322*G$331)+K322)</f>
        <v>0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idden="1">
      <c r="A324" s="6" t="str">
        <f t="shared" si="118"/>
        <v>7ª ENTRADA</v>
      </c>
      <c r="B324" s="82"/>
      <c r="C324" s="82"/>
      <c r="D324" s="82"/>
      <c r="E324" s="83">
        <f t="shared" si="119"/>
        <v>0</v>
      </c>
      <c r="F324" s="84">
        <v>3.0</v>
      </c>
      <c r="G324" s="85">
        <f t="shared" si="120"/>
        <v>0</v>
      </c>
      <c r="H324" s="84">
        <v>11.0</v>
      </c>
      <c r="I324" s="85">
        <f t="shared" si="121"/>
        <v>0</v>
      </c>
      <c r="J324" s="84">
        <v>19.0</v>
      </c>
      <c r="K324" s="85">
        <f t="shared" si="122"/>
        <v>0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idden="1">
      <c r="A325" s="6" t="str">
        <f t="shared" si="118"/>
        <v>7ª ENTRADA</v>
      </c>
      <c r="B325" s="88"/>
      <c r="C325" s="88"/>
      <c r="D325" s="88"/>
      <c r="E325" s="83">
        <f t="shared" si="119"/>
        <v>0</v>
      </c>
      <c r="F325" s="84">
        <v>4.0</v>
      </c>
      <c r="G325" s="85">
        <f t="shared" si="120"/>
        <v>0</v>
      </c>
      <c r="H325" s="84">
        <v>12.0</v>
      </c>
      <c r="I325" s="85">
        <f t="shared" si="121"/>
        <v>0</v>
      </c>
      <c r="J325" s="84">
        <v>20.0</v>
      </c>
      <c r="K325" s="85">
        <f t="shared" si="122"/>
        <v>0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 hidden="1">
      <c r="A326" s="6" t="str">
        <f t="shared" si="118"/>
        <v>7ª ENTRADA</v>
      </c>
      <c r="B326" s="89"/>
      <c r="C326" s="89" t="s">
        <v>1</v>
      </c>
      <c r="D326" s="89" t="s">
        <v>54</v>
      </c>
      <c r="E326" s="83">
        <f t="shared" si="119"/>
        <v>0</v>
      </c>
      <c r="F326" s="84">
        <v>5.0</v>
      </c>
      <c r="G326" s="85">
        <f t="shared" si="120"/>
        <v>0</v>
      </c>
      <c r="H326" s="84">
        <v>13.0</v>
      </c>
      <c r="I326" s="85">
        <f t="shared" si="121"/>
        <v>0</v>
      </c>
      <c r="J326" s="84">
        <v>21.0</v>
      </c>
      <c r="K326" s="85">
        <f t="shared" si="122"/>
        <v>0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hidden="1">
      <c r="A327" s="6" t="str">
        <f t="shared" si="118"/>
        <v>7ª ENTRADA</v>
      </c>
      <c r="B327" s="90"/>
      <c r="C327" s="90" t="s">
        <v>40</v>
      </c>
      <c r="D327" s="91">
        <f>L331*0.5%</f>
        <v>0</v>
      </c>
      <c r="E327" s="83">
        <f t="shared" si="119"/>
        <v>0</v>
      </c>
      <c r="F327" s="84">
        <v>6.0</v>
      </c>
      <c r="G327" s="85">
        <f t="shared" si="120"/>
        <v>0</v>
      </c>
      <c r="H327" s="84">
        <v>14.0</v>
      </c>
      <c r="I327" s="85">
        <f t="shared" si="121"/>
        <v>0</v>
      </c>
      <c r="J327" s="84">
        <v>22.0</v>
      </c>
      <c r="K327" s="85">
        <f t="shared" si="122"/>
        <v>0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hidden="1">
      <c r="A328" s="6" t="str">
        <f t="shared" si="118"/>
        <v>7ª ENTRADA</v>
      </c>
      <c r="B328" s="92"/>
      <c r="C328" s="92" t="s">
        <v>41</v>
      </c>
      <c r="D328" s="93">
        <f>D327/5</f>
        <v>0</v>
      </c>
      <c r="E328" s="83">
        <f t="shared" si="119"/>
        <v>0</v>
      </c>
      <c r="F328" s="84">
        <v>7.0</v>
      </c>
      <c r="G328" s="85">
        <f t="shared" si="120"/>
        <v>0</v>
      </c>
      <c r="H328" s="84">
        <v>15.0</v>
      </c>
      <c r="I328" s="85">
        <f t="shared" si="121"/>
        <v>0</v>
      </c>
      <c r="J328" s="84">
        <v>23.0</v>
      </c>
      <c r="K328" s="85">
        <f t="shared" si="122"/>
        <v>0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hidden="1">
      <c r="A329" s="6" t="str">
        <f t="shared" si="118"/>
        <v>7ª ENTRADA</v>
      </c>
      <c r="B329" s="94"/>
      <c r="C329" s="94" t="s">
        <v>42</v>
      </c>
      <c r="D329" s="95">
        <f>L331*G331</f>
        <v>0</v>
      </c>
      <c r="E329" s="83">
        <f t="shared" si="119"/>
        <v>0</v>
      </c>
      <c r="F329" s="84">
        <v>8.0</v>
      </c>
      <c r="G329" s="85">
        <f t="shared" si="120"/>
        <v>0</v>
      </c>
      <c r="H329" s="84">
        <v>16.0</v>
      </c>
      <c r="I329" s="85">
        <f t="shared" si="121"/>
        <v>0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hidden="1">
      <c r="A330" s="6" t="str">
        <f t="shared" si="118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hidden="1">
      <c r="A331" s="6" t="str">
        <f t="shared" si="118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3">H333+H334+H335+H336+H337+H338+H339+H340+H341+H342+H343+H344+H345+H346+H347+H348+H349+H350+H351+H352+H353+H354+H355+H356+H357+H358+H359+H360+H361+H362</f>
        <v>0</v>
      </c>
      <c r="I331" s="17">
        <f t="shared" si="123"/>
        <v>0</v>
      </c>
      <c r="J331" s="98"/>
      <c r="K331" s="17">
        <f t="shared" ref="K331:L331" si="124">K333+K334+K335+K336+K337+K338+K339+K340+K341+K342+K343+K344+K345+K346+K347+K348+K349+K350+K351+K352+K353+K354+K355+K356+K357+K358+K359+K360+K361+K362</f>
        <v>0</v>
      </c>
      <c r="L331" s="17">
        <f t="shared" si="124"/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 hidden="1">
      <c r="A332" s="6" t="str">
        <f t="shared" si="118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 hidden="1">
      <c r="A333" s="6" t="str">
        <f t="shared" si="118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5">SUM(H333:I333)</f>
        <v>0</v>
      </c>
      <c r="K333" s="100">
        <v>0.0</v>
      </c>
      <c r="L333" s="100">
        <f t="shared" ref="L333:L363" si="126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hidden="1">
      <c r="A334" s="6" t="str">
        <f t="shared" si="118"/>
        <v>7ª ENTRADA</v>
      </c>
      <c r="B334" s="54"/>
      <c r="C334" s="54" t="str">
        <f t="shared" ref="C334:C363" si="127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5"/>
        <v>0</v>
      </c>
      <c r="K334" s="100">
        <v>0.0</v>
      </c>
      <c r="L334" s="100">
        <f t="shared" si="126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 hidden="1">
      <c r="A335" s="6" t="str">
        <f t="shared" si="118"/>
        <v>7ª ENTRADA</v>
      </c>
      <c r="B335" s="54"/>
      <c r="C335" s="54" t="str">
        <f t="shared" si="127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5"/>
        <v>0</v>
      </c>
      <c r="K335" s="100">
        <v>0.0</v>
      </c>
      <c r="L335" s="100">
        <f t="shared" si="126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hidden="1">
      <c r="A336" s="6" t="str">
        <f t="shared" si="118"/>
        <v>7ª ENTRADA</v>
      </c>
      <c r="B336" s="54"/>
      <c r="C336" s="54" t="str">
        <f t="shared" si="127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5"/>
        <v>0</v>
      </c>
      <c r="K336" s="100">
        <v>0.0</v>
      </c>
      <c r="L336" s="100">
        <f t="shared" si="126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hidden="1">
      <c r="A337" s="6" t="str">
        <f t="shared" si="118"/>
        <v>7ª ENTRADA</v>
      </c>
      <c r="B337" s="54"/>
      <c r="C337" s="54" t="str">
        <f t="shared" si="127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5"/>
        <v>0</v>
      </c>
      <c r="K337" s="100">
        <v>0.0</v>
      </c>
      <c r="L337" s="100">
        <f t="shared" si="126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 hidden="1">
      <c r="A338" s="6" t="str">
        <f t="shared" si="118"/>
        <v>7ª ENTRADA</v>
      </c>
      <c r="B338" s="54"/>
      <c r="C338" s="54" t="str">
        <f t="shared" si="127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5"/>
        <v>0</v>
      </c>
      <c r="K338" s="100">
        <v>0.0</v>
      </c>
      <c r="L338" s="100">
        <f t="shared" si="126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hidden="1">
      <c r="A339" s="6" t="str">
        <f t="shared" si="118"/>
        <v>7ª ENTRADA</v>
      </c>
      <c r="B339" s="54"/>
      <c r="C339" s="54" t="str">
        <f t="shared" si="127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5"/>
        <v>0</v>
      </c>
      <c r="K339" s="100">
        <v>0.0</v>
      </c>
      <c r="L339" s="100">
        <f t="shared" si="126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hidden="1">
      <c r="A340" s="6" t="str">
        <f t="shared" si="118"/>
        <v>7ª ENTRADA</v>
      </c>
      <c r="B340" s="54"/>
      <c r="C340" s="54" t="str">
        <f t="shared" si="127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5"/>
        <v>0</v>
      </c>
      <c r="K340" s="100">
        <v>0.0</v>
      </c>
      <c r="L340" s="100">
        <f t="shared" si="126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 hidden="1">
      <c r="A341" s="6" t="str">
        <f t="shared" si="118"/>
        <v>7ª ENTRADA</v>
      </c>
      <c r="B341" s="54"/>
      <c r="C341" s="54" t="str">
        <f t="shared" si="127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5"/>
        <v>0</v>
      </c>
      <c r="K341" s="100">
        <v>0.0</v>
      </c>
      <c r="L341" s="100">
        <f t="shared" si="126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hidden="1">
      <c r="A342" s="6" t="str">
        <f t="shared" si="118"/>
        <v>7ª ENTRADA</v>
      </c>
      <c r="B342" s="54"/>
      <c r="C342" s="54" t="str">
        <f t="shared" si="127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5"/>
        <v>0</v>
      </c>
      <c r="K342" s="100">
        <v>0.0</v>
      </c>
      <c r="L342" s="100">
        <f t="shared" si="126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 hidden="1">
      <c r="A343" s="6" t="str">
        <f t="shared" si="118"/>
        <v>7ª ENTRADA</v>
      </c>
      <c r="B343" s="54"/>
      <c r="C343" s="54" t="str">
        <f t="shared" si="127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5"/>
        <v>0</v>
      </c>
      <c r="K343" s="100">
        <v>0.0</v>
      </c>
      <c r="L343" s="100">
        <f t="shared" si="126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hidden="1">
      <c r="A344" s="6" t="str">
        <f t="shared" si="118"/>
        <v>7ª ENTRADA</v>
      </c>
      <c r="B344" s="54"/>
      <c r="C344" s="54" t="str">
        <f t="shared" si="127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5"/>
        <v>0</v>
      </c>
      <c r="K344" s="100">
        <v>0.0</v>
      </c>
      <c r="L344" s="100">
        <f t="shared" si="126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 hidden="1">
      <c r="A345" s="6" t="str">
        <f t="shared" si="118"/>
        <v>7ª ENTRADA</v>
      </c>
      <c r="B345" s="54"/>
      <c r="C345" s="54" t="str">
        <f t="shared" si="127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5"/>
        <v>0</v>
      </c>
      <c r="K345" s="100">
        <v>0.0</v>
      </c>
      <c r="L345" s="100">
        <f t="shared" si="126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hidden="1">
      <c r="A346" s="6" t="str">
        <f t="shared" si="118"/>
        <v>7ª ENTRADA</v>
      </c>
      <c r="B346" s="54"/>
      <c r="C346" s="54" t="str">
        <f t="shared" si="127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5"/>
        <v>0</v>
      </c>
      <c r="K346" s="100">
        <v>0.0</v>
      </c>
      <c r="L346" s="100">
        <f t="shared" si="126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 hidden="1">
      <c r="A347" s="6" t="str">
        <f t="shared" si="118"/>
        <v>7ª ENTRADA</v>
      </c>
      <c r="B347" s="54"/>
      <c r="C347" s="54" t="str">
        <f t="shared" si="127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5"/>
        <v>0</v>
      </c>
      <c r="K347" s="100">
        <v>0.0</v>
      </c>
      <c r="L347" s="100">
        <f t="shared" si="126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hidden="1">
      <c r="A348" s="6" t="str">
        <f t="shared" si="118"/>
        <v>7ª ENTRADA</v>
      </c>
      <c r="B348" s="54"/>
      <c r="C348" s="54" t="str">
        <f t="shared" si="127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5"/>
        <v>0</v>
      </c>
      <c r="K348" s="100">
        <v>0.0</v>
      </c>
      <c r="L348" s="100">
        <f t="shared" si="126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 hidden="1">
      <c r="A349" s="6" t="str">
        <f t="shared" si="118"/>
        <v>7ª ENTRADA</v>
      </c>
      <c r="B349" s="54"/>
      <c r="C349" s="54" t="str">
        <f t="shared" si="127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5"/>
        <v>0</v>
      </c>
      <c r="K349" s="100">
        <v>0.0</v>
      </c>
      <c r="L349" s="100">
        <f t="shared" si="126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hidden="1">
      <c r="A350" s="6" t="str">
        <f t="shared" si="118"/>
        <v>7ª ENTRADA</v>
      </c>
      <c r="B350" s="54"/>
      <c r="C350" s="54" t="str">
        <f t="shared" si="127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5"/>
        <v>0</v>
      </c>
      <c r="K350" s="100">
        <v>0.0</v>
      </c>
      <c r="L350" s="100">
        <f t="shared" si="126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 hidden="1">
      <c r="A351" s="6" t="str">
        <f t="shared" si="118"/>
        <v>7ª ENTRADA</v>
      </c>
      <c r="B351" s="54"/>
      <c r="C351" s="54" t="str">
        <f t="shared" si="127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5"/>
        <v>0</v>
      </c>
      <c r="K351" s="100">
        <v>0.0</v>
      </c>
      <c r="L351" s="100">
        <f t="shared" si="126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hidden="1">
      <c r="A352" s="6" t="str">
        <f t="shared" si="118"/>
        <v>7ª ENTRADA</v>
      </c>
      <c r="B352" s="54"/>
      <c r="C352" s="54" t="str">
        <f t="shared" si="127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5"/>
        <v>0</v>
      </c>
      <c r="K352" s="100">
        <v>0.0</v>
      </c>
      <c r="L352" s="100">
        <f t="shared" si="126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hidden="1">
      <c r="A353" s="6" t="str">
        <f t="shared" si="118"/>
        <v>7ª ENTRADA</v>
      </c>
      <c r="B353" s="54"/>
      <c r="C353" s="54" t="str">
        <f t="shared" si="127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5"/>
        <v>0</v>
      </c>
      <c r="K353" s="100">
        <v>0.0</v>
      </c>
      <c r="L353" s="100">
        <f t="shared" si="126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 hidden="1">
      <c r="A354" s="6" t="str">
        <f t="shared" si="118"/>
        <v>7ª ENTRADA</v>
      </c>
      <c r="B354" s="54"/>
      <c r="C354" s="54" t="str">
        <f t="shared" si="127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5"/>
        <v>0</v>
      </c>
      <c r="K354" s="100">
        <v>0.0</v>
      </c>
      <c r="L354" s="100">
        <f t="shared" si="126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 hidden="1">
      <c r="A355" s="6" t="str">
        <f t="shared" si="118"/>
        <v>7ª ENTRADA</v>
      </c>
      <c r="B355" s="54"/>
      <c r="C355" s="54" t="str">
        <f t="shared" si="127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5"/>
        <v>0</v>
      </c>
      <c r="K355" s="100">
        <v>0.0</v>
      </c>
      <c r="L355" s="100">
        <f t="shared" si="126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hidden="1">
      <c r="A356" s="6" t="str">
        <f t="shared" si="118"/>
        <v>7ª ENTRADA</v>
      </c>
      <c r="B356" s="54"/>
      <c r="C356" s="54" t="str">
        <f t="shared" si="127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5"/>
        <v>0</v>
      </c>
      <c r="K356" s="100">
        <v>0.0</v>
      </c>
      <c r="L356" s="100">
        <f t="shared" si="126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 hidden="1">
      <c r="A357" s="6" t="str">
        <f t="shared" si="118"/>
        <v>7ª ENTRADA</v>
      </c>
      <c r="B357" s="54"/>
      <c r="C357" s="54" t="str">
        <f t="shared" si="127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5"/>
        <v>0</v>
      </c>
      <c r="K357" s="100">
        <v>0.0</v>
      </c>
      <c r="L357" s="100">
        <f t="shared" si="126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hidden="1">
      <c r="A358" s="6" t="str">
        <f t="shared" si="118"/>
        <v>7ª ENTRADA</v>
      </c>
      <c r="B358" s="54"/>
      <c r="C358" s="54" t="str">
        <f t="shared" si="127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5"/>
        <v>0</v>
      </c>
      <c r="K358" s="100">
        <v>0.0</v>
      </c>
      <c r="L358" s="100">
        <f t="shared" si="126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hidden="1">
      <c r="A359" s="6" t="str">
        <f t="shared" si="118"/>
        <v>7ª ENTRADA</v>
      </c>
      <c r="B359" s="54"/>
      <c r="C359" s="54" t="str">
        <f t="shared" si="127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5"/>
        <v>0</v>
      </c>
      <c r="K359" s="100">
        <v>0.0</v>
      </c>
      <c r="L359" s="100">
        <f t="shared" si="126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hidden="1">
      <c r="A360" s="6" t="str">
        <f t="shared" si="118"/>
        <v>7ª ENTRADA</v>
      </c>
      <c r="B360" s="54"/>
      <c r="C360" s="54" t="str">
        <f t="shared" si="127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5"/>
        <v>0</v>
      </c>
      <c r="K360" s="100">
        <v>0.0</v>
      </c>
      <c r="L360" s="100">
        <f t="shared" si="126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 hidden="1">
      <c r="A361" s="6" t="str">
        <f t="shared" si="118"/>
        <v>7ª ENTRADA</v>
      </c>
      <c r="B361" s="54"/>
      <c r="C361" s="54" t="str">
        <f t="shared" si="127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5"/>
        <v>0</v>
      </c>
      <c r="K361" s="100">
        <v>0.0</v>
      </c>
      <c r="L361" s="100">
        <f t="shared" si="126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hidden="1">
      <c r="A362" s="6" t="str">
        <f t="shared" si="118"/>
        <v>7ª ENTRADA</v>
      </c>
      <c r="B362" s="54"/>
      <c r="C362" s="54" t="str">
        <f t="shared" si="127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5"/>
        <v>0</v>
      </c>
      <c r="K362" s="100">
        <v>0.0</v>
      </c>
      <c r="L362" s="100">
        <f t="shared" si="126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 hidden="1">
      <c r="A363" s="6" t="str">
        <f t="shared" si="118"/>
        <v>7ª ENTRADA</v>
      </c>
      <c r="B363" s="54"/>
      <c r="C363" s="54" t="str">
        <f t="shared" si="127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5"/>
        <v>0</v>
      </c>
      <c r="K363" s="100">
        <v>0.0</v>
      </c>
      <c r="L363" s="100">
        <f t="shared" si="126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idden="1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idden="1">
      <c r="A366" s="6" t="str">
        <f t="shared" ref="A366:A407" si="128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idden="1">
      <c r="A367" s="6" t="str">
        <f t="shared" si="128"/>
        <v>NADA</v>
      </c>
      <c r="B367" s="87"/>
      <c r="C367" s="87">
        <v>0.1</v>
      </c>
      <c r="D367" s="82" t="s">
        <v>38</v>
      </c>
      <c r="E367" s="83">
        <f t="shared" ref="E367:E373" si="129">((E366*G$67)+E366)</f>
        <v>0</v>
      </c>
      <c r="F367" s="84">
        <v>2.0</v>
      </c>
      <c r="G367" s="85">
        <f t="shared" ref="G367:G373" si="130">((G366*G$67)+G366)</f>
        <v>0</v>
      </c>
      <c r="H367" s="84">
        <v>10.0</v>
      </c>
      <c r="I367" s="85">
        <f t="shared" ref="I367:I373" si="131">((I366*G$67)+I366)</f>
        <v>0</v>
      </c>
      <c r="J367" s="84">
        <v>18.0</v>
      </c>
      <c r="K367" s="85">
        <f t="shared" ref="K367:K372" si="132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idden="1">
      <c r="A368" s="6" t="str">
        <f t="shared" si="128"/>
        <v>NADA</v>
      </c>
      <c r="B368" s="82"/>
      <c r="C368" s="82"/>
      <c r="D368" s="82"/>
      <c r="E368" s="83">
        <f t="shared" si="129"/>
        <v>0</v>
      </c>
      <c r="F368" s="84">
        <v>3.0</v>
      </c>
      <c r="G368" s="85">
        <f t="shared" si="130"/>
        <v>0</v>
      </c>
      <c r="H368" s="84">
        <v>11.0</v>
      </c>
      <c r="I368" s="85">
        <f t="shared" si="131"/>
        <v>0</v>
      </c>
      <c r="J368" s="84">
        <v>19.0</v>
      </c>
      <c r="K368" s="85">
        <f t="shared" si="132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idden="1">
      <c r="A369" s="6" t="str">
        <f t="shared" si="128"/>
        <v>NADA</v>
      </c>
      <c r="B369" s="88"/>
      <c r="C369" s="88"/>
      <c r="D369" s="88"/>
      <c r="E369" s="83">
        <f t="shared" si="129"/>
        <v>0</v>
      </c>
      <c r="F369" s="84">
        <v>4.0</v>
      </c>
      <c r="G369" s="85">
        <f t="shared" si="130"/>
        <v>0</v>
      </c>
      <c r="H369" s="84">
        <v>12.0</v>
      </c>
      <c r="I369" s="85">
        <f t="shared" si="131"/>
        <v>0</v>
      </c>
      <c r="J369" s="84">
        <v>20.0</v>
      </c>
      <c r="K369" s="85">
        <f t="shared" si="132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idden="1">
      <c r="A370" s="6" t="str">
        <f t="shared" si="128"/>
        <v>NADA</v>
      </c>
      <c r="B370" s="89"/>
      <c r="C370" s="89" t="s">
        <v>1</v>
      </c>
      <c r="D370" s="89" t="s">
        <v>39</v>
      </c>
      <c r="E370" s="83">
        <f t="shared" si="129"/>
        <v>0</v>
      </c>
      <c r="F370" s="84">
        <v>5.0</v>
      </c>
      <c r="G370" s="85">
        <f t="shared" si="130"/>
        <v>0</v>
      </c>
      <c r="H370" s="84">
        <v>13.0</v>
      </c>
      <c r="I370" s="85">
        <f t="shared" si="131"/>
        <v>0</v>
      </c>
      <c r="J370" s="84">
        <v>21.0</v>
      </c>
      <c r="K370" s="85">
        <f t="shared" si="132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idden="1">
      <c r="A371" s="6" t="str">
        <f t="shared" si="128"/>
        <v>NADA</v>
      </c>
      <c r="B371" s="90"/>
      <c r="C371" s="90" t="s">
        <v>40</v>
      </c>
      <c r="D371" s="91">
        <f>L375*0.5%</f>
        <v>0</v>
      </c>
      <c r="E371" s="83">
        <f t="shared" si="129"/>
        <v>0</v>
      </c>
      <c r="F371" s="84">
        <v>6.0</v>
      </c>
      <c r="G371" s="85">
        <f t="shared" si="130"/>
        <v>0</v>
      </c>
      <c r="H371" s="84">
        <v>14.0</v>
      </c>
      <c r="I371" s="85">
        <f t="shared" si="131"/>
        <v>0</v>
      </c>
      <c r="J371" s="84">
        <v>22.0</v>
      </c>
      <c r="K371" s="85">
        <f t="shared" si="132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idden="1">
      <c r="A372" s="6" t="str">
        <f t="shared" si="128"/>
        <v>NADA</v>
      </c>
      <c r="B372" s="92"/>
      <c r="C372" s="92" t="s">
        <v>41</v>
      </c>
      <c r="D372" s="93">
        <f>D371/5</f>
        <v>0</v>
      </c>
      <c r="E372" s="83">
        <f t="shared" si="129"/>
        <v>0</v>
      </c>
      <c r="F372" s="84">
        <v>7.0</v>
      </c>
      <c r="G372" s="85">
        <f t="shared" si="130"/>
        <v>0</v>
      </c>
      <c r="H372" s="84">
        <v>15.0</v>
      </c>
      <c r="I372" s="85">
        <f t="shared" si="131"/>
        <v>0</v>
      </c>
      <c r="J372" s="84">
        <v>23.0</v>
      </c>
      <c r="K372" s="85">
        <f t="shared" si="132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idden="1">
      <c r="A373" s="6" t="str">
        <f t="shared" si="128"/>
        <v>NADA</v>
      </c>
      <c r="B373" s="94"/>
      <c r="C373" s="94" t="s">
        <v>42</v>
      </c>
      <c r="D373" s="95">
        <f>L375*G375</f>
        <v>0</v>
      </c>
      <c r="E373" s="83">
        <f t="shared" si="129"/>
        <v>0</v>
      </c>
      <c r="F373" s="84">
        <v>8.0</v>
      </c>
      <c r="G373" s="85">
        <f t="shared" si="130"/>
        <v>0</v>
      </c>
      <c r="H373" s="84">
        <v>16.0</v>
      </c>
      <c r="I373" s="85">
        <f t="shared" si="131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idden="1">
      <c r="A374" s="6" t="str">
        <f t="shared" si="128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idden="1">
      <c r="A375" s="6" t="str">
        <f t="shared" si="128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3">H377+H378+H379+H380+H381+H382+H383+H384+H385+H386+H387+H388+H389+H390+H391+H392+H393+H394+H395+H396+H397+H398+H399+H400+H401+H402+H403+H404+H405+H406</f>
        <v>0</v>
      </c>
      <c r="I375" s="17">
        <f t="shared" si="133"/>
        <v>0</v>
      </c>
      <c r="J375" s="98"/>
      <c r="K375" s="17">
        <f t="shared" ref="K375:L375" si="134">K377+K378+K379+K380+K381+K382+K383+K384+K385+K386+K387+K388+K389+K390+K391+K392+K393+K394+K395+K396+K397+K398+K399+K400+K401+K402+K403+K404+K405+K406</f>
        <v>0</v>
      </c>
      <c r="L375" s="17">
        <f t="shared" si="134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idden="1">
      <c r="A376" s="6" t="str">
        <f t="shared" si="128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idden="1">
      <c r="A377" s="6" t="str">
        <f t="shared" si="128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5">SUM(H377:I377)</f>
        <v>0</v>
      </c>
      <c r="K377" s="100">
        <v>0.0</v>
      </c>
      <c r="L377" s="100">
        <f t="shared" ref="L377:L407" si="136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idden="1">
      <c r="A378" s="6" t="str">
        <f t="shared" si="128"/>
        <v>NADA</v>
      </c>
      <c r="B378" s="54"/>
      <c r="C378" s="54" t="str">
        <f t="shared" ref="C378:C407" si="137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5"/>
        <v>0</v>
      </c>
      <c r="K378" s="100">
        <v>0.0</v>
      </c>
      <c r="L378" s="100">
        <f t="shared" si="136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idden="1">
      <c r="A379" s="6" t="str">
        <f t="shared" si="128"/>
        <v>NADA</v>
      </c>
      <c r="B379" s="54"/>
      <c r="C379" s="54" t="str">
        <f t="shared" si="137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5"/>
        <v>0</v>
      </c>
      <c r="K379" s="100">
        <v>0.0</v>
      </c>
      <c r="L379" s="100">
        <f t="shared" si="136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idden="1">
      <c r="A380" s="6" t="str">
        <f t="shared" si="128"/>
        <v>NADA</v>
      </c>
      <c r="B380" s="54"/>
      <c r="C380" s="54" t="str">
        <f t="shared" si="137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5"/>
        <v>0</v>
      </c>
      <c r="K380" s="100">
        <v>0.0</v>
      </c>
      <c r="L380" s="100">
        <f t="shared" si="136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idden="1">
      <c r="A381" s="6" t="str">
        <f t="shared" si="128"/>
        <v>NADA</v>
      </c>
      <c r="B381" s="54"/>
      <c r="C381" s="54" t="str">
        <f t="shared" si="137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5"/>
        <v>0</v>
      </c>
      <c r="K381" s="100">
        <v>0.0</v>
      </c>
      <c r="L381" s="100">
        <f t="shared" si="136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idden="1">
      <c r="A382" s="6" t="str">
        <f t="shared" si="128"/>
        <v>NADA</v>
      </c>
      <c r="B382" s="54"/>
      <c r="C382" s="54" t="str">
        <f t="shared" si="137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5"/>
        <v>0</v>
      </c>
      <c r="K382" s="100">
        <v>0.0</v>
      </c>
      <c r="L382" s="100">
        <f t="shared" si="136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idden="1">
      <c r="A383" s="6" t="str">
        <f t="shared" si="128"/>
        <v>NADA</v>
      </c>
      <c r="B383" s="54"/>
      <c r="C383" s="54" t="str">
        <f t="shared" si="137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5"/>
        <v>0</v>
      </c>
      <c r="K383" s="100">
        <v>0.0</v>
      </c>
      <c r="L383" s="100">
        <f t="shared" si="136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idden="1">
      <c r="A384" s="6" t="str">
        <f t="shared" si="128"/>
        <v>NADA</v>
      </c>
      <c r="B384" s="54"/>
      <c r="C384" s="54" t="str">
        <f t="shared" si="137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5"/>
        <v>0</v>
      </c>
      <c r="K384" s="100">
        <v>0.0</v>
      </c>
      <c r="L384" s="100">
        <f t="shared" si="136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idden="1">
      <c r="A385" s="6" t="str">
        <f t="shared" si="128"/>
        <v>NADA</v>
      </c>
      <c r="B385" s="54"/>
      <c r="C385" s="54" t="str">
        <f t="shared" si="137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5"/>
        <v>0</v>
      </c>
      <c r="K385" s="100">
        <v>0.0</v>
      </c>
      <c r="L385" s="100">
        <f t="shared" si="136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idden="1">
      <c r="A386" s="6" t="str">
        <f t="shared" si="128"/>
        <v>NADA</v>
      </c>
      <c r="B386" s="54"/>
      <c r="C386" s="54" t="str">
        <f t="shared" si="137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5"/>
        <v>0</v>
      </c>
      <c r="K386" s="100">
        <v>0.0</v>
      </c>
      <c r="L386" s="100">
        <f t="shared" si="136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idden="1">
      <c r="A387" s="6" t="str">
        <f t="shared" si="128"/>
        <v>NADA</v>
      </c>
      <c r="B387" s="54"/>
      <c r="C387" s="54" t="str">
        <f t="shared" si="137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5"/>
        <v>0</v>
      </c>
      <c r="K387" s="100">
        <v>0.0</v>
      </c>
      <c r="L387" s="100">
        <f t="shared" si="136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idden="1">
      <c r="A388" s="6" t="str">
        <f t="shared" si="128"/>
        <v>NADA</v>
      </c>
      <c r="B388" s="54"/>
      <c r="C388" s="54" t="str">
        <f t="shared" si="137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5"/>
        <v>0</v>
      </c>
      <c r="K388" s="100">
        <v>0.0</v>
      </c>
      <c r="L388" s="100">
        <f t="shared" si="136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idden="1">
      <c r="A389" s="6" t="str">
        <f t="shared" si="128"/>
        <v>NADA</v>
      </c>
      <c r="B389" s="54"/>
      <c r="C389" s="54" t="str">
        <f t="shared" si="137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5"/>
        <v>0</v>
      </c>
      <c r="K389" s="100">
        <v>0.0</v>
      </c>
      <c r="L389" s="100">
        <f t="shared" si="136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idden="1">
      <c r="A390" s="6" t="str">
        <f t="shared" si="128"/>
        <v>NADA</v>
      </c>
      <c r="B390" s="54"/>
      <c r="C390" s="54" t="str">
        <f t="shared" si="137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5"/>
        <v>0</v>
      </c>
      <c r="K390" s="100">
        <v>0.0</v>
      </c>
      <c r="L390" s="100">
        <f t="shared" si="136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idden="1">
      <c r="A391" s="6" t="str">
        <f t="shared" si="128"/>
        <v>NADA</v>
      </c>
      <c r="B391" s="54"/>
      <c r="C391" s="54" t="str">
        <f t="shared" si="137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5"/>
        <v>0</v>
      </c>
      <c r="K391" s="100">
        <v>0.0</v>
      </c>
      <c r="L391" s="100">
        <f t="shared" si="136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idden="1">
      <c r="A392" s="6" t="str">
        <f t="shared" si="128"/>
        <v>NADA</v>
      </c>
      <c r="B392" s="54"/>
      <c r="C392" s="54" t="str">
        <f t="shared" si="137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5"/>
        <v>0</v>
      </c>
      <c r="K392" s="100">
        <v>0.0</v>
      </c>
      <c r="L392" s="100">
        <f t="shared" si="136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idden="1">
      <c r="A393" s="6" t="str">
        <f t="shared" si="128"/>
        <v>NADA</v>
      </c>
      <c r="B393" s="54"/>
      <c r="C393" s="54" t="str">
        <f t="shared" si="137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5"/>
        <v>0</v>
      </c>
      <c r="K393" s="100">
        <v>0.0</v>
      </c>
      <c r="L393" s="100">
        <f t="shared" si="136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idden="1">
      <c r="A394" s="6" t="str">
        <f t="shared" si="128"/>
        <v>NADA</v>
      </c>
      <c r="B394" s="54"/>
      <c r="C394" s="54" t="str">
        <f t="shared" si="137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5"/>
        <v>0</v>
      </c>
      <c r="K394" s="100">
        <v>0.0</v>
      </c>
      <c r="L394" s="100">
        <f t="shared" si="136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idden="1">
      <c r="A395" s="6" t="str">
        <f t="shared" si="128"/>
        <v>NADA</v>
      </c>
      <c r="B395" s="54"/>
      <c r="C395" s="54" t="str">
        <f t="shared" si="137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5"/>
        <v>0</v>
      </c>
      <c r="K395" s="100">
        <v>0.0</v>
      </c>
      <c r="L395" s="100">
        <f t="shared" si="136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idden="1">
      <c r="A396" s="6" t="str">
        <f t="shared" si="128"/>
        <v>NADA</v>
      </c>
      <c r="B396" s="54"/>
      <c r="C396" s="54" t="str">
        <f t="shared" si="137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5"/>
        <v>0</v>
      </c>
      <c r="K396" s="100">
        <v>0.0</v>
      </c>
      <c r="L396" s="100">
        <f t="shared" si="136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idden="1">
      <c r="A397" s="6" t="str">
        <f t="shared" si="128"/>
        <v>NADA</v>
      </c>
      <c r="B397" s="54"/>
      <c r="C397" s="54" t="str">
        <f t="shared" si="137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5"/>
        <v>0</v>
      </c>
      <c r="K397" s="100">
        <v>0.0</v>
      </c>
      <c r="L397" s="100">
        <f t="shared" si="136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idden="1">
      <c r="A398" s="6" t="str">
        <f t="shared" si="128"/>
        <v>NADA</v>
      </c>
      <c r="B398" s="54"/>
      <c r="C398" s="54" t="str">
        <f t="shared" si="137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5"/>
        <v>0</v>
      </c>
      <c r="K398" s="100">
        <v>0.0</v>
      </c>
      <c r="L398" s="100">
        <f t="shared" si="136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idden="1">
      <c r="A399" s="6" t="str">
        <f t="shared" si="128"/>
        <v>NADA</v>
      </c>
      <c r="B399" s="54"/>
      <c r="C399" s="54" t="str">
        <f t="shared" si="137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5"/>
        <v>0</v>
      </c>
      <c r="K399" s="100">
        <v>0.0</v>
      </c>
      <c r="L399" s="100">
        <f t="shared" si="136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idden="1">
      <c r="A400" s="6" t="str">
        <f t="shared" si="128"/>
        <v>NADA</v>
      </c>
      <c r="B400" s="54"/>
      <c r="C400" s="54" t="str">
        <f t="shared" si="137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5"/>
        <v>0</v>
      </c>
      <c r="K400" s="100">
        <v>0.0</v>
      </c>
      <c r="L400" s="100">
        <f t="shared" si="136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idden="1">
      <c r="A401" s="6" t="str">
        <f t="shared" si="128"/>
        <v>NADA</v>
      </c>
      <c r="B401" s="54"/>
      <c r="C401" s="54" t="str">
        <f t="shared" si="137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5"/>
        <v>0</v>
      </c>
      <c r="K401" s="100">
        <v>0.0</v>
      </c>
      <c r="L401" s="100">
        <f t="shared" si="136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idden="1">
      <c r="A402" s="6" t="str">
        <f t="shared" si="128"/>
        <v>NADA</v>
      </c>
      <c r="B402" s="54"/>
      <c r="C402" s="54" t="str">
        <f t="shared" si="137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5"/>
        <v>0</v>
      </c>
      <c r="K402" s="100">
        <v>0.0</v>
      </c>
      <c r="L402" s="100">
        <f t="shared" si="136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idden="1">
      <c r="A403" s="6" t="str">
        <f t="shared" si="128"/>
        <v>NADA</v>
      </c>
      <c r="B403" s="54"/>
      <c r="C403" s="54" t="str">
        <f t="shared" si="137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5"/>
        <v>0</v>
      </c>
      <c r="K403" s="100">
        <v>0.0</v>
      </c>
      <c r="L403" s="100">
        <f t="shared" si="136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idden="1">
      <c r="A404" s="6" t="str">
        <f t="shared" si="128"/>
        <v>NADA</v>
      </c>
      <c r="B404" s="54"/>
      <c r="C404" s="54" t="str">
        <f t="shared" si="137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5"/>
        <v>0</v>
      </c>
      <c r="K404" s="100">
        <v>0.0</v>
      </c>
      <c r="L404" s="100">
        <f t="shared" si="136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idden="1">
      <c r="A405" s="6" t="str">
        <f t="shared" si="128"/>
        <v>NADA</v>
      </c>
      <c r="B405" s="54"/>
      <c r="C405" s="54" t="str">
        <f t="shared" si="137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5"/>
        <v>0</v>
      </c>
      <c r="K405" s="100">
        <v>0.0</v>
      </c>
      <c r="L405" s="100">
        <f t="shared" si="136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idden="1">
      <c r="A406" s="6" t="str">
        <f t="shared" si="128"/>
        <v>NADA</v>
      </c>
      <c r="B406" s="54"/>
      <c r="C406" s="54" t="str">
        <f t="shared" si="137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5"/>
        <v>0</v>
      </c>
      <c r="K406" s="100">
        <v>0.0</v>
      </c>
      <c r="L406" s="100">
        <f t="shared" si="136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idden="1">
      <c r="A407" s="6" t="str">
        <f t="shared" si="128"/>
        <v>NADA</v>
      </c>
      <c r="B407" s="54"/>
      <c r="C407" s="54" t="str">
        <f t="shared" si="137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5"/>
        <v>0</v>
      </c>
      <c r="K407" s="100">
        <v>0.0</v>
      </c>
      <c r="L407" s="100">
        <f t="shared" si="136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idden="1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idden="1">
      <c r="A410" s="6" t="str">
        <f t="shared" ref="A410:A451" si="138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idden="1">
      <c r="A411" s="6" t="str">
        <f t="shared" si="138"/>
        <v>NADA</v>
      </c>
      <c r="B411" s="87"/>
      <c r="C411" s="87">
        <v>0.1</v>
      </c>
      <c r="D411" s="82" t="s">
        <v>38</v>
      </c>
      <c r="E411" s="83">
        <f t="shared" ref="E411:E417" si="139">((E410*G$67)+E410)</f>
        <v>0</v>
      </c>
      <c r="F411" s="84">
        <v>2.0</v>
      </c>
      <c r="G411" s="85">
        <f t="shared" ref="G411:G417" si="140">((G410*G$67)+G410)</f>
        <v>0</v>
      </c>
      <c r="H411" s="84">
        <v>10.0</v>
      </c>
      <c r="I411" s="85">
        <f t="shared" ref="I411:I417" si="141">((I410*G$67)+I410)</f>
        <v>0</v>
      </c>
      <c r="J411" s="84">
        <v>18.0</v>
      </c>
      <c r="K411" s="85">
        <f t="shared" ref="K411:K416" si="142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idden="1">
      <c r="A412" s="6" t="str">
        <f t="shared" si="138"/>
        <v>NADA</v>
      </c>
      <c r="B412" s="82"/>
      <c r="C412" s="82"/>
      <c r="D412" s="82"/>
      <c r="E412" s="83">
        <f t="shared" si="139"/>
        <v>0</v>
      </c>
      <c r="F412" s="84">
        <v>3.0</v>
      </c>
      <c r="G412" s="85">
        <f t="shared" si="140"/>
        <v>0</v>
      </c>
      <c r="H412" s="84">
        <v>11.0</v>
      </c>
      <c r="I412" s="85">
        <f t="shared" si="141"/>
        <v>0</v>
      </c>
      <c r="J412" s="84">
        <v>19.0</v>
      </c>
      <c r="K412" s="85">
        <f t="shared" si="142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idden="1">
      <c r="A413" s="6" t="str">
        <f t="shared" si="138"/>
        <v>NADA</v>
      </c>
      <c r="B413" s="88"/>
      <c r="C413" s="88"/>
      <c r="D413" s="88"/>
      <c r="E413" s="83">
        <f t="shared" si="139"/>
        <v>0</v>
      </c>
      <c r="F413" s="84">
        <v>4.0</v>
      </c>
      <c r="G413" s="85">
        <f t="shared" si="140"/>
        <v>0</v>
      </c>
      <c r="H413" s="84">
        <v>12.0</v>
      </c>
      <c r="I413" s="85">
        <f t="shared" si="141"/>
        <v>0</v>
      </c>
      <c r="J413" s="84">
        <v>20.0</v>
      </c>
      <c r="K413" s="85">
        <f t="shared" si="142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idden="1">
      <c r="A414" s="6" t="str">
        <f t="shared" si="138"/>
        <v>NADA</v>
      </c>
      <c r="B414" s="89"/>
      <c r="C414" s="89" t="s">
        <v>1</v>
      </c>
      <c r="D414" s="89" t="s">
        <v>39</v>
      </c>
      <c r="E414" s="83">
        <f t="shared" si="139"/>
        <v>0</v>
      </c>
      <c r="F414" s="84">
        <v>5.0</v>
      </c>
      <c r="G414" s="85">
        <f t="shared" si="140"/>
        <v>0</v>
      </c>
      <c r="H414" s="84">
        <v>13.0</v>
      </c>
      <c r="I414" s="85">
        <f t="shared" si="141"/>
        <v>0</v>
      </c>
      <c r="J414" s="84">
        <v>21.0</v>
      </c>
      <c r="K414" s="85">
        <f t="shared" si="142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idden="1">
      <c r="A415" s="6" t="str">
        <f t="shared" si="138"/>
        <v>NADA</v>
      </c>
      <c r="B415" s="90"/>
      <c r="C415" s="90" t="s">
        <v>40</v>
      </c>
      <c r="D415" s="91">
        <f>L419*0.5%</f>
        <v>0</v>
      </c>
      <c r="E415" s="83">
        <f t="shared" si="139"/>
        <v>0</v>
      </c>
      <c r="F415" s="84">
        <v>6.0</v>
      </c>
      <c r="G415" s="85">
        <f t="shared" si="140"/>
        <v>0</v>
      </c>
      <c r="H415" s="84">
        <v>14.0</v>
      </c>
      <c r="I415" s="85">
        <f t="shared" si="141"/>
        <v>0</v>
      </c>
      <c r="J415" s="84">
        <v>22.0</v>
      </c>
      <c r="K415" s="85">
        <f t="shared" si="142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idden="1">
      <c r="A416" s="6" t="str">
        <f t="shared" si="138"/>
        <v>NADA</v>
      </c>
      <c r="B416" s="92"/>
      <c r="C416" s="92" t="s">
        <v>41</v>
      </c>
      <c r="D416" s="93">
        <f>D415/5</f>
        <v>0</v>
      </c>
      <c r="E416" s="83">
        <f t="shared" si="139"/>
        <v>0</v>
      </c>
      <c r="F416" s="84">
        <v>7.0</v>
      </c>
      <c r="G416" s="85">
        <f t="shared" si="140"/>
        <v>0</v>
      </c>
      <c r="H416" s="84">
        <v>15.0</v>
      </c>
      <c r="I416" s="85">
        <f t="shared" si="141"/>
        <v>0</v>
      </c>
      <c r="J416" s="84">
        <v>23.0</v>
      </c>
      <c r="K416" s="85">
        <f t="shared" si="142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idden="1">
      <c r="A417" s="6" t="str">
        <f t="shared" si="138"/>
        <v>NADA</v>
      </c>
      <c r="B417" s="94"/>
      <c r="C417" s="94" t="s">
        <v>42</v>
      </c>
      <c r="D417" s="95">
        <f>L419*G419</f>
        <v>0</v>
      </c>
      <c r="E417" s="83">
        <f t="shared" si="139"/>
        <v>0</v>
      </c>
      <c r="F417" s="84">
        <v>8.0</v>
      </c>
      <c r="G417" s="85">
        <f t="shared" si="140"/>
        <v>0</v>
      </c>
      <c r="H417" s="84">
        <v>16.0</v>
      </c>
      <c r="I417" s="85">
        <f t="shared" si="141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idden="1">
      <c r="A418" s="6" t="str">
        <f t="shared" si="138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idden="1">
      <c r="A419" s="6" t="str">
        <f t="shared" si="138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3">H421+H422+H423+H424+H425+H426+H427+H428+H429+H430+H431+H432+H433+H434+H435+H436+H437+H438+H439+H440+H441+H442+H443+H444+H445+H446+H447+H448+H449+H450</f>
        <v>0</v>
      </c>
      <c r="I419" s="17">
        <f t="shared" si="143"/>
        <v>0</v>
      </c>
      <c r="J419" s="98"/>
      <c r="K419" s="17">
        <f t="shared" ref="K419:L419" si="144">K421+K422+K423+K424+K425+K426+K427+K428+K429+K430+K431+K432+K433+K434+K435+K436+K437+K438+K439+K440+K441+K442+K443+K444+K445+K446+K447+K448+K449+K450</f>
        <v>0</v>
      </c>
      <c r="L419" s="17">
        <f t="shared" si="144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idden="1">
      <c r="A420" s="6" t="str">
        <f t="shared" si="138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idden="1">
      <c r="A421" s="6" t="str">
        <f t="shared" si="138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5">SUM(H421:I421)</f>
        <v>0</v>
      </c>
      <c r="K421" s="100">
        <v>0.0</v>
      </c>
      <c r="L421" s="100">
        <f t="shared" ref="L421:L451" si="146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idden="1">
      <c r="A422" s="6" t="str">
        <f t="shared" si="138"/>
        <v>NADA</v>
      </c>
      <c r="B422" s="54"/>
      <c r="C422" s="54" t="str">
        <f t="shared" ref="C422:C451" si="147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5"/>
        <v>0</v>
      </c>
      <c r="K422" s="100">
        <v>0.0</v>
      </c>
      <c r="L422" s="100">
        <f t="shared" si="146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idden="1">
      <c r="A423" s="6" t="str">
        <f t="shared" si="138"/>
        <v>NADA</v>
      </c>
      <c r="B423" s="54"/>
      <c r="C423" s="54" t="str">
        <f t="shared" si="147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5"/>
        <v>0</v>
      </c>
      <c r="K423" s="100">
        <v>0.0</v>
      </c>
      <c r="L423" s="100">
        <f t="shared" si="146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idden="1">
      <c r="A424" s="6" t="str">
        <f t="shared" si="138"/>
        <v>NADA</v>
      </c>
      <c r="B424" s="54"/>
      <c r="C424" s="54" t="str">
        <f t="shared" si="147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5"/>
        <v>0</v>
      </c>
      <c r="K424" s="100">
        <v>0.0</v>
      </c>
      <c r="L424" s="100">
        <f t="shared" si="146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idden="1">
      <c r="A425" s="6" t="str">
        <f t="shared" si="138"/>
        <v>NADA</v>
      </c>
      <c r="B425" s="54"/>
      <c r="C425" s="54" t="str">
        <f t="shared" si="147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5"/>
        <v>0</v>
      </c>
      <c r="K425" s="100">
        <v>0.0</v>
      </c>
      <c r="L425" s="100">
        <f t="shared" si="146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idden="1">
      <c r="A426" s="6" t="str">
        <f t="shared" si="138"/>
        <v>NADA</v>
      </c>
      <c r="B426" s="54"/>
      <c r="C426" s="54" t="str">
        <f t="shared" si="147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5"/>
        <v>0</v>
      </c>
      <c r="K426" s="100">
        <v>0.0</v>
      </c>
      <c r="L426" s="100">
        <f t="shared" si="146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idden="1">
      <c r="A427" s="6" t="str">
        <f t="shared" si="138"/>
        <v>NADA</v>
      </c>
      <c r="B427" s="54"/>
      <c r="C427" s="54" t="str">
        <f t="shared" si="147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5"/>
        <v>0</v>
      </c>
      <c r="K427" s="100">
        <v>0.0</v>
      </c>
      <c r="L427" s="100">
        <f t="shared" si="146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idden="1">
      <c r="A428" s="6" t="str">
        <f t="shared" si="138"/>
        <v>NADA</v>
      </c>
      <c r="B428" s="54"/>
      <c r="C428" s="54" t="str">
        <f t="shared" si="147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5"/>
        <v>0</v>
      </c>
      <c r="K428" s="100">
        <v>0.0</v>
      </c>
      <c r="L428" s="100">
        <f t="shared" si="146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idden="1">
      <c r="A429" s="6" t="str">
        <f t="shared" si="138"/>
        <v>NADA</v>
      </c>
      <c r="B429" s="54"/>
      <c r="C429" s="54" t="str">
        <f t="shared" si="147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5"/>
        <v>0</v>
      </c>
      <c r="K429" s="100">
        <v>0.0</v>
      </c>
      <c r="L429" s="100">
        <f t="shared" si="146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idden="1">
      <c r="A430" s="6" t="str">
        <f t="shared" si="138"/>
        <v>NADA</v>
      </c>
      <c r="B430" s="54"/>
      <c r="C430" s="54" t="str">
        <f t="shared" si="147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5"/>
        <v>0</v>
      </c>
      <c r="K430" s="100">
        <v>0.0</v>
      </c>
      <c r="L430" s="100">
        <f t="shared" si="146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idden="1">
      <c r="A431" s="6" t="str">
        <f t="shared" si="138"/>
        <v>NADA</v>
      </c>
      <c r="B431" s="54"/>
      <c r="C431" s="54" t="str">
        <f t="shared" si="147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5"/>
        <v>0</v>
      </c>
      <c r="K431" s="100">
        <v>0.0</v>
      </c>
      <c r="L431" s="100">
        <f t="shared" si="146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idden="1">
      <c r="A432" s="6" t="str">
        <f t="shared" si="138"/>
        <v>NADA</v>
      </c>
      <c r="B432" s="54"/>
      <c r="C432" s="54" t="str">
        <f t="shared" si="147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5"/>
        <v>0</v>
      </c>
      <c r="K432" s="100">
        <v>0.0</v>
      </c>
      <c r="L432" s="100">
        <f t="shared" si="146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idden="1">
      <c r="A433" s="6" t="str">
        <f t="shared" si="138"/>
        <v>NADA</v>
      </c>
      <c r="B433" s="54"/>
      <c r="C433" s="54" t="str">
        <f t="shared" si="147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5"/>
        <v>0</v>
      </c>
      <c r="K433" s="100">
        <v>0.0</v>
      </c>
      <c r="L433" s="100">
        <f t="shared" si="146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idden="1">
      <c r="A434" s="6" t="str">
        <f t="shared" si="138"/>
        <v>NADA</v>
      </c>
      <c r="B434" s="54"/>
      <c r="C434" s="54" t="str">
        <f t="shared" si="147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5"/>
        <v>0</v>
      </c>
      <c r="K434" s="100">
        <v>0.0</v>
      </c>
      <c r="L434" s="100">
        <f t="shared" si="146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idden="1">
      <c r="A435" s="6" t="str">
        <f t="shared" si="138"/>
        <v>NADA</v>
      </c>
      <c r="B435" s="54"/>
      <c r="C435" s="54" t="str">
        <f t="shared" si="147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5"/>
        <v>0</v>
      </c>
      <c r="K435" s="100">
        <v>0.0</v>
      </c>
      <c r="L435" s="100">
        <f t="shared" si="146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idden="1">
      <c r="A436" s="6" t="str">
        <f t="shared" si="138"/>
        <v>NADA</v>
      </c>
      <c r="B436" s="54"/>
      <c r="C436" s="54" t="str">
        <f t="shared" si="147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5"/>
        <v>0</v>
      </c>
      <c r="K436" s="100">
        <v>0.0</v>
      </c>
      <c r="L436" s="100">
        <f t="shared" si="146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idden="1">
      <c r="A437" s="6" t="str">
        <f t="shared" si="138"/>
        <v>NADA</v>
      </c>
      <c r="B437" s="54"/>
      <c r="C437" s="54" t="str">
        <f t="shared" si="147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5"/>
        <v>0</v>
      </c>
      <c r="K437" s="100">
        <v>0.0</v>
      </c>
      <c r="L437" s="100">
        <f t="shared" si="146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idden="1">
      <c r="A438" s="6" t="str">
        <f t="shared" si="138"/>
        <v>NADA</v>
      </c>
      <c r="B438" s="54"/>
      <c r="C438" s="54" t="str">
        <f t="shared" si="147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5"/>
        <v>0</v>
      </c>
      <c r="K438" s="100">
        <v>0.0</v>
      </c>
      <c r="L438" s="100">
        <f t="shared" si="146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idden="1">
      <c r="A439" s="6" t="str">
        <f t="shared" si="138"/>
        <v>NADA</v>
      </c>
      <c r="B439" s="54"/>
      <c r="C439" s="54" t="str">
        <f t="shared" si="147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5"/>
        <v>0</v>
      </c>
      <c r="K439" s="100">
        <v>0.0</v>
      </c>
      <c r="L439" s="100">
        <f t="shared" si="146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idden="1">
      <c r="A440" s="6" t="str">
        <f t="shared" si="138"/>
        <v>NADA</v>
      </c>
      <c r="B440" s="54"/>
      <c r="C440" s="54" t="str">
        <f t="shared" si="147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5"/>
        <v>0</v>
      </c>
      <c r="K440" s="100">
        <v>0.0</v>
      </c>
      <c r="L440" s="100">
        <f t="shared" si="146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idden="1">
      <c r="A441" s="6" t="str">
        <f t="shared" si="138"/>
        <v>NADA</v>
      </c>
      <c r="B441" s="54"/>
      <c r="C441" s="54" t="str">
        <f t="shared" si="147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5"/>
        <v>0</v>
      </c>
      <c r="K441" s="100">
        <v>0.0</v>
      </c>
      <c r="L441" s="100">
        <f t="shared" si="146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idden="1">
      <c r="A442" s="6" t="str">
        <f t="shared" si="138"/>
        <v>NADA</v>
      </c>
      <c r="B442" s="54"/>
      <c r="C442" s="54" t="str">
        <f t="shared" si="147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5"/>
        <v>0</v>
      </c>
      <c r="K442" s="100">
        <v>0.0</v>
      </c>
      <c r="L442" s="100">
        <f t="shared" si="146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idden="1">
      <c r="A443" s="6" t="str">
        <f t="shared" si="138"/>
        <v>NADA</v>
      </c>
      <c r="B443" s="54"/>
      <c r="C443" s="54" t="str">
        <f t="shared" si="147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5"/>
        <v>0</v>
      </c>
      <c r="K443" s="100">
        <v>0.0</v>
      </c>
      <c r="L443" s="100">
        <f t="shared" si="146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idden="1">
      <c r="A444" s="6" t="str">
        <f t="shared" si="138"/>
        <v>NADA</v>
      </c>
      <c r="B444" s="54"/>
      <c r="C444" s="54" t="str">
        <f t="shared" si="147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5"/>
        <v>0</v>
      </c>
      <c r="K444" s="100">
        <v>0.0</v>
      </c>
      <c r="L444" s="100">
        <f t="shared" si="146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idden="1">
      <c r="A445" s="6" t="str">
        <f t="shared" si="138"/>
        <v>NADA</v>
      </c>
      <c r="B445" s="54"/>
      <c r="C445" s="54" t="str">
        <f t="shared" si="147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5"/>
        <v>0</v>
      </c>
      <c r="K445" s="100">
        <v>0.0</v>
      </c>
      <c r="L445" s="100">
        <f t="shared" si="146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idden="1">
      <c r="A446" s="6" t="str">
        <f t="shared" si="138"/>
        <v>NADA</v>
      </c>
      <c r="B446" s="54"/>
      <c r="C446" s="54" t="str">
        <f t="shared" si="147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5"/>
        <v>0</v>
      </c>
      <c r="K446" s="100">
        <v>0.0</v>
      </c>
      <c r="L446" s="100">
        <f t="shared" si="146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idden="1">
      <c r="A447" s="6" t="str">
        <f t="shared" si="138"/>
        <v>NADA</v>
      </c>
      <c r="B447" s="54"/>
      <c r="C447" s="54" t="str">
        <f t="shared" si="147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5"/>
        <v>0</v>
      </c>
      <c r="K447" s="100">
        <v>0.0</v>
      </c>
      <c r="L447" s="100">
        <f t="shared" si="146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idden="1">
      <c r="A448" s="6" t="str">
        <f t="shared" si="138"/>
        <v>NADA</v>
      </c>
      <c r="B448" s="54"/>
      <c r="C448" s="54" t="str">
        <f t="shared" si="147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5"/>
        <v>0</v>
      </c>
      <c r="K448" s="100">
        <v>0.0</v>
      </c>
      <c r="L448" s="100">
        <f t="shared" si="146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idden="1">
      <c r="A449" s="6" t="str">
        <f t="shared" si="138"/>
        <v>NADA</v>
      </c>
      <c r="B449" s="54"/>
      <c r="C449" s="54" t="str">
        <f t="shared" si="147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5"/>
        <v>0</v>
      </c>
      <c r="K449" s="100">
        <v>0.0</v>
      </c>
      <c r="L449" s="100">
        <f t="shared" si="146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idden="1">
      <c r="A450" s="6" t="str">
        <f t="shared" si="138"/>
        <v>NADA</v>
      </c>
      <c r="B450" s="54"/>
      <c r="C450" s="54" t="str">
        <f t="shared" si="147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5"/>
        <v>0</v>
      </c>
      <c r="K450" s="100">
        <v>0.0</v>
      </c>
      <c r="L450" s="100">
        <f t="shared" si="146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idden="1">
      <c r="A451" s="6" t="str">
        <f t="shared" si="138"/>
        <v>NADA</v>
      </c>
      <c r="B451" s="54"/>
      <c r="C451" s="54" t="str">
        <f t="shared" si="147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5"/>
        <v>0</v>
      </c>
      <c r="K451" s="100">
        <v>0.0</v>
      </c>
      <c r="L451" s="100">
        <f t="shared" si="146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>
    <filterColumn colId="0">
      <filters blank="1">
        <filter val="2ª ENTRADA"/>
        <filter val="1ª ENTRADA"/>
        <filter val="GERAL"/>
        <filter val="3ª ENTRADA"/>
        <filter val="RESULTADO DO DIA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4" max="5" width="18.25"/>
    <col customWidth="1" min="12" max="12" width="14.63"/>
    <col customWidth="1" min="13" max="13" width="4.63"/>
    <col customWidth="1" min="15" max="15" width="21.63"/>
    <col customWidth="1" min="22" max="22" width="25.63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1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0.01</v>
      </c>
      <c r="H3" s="17">
        <f t="shared" ref="H3:I3" si="1">H67</f>
        <v>2100</v>
      </c>
      <c r="I3" s="17">
        <f t="shared" si="1"/>
        <v>155</v>
      </c>
      <c r="J3" s="18">
        <f t="shared" ref="J3:J12" si="5">I3/H3</f>
        <v>0.07380952381</v>
      </c>
      <c r="K3" s="17">
        <f t="shared" ref="K3:L3" si="2">K67</f>
        <v>0</v>
      </c>
      <c r="L3" s="17">
        <f t="shared" si="2"/>
        <v>2255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1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11</v>
      </c>
      <c r="G4" s="16">
        <f>C103</f>
        <v>0.01</v>
      </c>
      <c r="H4" s="17">
        <f t="shared" ref="H4:I4" si="4">H111</f>
        <v>2100</v>
      </c>
      <c r="I4" s="17">
        <f t="shared" si="4"/>
        <v>146</v>
      </c>
      <c r="J4" s="18">
        <f t="shared" si="5"/>
        <v>0.06952380952</v>
      </c>
      <c r="K4" s="17">
        <f t="shared" ref="K4:L4" si="6">K111</f>
        <v>0</v>
      </c>
      <c r="L4" s="17">
        <f t="shared" si="6"/>
        <v>2246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1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11</v>
      </c>
      <c r="G5" s="16">
        <f>C147</f>
        <v>0.01</v>
      </c>
      <c r="H5" s="17">
        <f t="shared" ref="H5:I5" si="7">H155</f>
        <v>2095</v>
      </c>
      <c r="I5" s="17">
        <f t="shared" si="7"/>
        <v>150</v>
      </c>
      <c r="J5" s="18">
        <f t="shared" si="5"/>
        <v>0.07159904535</v>
      </c>
      <c r="K5" s="17">
        <f>K11</f>
        <v>0</v>
      </c>
      <c r="L5" s="17">
        <f>L155</f>
        <v>2245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idden="1">
      <c r="A6" s="6" t="str">
        <f t="shared" si="3"/>
        <v>GERAL</v>
      </c>
      <c r="B6" s="20" t="b">
        <v>0</v>
      </c>
      <c r="C6" s="21" t="str">
        <f>D194</f>
        <v>Sportingbet</v>
      </c>
      <c r="D6" s="21" t="s">
        <v>10</v>
      </c>
      <c r="E6" s="21" t="str">
        <f>C189</f>
        <v>4ª ENTRADA</v>
      </c>
      <c r="F6" s="22" t="s">
        <v>12</v>
      </c>
      <c r="G6" s="23">
        <f>C191</f>
        <v>0.02</v>
      </c>
      <c r="H6" s="24">
        <f t="shared" ref="H6:I6" si="8">H199</f>
        <v>0</v>
      </c>
      <c r="I6" s="24">
        <f t="shared" si="8"/>
        <v>0</v>
      </c>
      <c r="J6" s="25" t="str">
        <f t="shared" si="5"/>
        <v>#DIV/0!</v>
      </c>
      <c r="K6" s="24">
        <f t="shared" ref="K6:L6" si="9">K199</f>
        <v>0</v>
      </c>
      <c r="L6" s="24">
        <f t="shared" si="9"/>
        <v>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idden="1">
      <c r="A7" s="6" t="str">
        <f t="shared" si="3"/>
        <v>GERAL</v>
      </c>
      <c r="B7" s="20" t="b">
        <v>0</v>
      </c>
      <c r="C7" s="21" t="str">
        <f>D238</f>
        <v>Bet Vip</v>
      </c>
      <c r="D7" s="21" t="s">
        <v>10</v>
      </c>
      <c r="E7" s="21" t="str">
        <f>C233</f>
        <v>5ª ENTRADA</v>
      </c>
      <c r="F7" s="22" t="s">
        <v>12</v>
      </c>
      <c r="G7" s="23">
        <f>C235</f>
        <v>0.02</v>
      </c>
      <c r="H7" s="24">
        <f t="shared" ref="H7:I7" si="10">H243</f>
        <v>0</v>
      </c>
      <c r="I7" s="24">
        <f t="shared" si="10"/>
        <v>0</v>
      </c>
      <c r="J7" s="25" t="str">
        <f t="shared" si="5"/>
        <v>#DIV/0!</v>
      </c>
      <c r="K7" s="24">
        <f t="shared" ref="K7:L7" si="11">K243</f>
        <v>0</v>
      </c>
      <c r="L7" s="24">
        <f t="shared" si="11"/>
        <v>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idden="1">
      <c r="A8" s="6" t="str">
        <f t="shared" si="3"/>
        <v>GERAL</v>
      </c>
      <c r="B8" s="20" t="b">
        <v>0</v>
      </c>
      <c r="C8" s="21" t="str">
        <f>D282</f>
        <v>Bet Fair</v>
      </c>
      <c r="D8" s="21" t="s">
        <v>10</v>
      </c>
      <c r="E8" s="21" t="str">
        <f>C277</f>
        <v>6ª ENTRADA</v>
      </c>
      <c r="F8" s="22" t="s">
        <v>12</v>
      </c>
      <c r="G8" s="23">
        <f>C279</f>
        <v>0.02</v>
      </c>
      <c r="H8" s="24">
        <f t="shared" ref="H8:I8" si="12">H287</f>
        <v>0</v>
      </c>
      <c r="I8" s="24">
        <f t="shared" si="12"/>
        <v>0</v>
      </c>
      <c r="J8" s="25" t="str">
        <f t="shared" si="5"/>
        <v>#DIV/0!</v>
      </c>
      <c r="K8" s="24">
        <f t="shared" ref="K8:L8" si="13">K287</f>
        <v>0</v>
      </c>
      <c r="L8" s="24">
        <f t="shared" si="13"/>
        <v>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idden="1">
      <c r="A9" s="6" t="str">
        <f t="shared" si="3"/>
        <v>GERAL</v>
      </c>
      <c r="B9" s="20" t="b">
        <v>0</v>
      </c>
      <c r="C9" s="21" t="str">
        <f>D326</f>
        <v>Esportes da Sorte</v>
      </c>
      <c r="D9" s="21" t="s">
        <v>10</v>
      </c>
      <c r="E9" s="21" t="str">
        <f>C321</f>
        <v>7ª ENTRADA</v>
      </c>
      <c r="F9" s="22" t="s">
        <v>11</v>
      </c>
      <c r="G9" s="23">
        <f>C323</f>
        <v>0.04</v>
      </c>
      <c r="H9" s="24">
        <f t="shared" ref="H9:I9" si="14">H331</f>
        <v>0</v>
      </c>
      <c r="I9" s="24">
        <f t="shared" si="14"/>
        <v>0</v>
      </c>
      <c r="J9" s="25" t="str">
        <f t="shared" si="5"/>
        <v>#DIV/0!</v>
      </c>
      <c r="K9" s="24">
        <f t="shared" ref="K9:L9" si="15">K331</f>
        <v>0</v>
      </c>
      <c r="L9" s="24">
        <f t="shared" si="15"/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idden="1">
      <c r="A10" s="6" t="str">
        <f t="shared" si="3"/>
        <v>GERAL</v>
      </c>
      <c r="B10" s="21" t="b">
        <v>0</v>
      </c>
      <c r="C10" s="21" t="str">
        <f>D370</f>
        <v>Pix Bet</v>
      </c>
      <c r="D10" s="21"/>
      <c r="E10" s="21"/>
      <c r="F10" s="22"/>
      <c r="G10" s="23">
        <f>C367</f>
        <v>0.1</v>
      </c>
      <c r="H10" s="24">
        <f t="shared" ref="H10:I10" si="16">H375</f>
        <v>0</v>
      </c>
      <c r="I10" s="24">
        <f t="shared" si="16"/>
        <v>0</v>
      </c>
      <c r="J10" s="25" t="str">
        <f t="shared" si="5"/>
        <v>#DIV/0!</v>
      </c>
      <c r="K10" s="24">
        <f t="shared" ref="K10:L10" si="17">K375</f>
        <v>0</v>
      </c>
      <c r="L10" s="24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idden="1">
      <c r="A11" s="6" t="str">
        <f t="shared" si="3"/>
        <v>GERAL</v>
      </c>
      <c r="B11" s="21" t="b">
        <v>0</v>
      </c>
      <c r="C11" s="21" t="str">
        <f>D414</f>
        <v>Pix Bet</v>
      </c>
      <c r="D11" s="21"/>
      <c r="E11" s="21"/>
      <c r="F11" s="22"/>
      <c r="G11" s="23">
        <f>C411</f>
        <v>0.1</v>
      </c>
      <c r="H11" s="24">
        <f t="shared" ref="H11:I11" si="18">H419</f>
        <v>0</v>
      </c>
      <c r="I11" s="24">
        <f t="shared" si="18"/>
        <v>0</v>
      </c>
      <c r="J11" s="25" t="str">
        <f t="shared" si="5"/>
        <v>#DIV/0!</v>
      </c>
      <c r="K11" s="24">
        <f t="shared" ref="K11:L11" si="19">K419</f>
        <v>0</v>
      </c>
      <c r="L11" s="24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 t="s">
        <v>13</v>
      </c>
      <c r="C12" s="26"/>
      <c r="D12" s="26"/>
      <c r="E12" s="27">
        <f>H12*117.26%</f>
        <v>7381.517</v>
      </c>
      <c r="F12" s="28" t="s">
        <v>14</v>
      </c>
      <c r="G12" s="29"/>
      <c r="H12" s="30">
        <f t="shared" ref="H12:I12" si="20">SUM(H3:H11)</f>
        <v>6295</v>
      </c>
      <c r="I12" s="30">
        <f t="shared" si="20"/>
        <v>451</v>
      </c>
      <c r="J12" s="31">
        <f t="shared" si="5"/>
        <v>0.07164416203</v>
      </c>
      <c r="K12" s="30">
        <f t="shared" ref="K12:L12" si="21">SUM(K3:K11)</f>
        <v>0</v>
      </c>
      <c r="L12" s="30">
        <f t="shared" si="21"/>
        <v>6746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33"/>
      <c r="G13" s="34" t="s">
        <v>15</v>
      </c>
      <c r="H13" s="35">
        <v>4165.67</v>
      </c>
      <c r="I13" s="36">
        <f>((((I12/3)*2)/10)*7)</f>
        <v>210.4666667</v>
      </c>
      <c r="J13" s="37">
        <f>(J12/10*(7))</f>
        <v>0.05015091342</v>
      </c>
      <c r="K13" s="38"/>
      <c r="L13" s="36">
        <f>H13+I13</f>
        <v>4376.136667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33"/>
      <c r="G14" s="39"/>
      <c r="H14" s="40"/>
      <c r="I14" s="40"/>
      <c r="J14" s="41"/>
      <c r="K14" s="40"/>
      <c r="L14" s="4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6295</v>
      </c>
      <c r="I17" s="51">
        <f t="shared" si="23"/>
        <v>451</v>
      </c>
      <c r="J17" s="52">
        <f>SUM(H17:I17)</f>
        <v>6746</v>
      </c>
      <c r="K17" s="51">
        <f>K67+K111+K155+K199+K243+K287+K331+K375+K419</f>
        <v>0</v>
      </c>
      <c r="L17" s="51">
        <f>J17-K17</f>
        <v>6746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</v>
      </c>
      <c r="F19" s="56" t="s">
        <v>29</v>
      </c>
      <c r="G19" s="57">
        <v>1.0</v>
      </c>
      <c r="H19" s="58">
        <f t="shared" ref="H19:I19" si="24">H69+H113+H157+H201+H245+H289+H333+H377+H421</f>
        <v>0</v>
      </c>
      <c r="I19" s="59">
        <f t="shared" si="24"/>
        <v>0</v>
      </c>
      <c r="J19" s="60">
        <f t="shared" ref="J19:J49" si="27">SUM(H19:I19)</f>
        <v>0</v>
      </c>
      <c r="K19" s="58">
        <f t="shared" ref="K19:K49" si="28">K69+K113+K157+K201+K245+K289+K333+K377+K421</f>
        <v>0</v>
      </c>
      <c r="L19" s="58">
        <f t="shared" ref="L19:L49" si="29">J19-K19</f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</v>
      </c>
      <c r="F20" s="56" t="s">
        <v>23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0</v>
      </c>
      <c r="J20" s="60">
        <f t="shared" si="27"/>
        <v>0</v>
      </c>
      <c r="K20" s="58">
        <f t="shared" si="28"/>
        <v>0</v>
      </c>
      <c r="L20" s="58">
        <f t="shared" si="29"/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</v>
      </c>
      <c r="F21" s="56" t="s">
        <v>24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0</v>
      </c>
      <c r="J21" s="60">
        <f t="shared" si="27"/>
        <v>0</v>
      </c>
      <c r="K21" s="58">
        <f t="shared" si="28"/>
        <v>0</v>
      </c>
      <c r="L21" s="58">
        <f t="shared" si="29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0.009531374106</v>
      </c>
      <c r="F22" s="56" t="s">
        <v>25</v>
      </c>
      <c r="G22" s="57">
        <v>4.0</v>
      </c>
      <c r="H22" s="58">
        <f t="shared" ref="H22:I22" si="32">H72+H116+H160+H204+H248+H292+H336+H380+H424</f>
        <v>6295</v>
      </c>
      <c r="I22" s="59">
        <f t="shared" si="32"/>
        <v>60</v>
      </c>
      <c r="J22" s="60">
        <f t="shared" si="27"/>
        <v>6355</v>
      </c>
      <c r="K22" s="58">
        <f t="shared" si="28"/>
        <v>0</v>
      </c>
      <c r="L22" s="58">
        <f t="shared" si="29"/>
        <v>6355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0.01048451152</v>
      </c>
      <c r="F23" s="56" t="s">
        <v>26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66</v>
      </c>
      <c r="J23" s="60">
        <f t="shared" si="27"/>
        <v>66</v>
      </c>
      <c r="K23" s="58">
        <f t="shared" si="28"/>
        <v>0</v>
      </c>
      <c r="L23" s="58">
        <f t="shared" si="29"/>
        <v>66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0.009531374106</v>
      </c>
      <c r="F24" s="56" t="s">
        <v>27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60</v>
      </c>
      <c r="J24" s="60">
        <f t="shared" si="27"/>
        <v>60</v>
      </c>
      <c r="K24" s="58">
        <f t="shared" si="28"/>
        <v>0</v>
      </c>
      <c r="L24" s="58">
        <f t="shared" si="29"/>
        <v>60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-0.006354249404</v>
      </c>
      <c r="F25" s="56" t="s">
        <v>28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-40</v>
      </c>
      <c r="J25" s="60">
        <f t="shared" si="27"/>
        <v>-40</v>
      </c>
      <c r="K25" s="58">
        <f t="shared" si="28"/>
        <v>0</v>
      </c>
      <c r="L25" s="58">
        <f t="shared" si="29"/>
        <v>-40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</v>
      </c>
      <c r="F26" s="56" t="s">
        <v>29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0</v>
      </c>
      <c r="J26" s="60">
        <f t="shared" si="27"/>
        <v>0</v>
      </c>
      <c r="K26" s="58">
        <f t="shared" si="28"/>
        <v>0</v>
      </c>
      <c r="L26" s="58">
        <f t="shared" si="29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0</v>
      </c>
      <c r="F27" s="56" t="s">
        <v>23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0</v>
      </c>
      <c r="J27" s="60">
        <f t="shared" si="27"/>
        <v>0</v>
      </c>
      <c r="K27" s="58">
        <f t="shared" si="28"/>
        <v>0</v>
      </c>
      <c r="L27" s="58">
        <f t="shared" si="29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</v>
      </c>
      <c r="F28" s="56" t="s">
        <v>24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0</v>
      </c>
      <c r="J28" s="60">
        <f t="shared" si="27"/>
        <v>0</v>
      </c>
      <c r="K28" s="58">
        <f t="shared" si="28"/>
        <v>0</v>
      </c>
      <c r="L28" s="58">
        <f t="shared" si="29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-0.006354249404</v>
      </c>
      <c r="F29" s="56" t="s">
        <v>25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-40</v>
      </c>
      <c r="J29" s="60">
        <f t="shared" si="27"/>
        <v>-40</v>
      </c>
      <c r="K29" s="58">
        <f t="shared" si="28"/>
        <v>0</v>
      </c>
      <c r="L29" s="58">
        <f t="shared" si="29"/>
        <v>-40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0.01000794281</v>
      </c>
      <c r="F30" s="56" t="s">
        <v>26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63</v>
      </c>
      <c r="J30" s="60">
        <f t="shared" si="27"/>
        <v>63</v>
      </c>
      <c r="K30" s="58">
        <f t="shared" si="28"/>
        <v>0</v>
      </c>
      <c r="L30" s="58">
        <f t="shared" si="29"/>
        <v>63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0.00714853058</v>
      </c>
      <c r="F31" s="56" t="s">
        <v>27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45</v>
      </c>
      <c r="J31" s="60">
        <f t="shared" si="27"/>
        <v>45</v>
      </c>
      <c r="K31" s="58">
        <f t="shared" si="28"/>
        <v>0</v>
      </c>
      <c r="L31" s="58">
        <f t="shared" si="29"/>
        <v>45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0.008737092931</v>
      </c>
      <c r="F32" s="56" t="s">
        <v>28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55</v>
      </c>
      <c r="J32" s="60">
        <f t="shared" si="27"/>
        <v>55</v>
      </c>
      <c r="K32" s="58">
        <f t="shared" si="28"/>
        <v>0</v>
      </c>
      <c r="L32" s="58">
        <f t="shared" si="29"/>
        <v>55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</v>
      </c>
      <c r="F33" s="56" t="s">
        <v>29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0</v>
      </c>
      <c r="J33" s="60">
        <f t="shared" si="27"/>
        <v>0</v>
      </c>
      <c r="K33" s="58">
        <f t="shared" si="28"/>
        <v>0</v>
      </c>
      <c r="L33" s="58">
        <f t="shared" si="29"/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</v>
      </c>
      <c r="F34" s="56" t="s">
        <v>23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0</v>
      </c>
      <c r="J34" s="60">
        <f t="shared" si="27"/>
        <v>0</v>
      </c>
      <c r="K34" s="58">
        <f t="shared" si="28"/>
        <v>0</v>
      </c>
      <c r="L34" s="58">
        <f t="shared" si="29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</v>
      </c>
      <c r="F35" s="56" t="s">
        <v>24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0</v>
      </c>
      <c r="J35" s="60">
        <f t="shared" si="27"/>
        <v>0</v>
      </c>
      <c r="K35" s="58">
        <f t="shared" si="28"/>
        <v>0</v>
      </c>
      <c r="L35" s="58">
        <f t="shared" si="29"/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-0.004765687053</v>
      </c>
      <c r="F36" s="56" t="s">
        <v>25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-30</v>
      </c>
      <c r="J36" s="60">
        <f t="shared" si="27"/>
        <v>-30</v>
      </c>
      <c r="K36" s="58">
        <f t="shared" si="28"/>
        <v>0</v>
      </c>
      <c r="L36" s="58">
        <f t="shared" si="29"/>
        <v>-30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0.006671961875</v>
      </c>
      <c r="F37" s="56" t="s">
        <v>26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42</v>
      </c>
      <c r="J37" s="60">
        <f t="shared" si="27"/>
        <v>42</v>
      </c>
      <c r="K37" s="58">
        <f t="shared" si="28"/>
        <v>0</v>
      </c>
      <c r="L37" s="58">
        <f t="shared" si="29"/>
        <v>42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0.003177124702</v>
      </c>
      <c r="F38" s="56" t="s">
        <v>27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20</v>
      </c>
      <c r="J38" s="60">
        <f t="shared" si="27"/>
        <v>20</v>
      </c>
      <c r="K38" s="58">
        <f t="shared" si="28"/>
        <v>0</v>
      </c>
      <c r="L38" s="58">
        <f t="shared" si="29"/>
        <v>20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0.009531374106</v>
      </c>
      <c r="F39" s="56" t="s">
        <v>28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60</v>
      </c>
      <c r="J39" s="60">
        <f t="shared" si="27"/>
        <v>60</v>
      </c>
      <c r="K39" s="58">
        <f t="shared" si="28"/>
        <v>0</v>
      </c>
      <c r="L39" s="58">
        <f t="shared" si="29"/>
        <v>60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</v>
      </c>
      <c r="F40" s="56" t="s">
        <v>29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0</v>
      </c>
      <c r="J40" s="60">
        <f t="shared" si="27"/>
        <v>0</v>
      </c>
      <c r="K40" s="58">
        <f t="shared" si="28"/>
        <v>0</v>
      </c>
      <c r="L40" s="58">
        <f t="shared" si="29"/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</v>
      </c>
      <c r="F41" s="56" t="s">
        <v>23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0</v>
      </c>
      <c r="J41" s="60">
        <f t="shared" si="27"/>
        <v>0</v>
      </c>
      <c r="K41" s="58">
        <f t="shared" si="28"/>
        <v>0</v>
      </c>
      <c r="L41" s="58">
        <f t="shared" si="29"/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</v>
      </c>
      <c r="F42" s="56" t="s">
        <v>24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0</v>
      </c>
      <c r="J42" s="60">
        <f t="shared" si="27"/>
        <v>0</v>
      </c>
      <c r="K42" s="58">
        <f t="shared" si="28"/>
        <v>0</v>
      </c>
      <c r="L42" s="58">
        <f t="shared" si="29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0.006354249404</v>
      </c>
      <c r="F43" s="56" t="s">
        <v>25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40</v>
      </c>
      <c r="J43" s="60">
        <f t="shared" si="27"/>
        <v>40</v>
      </c>
      <c r="K43" s="58">
        <f t="shared" si="28"/>
        <v>0</v>
      </c>
      <c r="L43" s="58">
        <f t="shared" si="29"/>
        <v>40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-0.003177124702</v>
      </c>
      <c r="F44" s="56" t="s">
        <v>26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-20</v>
      </c>
      <c r="J44" s="60">
        <f t="shared" si="27"/>
        <v>-20</v>
      </c>
      <c r="K44" s="58">
        <f t="shared" si="28"/>
        <v>0</v>
      </c>
      <c r="L44" s="58">
        <f t="shared" si="29"/>
        <v>-20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0.004765687053</v>
      </c>
      <c r="F45" s="56" t="s">
        <v>27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30</v>
      </c>
      <c r="J45" s="60">
        <f t="shared" si="27"/>
        <v>30</v>
      </c>
      <c r="K45" s="58">
        <f t="shared" si="28"/>
        <v>0</v>
      </c>
      <c r="L45" s="58">
        <f t="shared" si="29"/>
        <v>30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0.006354249404</v>
      </c>
      <c r="F46" s="56" t="s">
        <v>28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40</v>
      </c>
      <c r="J46" s="60">
        <f t="shared" si="27"/>
        <v>40</v>
      </c>
      <c r="K46" s="58">
        <f t="shared" si="28"/>
        <v>0</v>
      </c>
      <c r="L46" s="58">
        <f t="shared" si="29"/>
        <v>40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0</v>
      </c>
      <c r="F47" s="56"/>
      <c r="G47" s="57"/>
      <c r="H47" s="58">
        <f t="shared" ref="H47:I47" si="57">H97+H141+H185+H229+H273+H317+H361+H405+H449</f>
        <v>0</v>
      </c>
      <c r="I47" s="59">
        <f t="shared" si="57"/>
        <v>0</v>
      </c>
      <c r="J47" s="60">
        <f t="shared" si="27"/>
        <v>0</v>
      </c>
      <c r="K47" s="58">
        <f t="shared" si="28"/>
        <v>0</v>
      </c>
      <c r="L47" s="58">
        <f t="shared" si="29"/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</v>
      </c>
      <c r="F48" s="56"/>
      <c r="G48" s="57"/>
      <c r="H48" s="58">
        <f t="shared" ref="H48:I48" si="58">H98+H142+H186+H230+H274+H318+H362+H406+H450</f>
        <v>0</v>
      </c>
      <c r="I48" s="59">
        <f t="shared" si="58"/>
        <v>0</v>
      </c>
      <c r="J48" s="60">
        <f t="shared" si="27"/>
        <v>0</v>
      </c>
      <c r="K48" s="58">
        <f t="shared" si="28"/>
        <v>0</v>
      </c>
      <c r="L48" s="58">
        <f t="shared" si="29"/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</v>
      </c>
      <c r="F49" s="56"/>
      <c r="G49" s="57"/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6295</v>
      </c>
      <c r="I52" s="64">
        <f t="shared" si="60"/>
        <v>451</v>
      </c>
      <c r="J52" s="65">
        <v>0.0</v>
      </c>
      <c r="K52" s="64">
        <f>I52+J52</f>
        <v>451</v>
      </c>
      <c r="L52" s="66">
        <f>H52+I52</f>
        <v>6746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0.07164416203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6000.0</v>
      </c>
      <c r="I55" s="69">
        <f>I52/H55</f>
        <v>0.07516666667</v>
      </c>
      <c r="J55" s="69">
        <f>J52/H55</f>
        <v>0</v>
      </c>
      <c r="K55" s="69">
        <f>K52/H55</f>
        <v>0.07516666667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2277.55</v>
      </c>
      <c r="F58" s="84">
        <v>1.0</v>
      </c>
      <c r="G58" s="85">
        <f>((E65*G67)+E65)</f>
        <v>2466.26029</v>
      </c>
      <c r="H58" s="84">
        <v>9.0</v>
      </c>
      <c r="I58" s="85">
        <f>((G65*G67)+G65)</f>
        <v>2670.606493</v>
      </c>
      <c r="J58" s="84">
        <v>17.0</v>
      </c>
      <c r="K58" s="85">
        <f>((I65*G67)+I65)</f>
        <v>2891.884149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0.01</v>
      </c>
      <c r="D59" s="82" t="s">
        <v>38</v>
      </c>
      <c r="E59" s="83">
        <f t="shared" ref="E59:E65" si="62">((E58*G$67)+E58)</f>
        <v>2300.3255</v>
      </c>
      <c r="F59" s="84">
        <v>2.0</v>
      </c>
      <c r="G59" s="85">
        <f t="shared" ref="G59:G65" si="63">((G58*G$67)+G58)</f>
        <v>2490.922893</v>
      </c>
      <c r="H59" s="84">
        <v>10.0</v>
      </c>
      <c r="I59" s="85">
        <f t="shared" ref="I59:I65" si="64">((I58*G$67)+I58)</f>
        <v>2697.312558</v>
      </c>
      <c r="J59" s="84">
        <v>18.0</v>
      </c>
      <c r="K59" s="85">
        <f t="shared" ref="K59:K64" si="65">((K58*G$67)+K58)</f>
        <v>2920.80299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2323.328755</v>
      </c>
      <c r="F60" s="84">
        <v>3.0</v>
      </c>
      <c r="G60" s="85">
        <f t="shared" si="63"/>
        <v>2515.832122</v>
      </c>
      <c r="H60" s="84">
        <v>11.0</v>
      </c>
      <c r="I60" s="85">
        <f t="shared" si="64"/>
        <v>2724.285683</v>
      </c>
      <c r="J60" s="84">
        <v>19.0</v>
      </c>
      <c r="K60" s="85">
        <f t="shared" si="65"/>
        <v>2950.01102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2346.562043</v>
      </c>
      <c r="F61" s="84">
        <v>4.0</v>
      </c>
      <c r="G61" s="85">
        <f t="shared" si="63"/>
        <v>2540.990443</v>
      </c>
      <c r="H61" s="84">
        <v>12.0</v>
      </c>
      <c r="I61" s="85">
        <f t="shared" si="64"/>
        <v>2751.52854</v>
      </c>
      <c r="J61" s="84">
        <v>20.0</v>
      </c>
      <c r="K61" s="85">
        <f t="shared" si="65"/>
        <v>2979.51113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2370.027663</v>
      </c>
      <c r="F62" s="84">
        <v>5.0</v>
      </c>
      <c r="G62" s="85">
        <f t="shared" si="63"/>
        <v>2566.400347</v>
      </c>
      <c r="H62" s="84">
        <v>13.0</v>
      </c>
      <c r="I62" s="85">
        <f t="shared" si="64"/>
        <v>2779.043825</v>
      </c>
      <c r="J62" s="84">
        <v>21.0</v>
      </c>
      <c r="K62" s="85">
        <f t="shared" si="65"/>
        <v>3009.306242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11.275</v>
      </c>
      <c r="E63" s="83">
        <f t="shared" si="62"/>
        <v>2393.72794</v>
      </c>
      <c r="F63" s="84">
        <v>6.0</v>
      </c>
      <c r="G63" s="85">
        <f t="shared" si="63"/>
        <v>2592.064351</v>
      </c>
      <c r="H63" s="84">
        <v>14.0</v>
      </c>
      <c r="I63" s="85">
        <f t="shared" si="64"/>
        <v>2806.834264</v>
      </c>
      <c r="J63" s="84">
        <v>22.0</v>
      </c>
      <c r="K63" s="85">
        <f t="shared" si="65"/>
        <v>3039.399304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2.255</v>
      </c>
      <c r="E64" s="83">
        <f t="shared" si="62"/>
        <v>2417.665219</v>
      </c>
      <c r="F64" s="84">
        <v>7.0</v>
      </c>
      <c r="G64" s="85">
        <f t="shared" si="63"/>
        <v>2617.984994</v>
      </c>
      <c r="H64" s="84">
        <v>15.0</v>
      </c>
      <c r="I64" s="85">
        <f t="shared" si="64"/>
        <v>2834.902606</v>
      </c>
      <c r="J64" s="84">
        <v>23.0</v>
      </c>
      <c r="K64" s="85">
        <f t="shared" si="65"/>
        <v>3069.793297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22.55</v>
      </c>
      <c r="E65" s="83">
        <f t="shared" si="62"/>
        <v>2441.841871</v>
      </c>
      <c r="F65" s="84">
        <v>8.0</v>
      </c>
      <c r="G65" s="85">
        <f t="shared" si="63"/>
        <v>2644.164844</v>
      </c>
      <c r="H65" s="84">
        <v>16.0</v>
      </c>
      <c r="I65" s="85">
        <f t="shared" si="64"/>
        <v>2863.251632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0.01</v>
      </c>
      <c r="H67" s="17">
        <f>H69+H70+H71+H72+H73+H74+H75+H76+H77+H78+H79+H80+H81+H82+H83+H84+H85+H86+H87+H88+H89+H90+H91+H92+H93+H94+H95+H96+H97+H98</f>
        <v>2100</v>
      </c>
      <c r="I67" s="17">
        <f>I69+I70+I71+I72+I73+I74+I75+I76+I77+I78+I79+I80+I81+I82+I83+I84+I85+I86+I87+I88+I89+I90+I91+I92+I93+I94+I95+I96+I97+I98+I99</f>
        <v>155</v>
      </c>
      <c r="J67" s="98"/>
      <c r="K67" s="17">
        <f t="shared" ref="K67:L67" si="66">K69+K70+K71+K72+K73+K74+K75+K76+K77+K78+K79+K80+K81+K82+K83+K84+K85+K86+K87+K88+K89+K90+K91+K92+K93+K94+K95+K96+K97+K98</f>
        <v>0</v>
      </c>
      <c r="L67" s="17">
        <f t="shared" si="66"/>
        <v>2255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0.0</v>
      </c>
      <c r="I69" s="101">
        <v>0.0</v>
      </c>
      <c r="J69" s="101">
        <f t="shared" ref="J69:J99" si="67">SUM(H69:I69)</f>
        <v>0</v>
      </c>
      <c r="K69" s="100">
        <v>0.0</v>
      </c>
      <c r="L69" s="100">
        <f t="shared" ref="L69:L99" si="68">J69-K69</f>
        <v>0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69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0.0</v>
      </c>
      <c r="J70" s="101">
        <f t="shared" si="67"/>
        <v>0</v>
      </c>
      <c r="K70" s="100">
        <v>0.0</v>
      </c>
      <c r="L70" s="100">
        <f t="shared" si="68"/>
        <v>0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69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0.0</v>
      </c>
      <c r="J71" s="101">
        <f t="shared" si="67"/>
        <v>0</v>
      </c>
      <c r="K71" s="100">
        <v>0.0</v>
      </c>
      <c r="L71" s="100">
        <f t="shared" si="68"/>
        <v>0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69"/>
        <v>Pix Bet</v>
      </c>
      <c r="D72" s="54" t="s">
        <v>10</v>
      </c>
      <c r="E72" s="54"/>
      <c r="F72" s="56" t="s">
        <v>29</v>
      </c>
      <c r="G72" s="57">
        <v>4.0</v>
      </c>
      <c r="H72" s="100">
        <v>2100.0</v>
      </c>
      <c r="I72" s="101">
        <v>20.0</v>
      </c>
      <c r="J72" s="101">
        <f t="shared" si="67"/>
        <v>2120</v>
      </c>
      <c r="K72" s="100">
        <v>0.0</v>
      </c>
      <c r="L72" s="100">
        <f t="shared" si="68"/>
        <v>2120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69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22.0</v>
      </c>
      <c r="J73" s="101">
        <f t="shared" si="67"/>
        <v>22</v>
      </c>
      <c r="K73" s="100">
        <v>0.0</v>
      </c>
      <c r="L73" s="100">
        <f t="shared" si="68"/>
        <v>22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69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20.0</v>
      </c>
      <c r="J74" s="101">
        <f t="shared" si="67"/>
        <v>20</v>
      </c>
      <c r="K74" s="100">
        <v>0.0</v>
      </c>
      <c r="L74" s="100">
        <f t="shared" si="68"/>
        <v>20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69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-15.0</v>
      </c>
      <c r="J75" s="101">
        <f t="shared" si="67"/>
        <v>-15</v>
      </c>
      <c r="K75" s="100">
        <v>0.0</v>
      </c>
      <c r="L75" s="100">
        <f t="shared" si="68"/>
        <v>-15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69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0.0</v>
      </c>
      <c r="J76" s="101">
        <f t="shared" si="67"/>
        <v>0</v>
      </c>
      <c r="K76" s="100">
        <v>0.0</v>
      </c>
      <c r="L76" s="100">
        <f t="shared" si="68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69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0.0</v>
      </c>
      <c r="J77" s="101">
        <f t="shared" si="67"/>
        <v>0</v>
      </c>
      <c r="K77" s="100">
        <v>0.0</v>
      </c>
      <c r="L77" s="100">
        <f t="shared" si="68"/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69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0.0</v>
      </c>
      <c r="J78" s="101">
        <f t="shared" si="67"/>
        <v>0</v>
      </c>
      <c r="K78" s="100">
        <v>0.0</v>
      </c>
      <c r="L78" s="100">
        <f t="shared" si="68"/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69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-15.0</v>
      </c>
      <c r="J79" s="101">
        <f t="shared" si="67"/>
        <v>-15</v>
      </c>
      <c r="K79" s="100">
        <v>0.0</v>
      </c>
      <c r="L79" s="100">
        <f t="shared" si="68"/>
        <v>-15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69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21.0</v>
      </c>
      <c r="J80" s="101">
        <f t="shared" si="67"/>
        <v>21</v>
      </c>
      <c r="K80" s="100">
        <v>0.0</v>
      </c>
      <c r="L80" s="100">
        <f t="shared" si="68"/>
        <v>21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69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15.0</v>
      </c>
      <c r="J81" s="101">
        <f t="shared" si="67"/>
        <v>15</v>
      </c>
      <c r="K81" s="100">
        <v>0.0</v>
      </c>
      <c r="L81" s="100">
        <f t="shared" si="68"/>
        <v>15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69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17.0</v>
      </c>
      <c r="J82" s="101">
        <f t="shared" si="67"/>
        <v>17</v>
      </c>
      <c r="K82" s="100">
        <v>0.0</v>
      </c>
      <c r="L82" s="100">
        <f t="shared" si="68"/>
        <v>17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69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0.0</v>
      </c>
      <c r="J83" s="101">
        <f t="shared" si="67"/>
        <v>0</v>
      </c>
      <c r="K83" s="100">
        <v>0.0</v>
      </c>
      <c r="L83" s="100">
        <f t="shared" si="68"/>
        <v>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69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0.0</v>
      </c>
      <c r="J84" s="101">
        <f t="shared" si="67"/>
        <v>0</v>
      </c>
      <c r="K84" s="100">
        <v>0.0</v>
      </c>
      <c r="L84" s="100">
        <f t="shared" si="68"/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69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0.0</v>
      </c>
      <c r="J85" s="101">
        <f t="shared" si="67"/>
        <v>0</v>
      </c>
      <c r="K85" s="100">
        <v>0.0</v>
      </c>
      <c r="L85" s="100">
        <f t="shared" si="68"/>
        <v>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69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-10.0</v>
      </c>
      <c r="J86" s="101">
        <f t="shared" si="67"/>
        <v>-10</v>
      </c>
      <c r="K86" s="100">
        <v>0.0</v>
      </c>
      <c r="L86" s="100">
        <f t="shared" si="68"/>
        <v>-10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69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15.0</v>
      </c>
      <c r="J87" s="101">
        <f t="shared" si="67"/>
        <v>15</v>
      </c>
      <c r="K87" s="100">
        <v>0.0</v>
      </c>
      <c r="L87" s="100">
        <f t="shared" si="68"/>
        <v>15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69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10.0</v>
      </c>
      <c r="J88" s="101">
        <f t="shared" si="67"/>
        <v>10</v>
      </c>
      <c r="K88" s="100">
        <v>0.0</v>
      </c>
      <c r="L88" s="100">
        <f t="shared" si="68"/>
        <v>10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69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20.0</v>
      </c>
      <c r="J89" s="101">
        <f t="shared" si="67"/>
        <v>20</v>
      </c>
      <c r="K89" s="100">
        <v>0.0</v>
      </c>
      <c r="L89" s="100">
        <f t="shared" si="68"/>
        <v>20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69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0.0</v>
      </c>
      <c r="J90" s="101">
        <f t="shared" si="67"/>
        <v>0</v>
      </c>
      <c r="K90" s="100">
        <v>0.0</v>
      </c>
      <c r="L90" s="100">
        <f t="shared" si="68"/>
        <v>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69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0.0</v>
      </c>
      <c r="J91" s="101">
        <f t="shared" si="67"/>
        <v>0</v>
      </c>
      <c r="K91" s="100">
        <v>0.0</v>
      </c>
      <c r="L91" s="100">
        <f t="shared" si="68"/>
        <v>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69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0.0</v>
      </c>
      <c r="J92" s="101">
        <f t="shared" si="67"/>
        <v>0</v>
      </c>
      <c r="K92" s="100">
        <v>0.0</v>
      </c>
      <c r="L92" s="100">
        <f t="shared" si="68"/>
        <v>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69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15.0</v>
      </c>
      <c r="J93" s="101">
        <f t="shared" si="67"/>
        <v>15</v>
      </c>
      <c r="K93" s="100">
        <v>0.0</v>
      </c>
      <c r="L93" s="100">
        <f t="shared" si="68"/>
        <v>15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69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-10.0</v>
      </c>
      <c r="J94" s="101">
        <f t="shared" si="67"/>
        <v>-10</v>
      </c>
      <c r="K94" s="100">
        <v>0.0</v>
      </c>
      <c r="L94" s="100">
        <f t="shared" si="68"/>
        <v>-10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69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10.0</v>
      </c>
      <c r="J95" s="101">
        <f t="shared" si="67"/>
        <v>10</v>
      </c>
      <c r="K95" s="100">
        <v>0.0</v>
      </c>
      <c r="L95" s="100">
        <f t="shared" si="68"/>
        <v>10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69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20.0</v>
      </c>
      <c r="J96" s="101">
        <f t="shared" si="67"/>
        <v>20</v>
      </c>
      <c r="K96" s="100">
        <v>0.0</v>
      </c>
      <c r="L96" s="100">
        <f t="shared" si="68"/>
        <v>20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69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0.0</v>
      </c>
      <c r="J97" s="101">
        <f t="shared" si="67"/>
        <v>0</v>
      </c>
      <c r="K97" s="100">
        <v>0.0</v>
      </c>
      <c r="L97" s="100">
        <f t="shared" si="68"/>
        <v>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69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0.0</v>
      </c>
      <c r="J98" s="101">
        <f t="shared" si="67"/>
        <v>0</v>
      </c>
      <c r="K98" s="100">
        <v>0.0</v>
      </c>
      <c r="L98" s="100">
        <f t="shared" si="68"/>
        <v>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69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7"/>
        <v>0</v>
      </c>
      <c r="K99" s="100">
        <v>0.0</v>
      </c>
      <c r="L99" s="100">
        <f t="shared" si="68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0">A101</f>
        <v>2ª ENTRADA</v>
      </c>
      <c r="B102" s="82"/>
      <c r="C102" s="82"/>
      <c r="D102" s="82"/>
      <c r="E102" s="83">
        <f>((L111*G111)+L111)</f>
        <v>2268.46</v>
      </c>
      <c r="F102" s="84">
        <v>1.0</v>
      </c>
      <c r="G102" s="85">
        <f>((E109*G111)+E109)</f>
        <v>2456.417122</v>
      </c>
      <c r="H102" s="84">
        <v>9.0</v>
      </c>
      <c r="I102" s="85">
        <f>((G109*G111)+G109)</f>
        <v>2659.947753</v>
      </c>
      <c r="J102" s="84">
        <v>17.0</v>
      </c>
      <c r="K102" s="85">
        <f>((I109*G111)+I109)</f>
        <v>2880.342261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0"/>
        <v>2ª ENTRADA</v>
      </c>
      <c r="B103" s="87"/>
      <c r="C103" s="87">
        <v>0.01</v>
      </c>
      <c r="D103" s="82" t="s">
        <v>38</v>
      </c>
      <c r="E103" s="83">
        <f t="shared" ref="E103:E109" si="71">((E102*G$111)+E102)</f>
        <v>2291.1446</v>
      </c>
      <c r="F103" s="84">
        <v>2.0</v>
      </c>
      <c r="G103" s="85">
        <f t="shared" ref="G103:G109" si="72">((G102*G$111)+G102)</f>
        <v>2480.981294</v>
      </c>
      <c r="H103" s="84">
        <v>10.0</v>
      </c>
      <c r="I103" s="85">
        <f t="shared" ref="I103:I109" si="73">((I102*G$111)+I102)</f>
        <v>2686.54723</v>
      </c>
      <c r="J103" s="84">
        <v>18.0</v>
      </c>
      <c r="K103" s="85">
        <f t="shared" ref="K103:K108" si="74">((K102*G$111)+K102)</f>
        <v>2909.145683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0"/>
        <v>2ª ENTRADA</v>
      </c>
      <c r="B104" s="82"/>
      <c r="C104" s="82"/>
      <c r="D104" s="82"/>
      <c r="E104" s="83">
        <f t="shared" si="71"/>
        <v>2314.056046</v>
      </c>
      <c r="F104" s="84">
        <v>3.0</v>
      </c>
      <c r="G104" s="85">
        <f t="shared" si="72"/>
        <v>2505.791107</v>
      </c>
      <c r="H104" s="84">
        <v>11.0</v>
      </c>
      <c r="I104" s="85">
        <f t="shared" si="73"/>
        <v>2713.412703</v>
      </c>
      <c r="J104" s="84">
        <v>19.0</v>
      </c>
      <c r="K104" s="85">
        <f t="shared" si="74"/>
        <v>2938.23714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0"/>
        <v>2ª ENTRADA</v>
      </c>
      <c r="B105" s="88"/>
      <c r="C105" s="88"/>
      <c r="D105" s="88"/>
      <c r="E105" s="83">
        <f t="shared" si="71"/>
        <v>2337.196606</v>
      </c>
      <c r="F105" s="84">
        <v>4.0</v>
      </c>
      <c r="G105" s="85">
        <f t="shared" si="72"/>
        <v>2530.849018</v>
      </c>
      <c r="H105" s="84">
        <v>12.0</v>
      </c>
      <c r="I105" s="85">
        <f t="shared" si="73"/>
        <v>2740.54683</v>
      </c>
      <c r="J105" s="84">
        <v>20.0</v>
      </c>
      <c r="K105" s="85">
        <f t="shared" si="74"/>
        <v>2967.619512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0"/>
        <v>2ª ENTRADA</v>
      </c>
      <c r="B106" s="89"/>
      <c r="C106" s="89" t="s">
        <v>1</v>
      </c>
      <c r="D106" s="89" t="s">
        <v>44</v>
      </c>
      <c r="E106" s="83">
        <f t="shared" si="71"/>
        <v>2360.568573</v>
      </c>
      <c r="F106" s="84">
        <v>5.0</v>
      </c>
      <c r="G106" s="85">
        <f t="shared" si="72"/>
        <v>2556.157508</v>
      </c>
      <c r="H106" s="84">
        <v>13.0</v>
      </c>
      <c r="I106" s="85">
        <f t="shared" si="73"/>
        <v>2767.952298</v>
      </c>
      <c r="J106" s="84">
        <v>21.0</v>
      </c>
      <c r="K106" s="85">
        <f t="shared" si="74"/>
        <v>2997.295707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0"/>
        <v>2ª ENTRADA</v>
      </c>
      <c r="B107" s="90"/>
      <c r="C107" s="90" t="s">
        <v>40</v>
      </c>
      <c r="D107" s="91">
        <f>L111*0.5%</f>
        <v>11.23</v>
      </c>
      <c r="E107" s="83">
        <f t="shared" si="71"/>
        <v>2384.174258</v>
      </c>
      <c r="F107" s="84">
        <v>6.0</v>
      </c>
      <c r="G107" s="85">
        <f t="shared" si="72"/>
        <v>2581.719083</v>
      </c>
      <c r="H107" s="84">
        <v>14.0</v>
      </c>
      <c r="I107" s="85">
        <f t="shared" si="73"/>
        <v>2795.631821</v>
      </c>
      <c r="J107" s="84">
        <v>22.0</v>
      </c>
      <c r="K107" s="85">
        <f t="shared" si="74"/>
        <v>3027.268664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0"/>
        <v>2ª ENTRADA</v>
      </c>
      <c r="B108" s="92"/>
      <c r="C108" s="92" t="s">
        <v>41</v>
      </c>
      <c r="D108" s="93">
        <f>D107/5</f>
        <v>2.246</v>
      </c>
      <c r="E108" s="83">
        <f t="shared" si="71"/>
        <v>2408.016001</v>
      </c>
      <c r="F108" s="84">
        <v>7.0</v>
      </c>
      <c r="G108" s="85">
        <f t="shared" si="72"/>
        <v>2607.536274</v>
      </c>
      <c r="H108" s="84">
        <v>15.0</v>
      </c>
      <c r="I108" s="85">
        <f t="shared" si="73"/>
        <v>2823.588139</v>
      </c>
      <c r="J108" s="84">
        <v>23.0</v>
      </c>
      <c r="K108" s="85">
        <f t="shared" si="74"/>
        <v>3057.54135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0"/>
        <v>2ª ENTRADA</v>
      </c>
      <c r="B109" s="94"/>
      <c r="C109" s="94" t="s">
        <v>42</v>
      </c>
      <c r="D109" s="95">
        <f>L111*G111</f>
        <v>22.46</v>
      </c>
      <c r="E109" s="83">
        <f t="shared" si="71"/>
        <v>2432.096161</v>
      </c>
      <c r="F109" s="84">
        <v>8.0</v>
      </c>
      <c r="G109" s="85">
        <f t="shared" si="72"/>
        <v>2633.611636</v>
      </c>
      <c r="H109" s="84">
        <v>16.0</v>
      </c>
      <c r="I109" s="85">
        <f t="shared" si="73"/>
        <v>2851.824021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0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0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0.01</v>
      </c>
      <c r="H111" s="17">
        <f>H113+H114+H115+H116+H117+H118+H119+H120+H121+H122+H123+H124+H125+H126+H127+H128+H129+H130+H131+H132+H133+H134+H135+H136+H137+H138+H139+H140+H141+H142</f>
        <v>2100</v>
      </c>
      <c r="I111" s="17">
        <f>I113+I114+I115+I116+I117+I118+I119+I120+I121+I122+I123+I124+I125+I126+I127+I128+I129+I130+I131+I132+I133+I134+I135+I136+I137+I138+I139+I140+I141+I142+I143</f>
        <v>146</v>
      </c>
      <c r="J111" s="98"/>
      <c r="K111" s="17">
        <f t="shared" ref="K111:L111" si="75">K113+K114+K115+K116+K117+K118+K119+K120+K121+K122+K123+K124+K125+K126+K127+K128+K129+K130+K131+K132+K133+K134+K135+K136+K137+K138+K139+K140+K141+K142</f>
        <v>0</v>
      </c>
      <c r="L111" s="17">
        <f t="shared" si="75"/>
        <v>2246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0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0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0.0</v>
      </c>
      <c r="I113" s="101">
        <v>0.0</v>
      </c>
      <c r="J113" s="101">
        <f t="shared" ref="J113:J143" si="76">SUM(H113:I113)</f>
        <v>0</v>
      </c>
      <c r="K113" s="100">
        <v>0.0</v>
      </c>
      <c r="L113" s="100">
        <f t="shared" ref="L113:L143" si="77">J113-K113</f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0"/>
        <v>2ª ENTRADA</v>
      </c>
      <c r="B114" s="54"/>
      <c r="C114" s="54" t="str">
        <f t="shared" ref="C114:C143" si="78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0.0</v>
      </c>
      <c r="J114" s="101">
        <f t="shared" si="76"/>
        <v>0</v>
      </c>
      <c r="K114" s="100">
        <v>0.0</v>
      </c>
      <c r="L114" s="100">
        <f t="shared" si="77"/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0"/>
        <v>2ª ENTRADA</v>
      </c>
      <c r="B115" s="54"/>
      <c r="C115" s="54" t="str">
        <f t="shared" si="78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0.0</v>
      </c>
      <c r="J115" s="101">
        <f t="shared" si="76"/>
        <v>0</v>
      </c>
      <c r="K115" s="100">
        <v>0.0</v>
      </c>
      <c r="L115" s="100">
        <f t="shared" si="77"/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0"/>
        <v>2ª ENTRADA</v>
      </c>
      <c r="B116" s="54"/>
      <c r="C116" s="54" t="str">
        <f t="shared" si="78"/>
        <v>1XBet</v>
      </c>
      <c r="D116" s="54" t="s">
        <v>10</v>
      </c>
      <c r="E116" s="54"/>
      <c r="F116" s="56" t="s">
        <v>29</v>
      </c>
      <c r="G116" s="57">
        <v>4.0</v>
      </c>
      <c r="H116" s="100">
        <v>2100.0</v>
      </c>
      <c r="I116" s="101">
        <v>20.0</v>
      </c>
      <c r="J116" s="101">
        <f t="shared" si="76"/>
        <v>2120</v>
      </c>
      <c r="K116" s="100">
        <v>0.0</v>
      </c>
      <c r="L116" s="100">
        <f t="shared" si="77"/>
        <v>2120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0"/>
        <v>2ª ENTRADA</v>
      </c>
      <c r="B117" s="54"/>
      <c r="C117" s="54" t="str">
        <f t="shared" si="78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22.0</v>
      </c>
      <c r="J117" s="101">
        <f t="shared" si="76"/>
        <v>22</v>
      </c>
      <c r="K117" s="100">
        <v>0.0</v>
      </c>
      <c r="L117" s="100">
        <f t="shared" si="77"/>
        <v>22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0"/>
        <v>2ª ENTRADA</v>
      </c>
      <c r="B118" s="54"/>
      <c r="C118" s="54" t="str">
        <f t="shared" si="78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20.0</v>
      </c>
      <c r="J118" s="101">
        <f t="shared" si="76"/>
        <v>20</v>
      </c>
      <c r="K118" s="100">
        <v>0.0</v>
      </c>
      <c r="L118" s="100">
        <f t="shared" si="77"/>
        <v>20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0"/>
        <v>2ª ENTRADA</v>
      </c>
      <c r="B119" s="54"/>
      <c r="C119" s="54" t="str">
        <f t="shared" si="78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-15.0</v>
      </c>
      <c r="J119" s="101">
        <f t="shared" si="76"/>
        <v>-15</v>
      </c>
      <c r="K119" s="100">
        <v>0.0</v>
      </c>
      <c r="L119" s="100">
        <f t="shared" si="77"/>
        <v>-15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0"/>
        <v>2ª ENTRADA</v>
      </c>
      <c r="B120" s="54"/>
      <c r="C120" s="54" t="str">
        <f t="shared" si="78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0.0</v>
      </c>
      <c r="J120" s="101">
        <f t="shared" si="76"/>
        <v>0</v>
      </c>
      <c r="K120" s="100">
        <v>0.0</v>
      </c>
      <c r="L120" s="100">
        <f t="shared" si="77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0"/>
        <v>2ª ENTRADA</v>
      </c>
      <c r="B121" s="54"/>
      <c r="C121" s="54" t="str">
        <f t="shared" si="78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0.0</v>
      </c>
      <c r="J121" s="101">
        <f t="shared" si="76"/>
        <v>0</v>
      </c>
      <c r="K121" s="100">
        <v>0.0</v>
      </c>
      <c r="L121" s="100">
        <f t="shared" si="77"/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0"/>
        <v>2ª ENTRADA</v>
      </c>
      <c r="B122" s="54"/>
      <c r="C122" s="54" t="str">
        <f t="shared" si="78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0.0</v>
      </c>
      <c r="J122" s="101">
        <f t="shared" si="76"/>
        <v>0</v>
      </c>
      <c r="K122" s="100">
        <v>0.0</v>
      </c>
      <c r="L122" s="100">
        <f t="shared" si="77"/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0"/>
        <v>2ª ENTRADA</v>
      </c>
      <c r="B123" s="54"/>
      <c r="C123" s="54" t="str">
        <f t="shared" si="78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-15.0</v>
      </c>
      <c r="J123" s="101">
        <f t="shared" si="76"/>
        <v>-15</v>
      </c>
      <c r="K123" s="100">
        <v>0.0</v>
      </c>
      <c r="L123" s="100">
        <f t="shared" si="77"/>
        <v>-15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0"/>
        <v>2ª ENTRADA</v>
      </c>
      <c r="B124" s="54"/>
      <c r="C124" s="54" t="str">
        <f t="shared" si="78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21.0</v>
      </c>
      <c r="J124" s="101">
        <f t="shared" si="76"/>
        <v>21</v>
      </c>
      <c r="K124" s="100">
        <v>0.0</v>
      </c>
      <c r="L124" s="100">
        <f t="shared" si="77"/>
        <v>21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0"/>
        <v>2ª ENTRADA</v>
      </c>
      <c r="B125" s="54"/>
      <c r="C125" s="54" t="str">
        <f t="shared" si="78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15.0</v>
      </c>
      <c r="J125" s="101">
        <f t="shared" si="76"/>
        <v>15</v>
      </c>
      <c r="K125" s="100">
        <v>0.0</v>
      </c>
      <c r="L125" s="100">
        <f t="shared" si="77"/>
        <v>15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0"/>
        <v>2ª ENTRADA</v>
      </c>
      <c r="B126" s="54"/>
      <c r="C126" s="54" t="str">
        <f t="shared" si="78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18.0</v>
      </c>
      <c r="J126" s="101">
        <f t="shared" si="76"/>
        <v>18</v>
      </c>
      <c r="K126" s="100">
        <v>0.0</v>
      </c>
      <c r="L126" s="100">
        <f t="shared" si="77"/>
        <v>18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0"/>
        <v>2ª ENTRADA</v>
      </c>
      <c r="B127" s="54"/>
      <c r="C127" s="54" t="str">
        <f t="shared" si="78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0.0</v>
      </c>
      <c r="J127" s="101">
        <f t="shared" si="76"/>
        <v>0</v>
      </c>
      <c r="K127" s="100">
        <v>0.0</v>
      </c>
      <c r="L127" s="100">
        <f t="shared" si="77"/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0"/>
        <v>2ª ENTRADA</v>
      </c>
      <c r="B128" s="54"/>
      <c r="C128" s="54" t="str">
        <f t="shared" si="78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0.0</v>
      </c>
      <c r="J128" s="101">
        <f t="shared" si="76"/>
        <v>0</v>
      </c>
      <c r="K128" s="100">
        <v>0.0</v>
      </c>
      <c r="L128" s="100">
        <f t="shared" si="77"/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0"/>
        <v>2ª ENTRADA</v>
      </c>
      <c r="B129" s="54"/>
      <c r="C129" s="54" t="str">
        <f t="shared" si="78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0.0</v>
      </c>
      <c r="J129" s="101">
        <f t="shared" si="76"/>
        <v>0</v>
      </c>
      <c r="K129" s="100">
        <v>0.0</v>
      </c>
      <c r="L129" s="100">
        <f t="shared" si="77"/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0"/>
        <v>2ª ENTRADA</v>
      </c>
      <c r="B130" s="54"/>
      <c r="C130" s="54" t="str">
        <f t="shared" si="78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-10.0</v>
      </c>
      <c r="J130" s="101">
        <f t="shared" si="76"/>
        <v>-10</v>
      </c>
      <c r="K130" s="100">
        <v>0.0</v>
      </c>
      <c r="L130" s="100">
        <f t="shared" si="77"/>
        <v>-10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0"/>
        <v>2ª ENTRADA</v>
      </c>
      <c r="B131" s="54"/>
      <c r="C131" s="54" t="str">
        <f t="shared" si="78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15.0</v>
      </c>
      <c r="J131" s="101">
        <f t="shared" si="76"/>
        <v>15</v>
      </c>
      <c r="K131" s="100">
        <v>0.0</v>
      </c>
      <c r="L131" s="100">
        <f t="shared" si="77"/>
        <v>15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0"/>
        <v>2ª ENTRADA</v>
      </c>
      <c r="B132" s="54"/>
      <c r="C132" s="54" t="str">
        <f t="shared" si="78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5.0</v>
      </c>
      <c r="J132" s="101">
        <f t="shared" si="76"/>
        <v>5</v>
      </c>
      <c r="K132" s="100">
        <v>0.0</v>
      </c>
      <c r="L132" s="100">
        <f t="shared" si="77"/>
        <v>5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0"/>
        <v>2ª ENTRADA</v>
      </c>
      <c r="B133" s="54"/>
      <c r="C133" s="54" t="str">
        <f t="shared" si="78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20.0</v>
      </c>
      <c r="J133" s="101">
        <f t="shared" si="76"/>
        <v>20</v>
      </c>
      <c r="K133" s="100">
        <v>0.0</v>
      </c>
      <c r="L133" s="100">
        <f t="shared" si="77"/>
        <v>20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0"/>
        <v>2ª ENTRADA</v>
      </c>
      <c r="B134" s="54"/>
      <c r="C134" s="54" t="str">
        <f t="shared" si="78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0.0</v>
      </c>
      <c r="J134" s="101">
        <f t="shared" si="76"/>
        <v>0</v>
      </c>
      <c r="K134" s="100">
        <v>0.0</v>
      </c>
      <c r="L134" s="100">
        <f t="shared" si="77"/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0"/>
        <v>2ª ENTRADA</v>
      </c>
      <c r="B135" s="54"/>
      <c r="C135" s="54" t="str">
        <f t="shared" si="78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0.0</v>
      </c>
      <c r="J135" s="101">
        <f t="shared" si="76"/>
        <v>0</v>
      </c>
      <c r="K135" s="100">
        <v>0.0</v>
      </c>
      <c r="L135" s="100">
        <f t="shared" si="77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0"/>
        <v>2ª ENTRADA</v>
      </c>
      <c r="B136" s="54"/>
      <c r="C136" s="54" t="str">
        <f t="shared" si="78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0.0</v>
      </c>
      <c r="J136" s="101">
        <f t="shared" si="76"/>
        <v>0</v>
      </c>
      <c r="K136" s="100">
        <v>0.0</v>
      </c>
      <c r="L136" s="100">
        <f t="shared" si="77"/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0"/>
        <v>2ª ENTRADA</v>
      </c>
      <c r="B137" s="54"/>
      <c r="C137" s="54" t="str">
        <f t="shared" si="78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15.0</v>
      </c>
      <c r="J137" s="101">
        <f t="shared" si="76"/>
        <v>15</v>
      </c>
      <c r="K137" s="100">
        <v>0.0</v>
      </c>
      <c r="L137" s="100">
        <f t="shared" si="77"/>
        <v>15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0"/>
        <v>2ª ENTRADA</v>
      </c>
      <c r="B138" s="54"/>
      <c r="C138" s="54" t="str">
        <f t="shared" si="78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-5.0</v>
      </c>
      <c r="J138" s="101">
        <f t="shared" si="76"/>
        <v>-5</v>
      </c>
      <c r="K138" s="100">
        <v>0.0</v>
      </c>
      <c r="L138" s="100">
        <f t="shared" si="77"/>
        <v>-5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0"/>
        <v>2ª ENTRADA</v>
      </c>
      <c r="B139" s="54"/>
      <c r="C139" s="54" t="str">
        <f t="shared" si="78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10.0</v>
      </c>
      <c r="J139" s="101">
        <f t="shared" si="76"/>
        <v>10</v>
      </c>
      <c r="K139" s="100">
        <v>0.0</v>
      </c>
      <c r="L139" s="100">
        <f t="shared" si="77"/>
        <v>10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0"/>
        <v>2ª ENTRADA</v>
      </c>
      <c r="B140" s="54"/>
      <c r="C140" s="54" t="str">
        <f t="shared" si="78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10.0</v>
      </c>
      <c r="J140" s="101">
        <f t="shared" si="76"/>
        <v>10</v>
      </c>
      <c r="K140" s="100">
        <v>0.0</v>
      </c>
      <c r="L140" s="100">
        <f t="shared" si="77"/>
        <v>10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0"/>
        <v>2ª ENTRADA</v>
      </c>
      <c r="B141" s="54"/>
      <c r="C141" s="54" t="str">
        <f t="shared" si="78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0.0</v>
      </c>
      <c r="J141" s="101">
        <f t="shared" si="76"/>
        <v>0</v>
      </c>
      <c r="K141" s="100">
        <v>0.0</v>
      </c>
      <c r="L141" s="100">
        <f t="shared" si="77"/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0"/>
        <v>2ª ENTRADA</v>
      </c>
      <c r="B142" s="54"/>
      <c r="C142" s="54" t="str">
        <f t="shared" si="78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0.0</v>
      </c>
      <c r="J142" s="101">
        <f t="shared" si="76"/>
        <v>0</v>
      </c>
      <c r="K142" s="100">
        <v>0.0</v>
      </c>
      <c r="L142" s="100">
        <f t="shared" si="77"/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0"/>
        <v>2ª ENTRADA</v>
      </c>
      <c r="B143" s="54"/>
      <c r="C143" s="54" t="str">
        <f t="shared" si="78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6"/>
        <v>0</v>
      </c>
      <c r="K143" s="100">
        <v>0.0</v>
      </c>
      <c r="L143" s="100">
        <f t="shared" si="77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79">A145</f>
        <v>3ª ENTRADA</v>
      </c>
      <c r="B146" s="82"/>
      <c r="C146" s="82"/>
      <c r="D146" s="82"/>
      <c r="E146" s="83">
        <f>((L155*G155)+L155)</f>
        <v>2267.45</v>
      </c>
      <c r="F146" s="84">
        <v>1.0</v>
      </c>
      <c r="G146" s="85">
        <f>((E153*G155)+E153)</f>
        <v>2455.323437</v>
      </c>
      <c r="H146" s="84">
        <v>9.0</v>
      </c>
      <c r="I146" s="85">
        <f>((G153*G155)+G153)</f>
        <v>2658.763448</v>
      </c>
      <c r="J146" s="84">
        <v>17.0</v>
      </c>
      <c r="K146" s="85">
        <f>((I153*G155)+I153)</f>
        <v>2879.059829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79"/>
        <v>3ª ENTRADA</v>
      </c>
      <c r="B147" s="87"/>
      <c r="C147" s="87">
        <v>0.01</v>
      </c>
      <c r="D147" s="82" t="s">
        <v>38</v>
      </c>
      <c r="E147" s="83">
        <f t="shared" ref="E147:E153" si="80">((E146*G$155)+E146)</f>
        <v>2290.1245</v>
      </c>
      <c r="F147" s="84">
        <v>2.0</v>
      </c>
      <c r="G147" s="85">
        <f t="shared" ref="G147:G153" si="81">((G146*G$155)+G146)</f>
        <v>2479.876672</v>
      </c>
      <c r="H147" s="84">
        <v>10.0</v>
      </c>
      <c r="I147" s="85">
        <f t="shared" ref="I147:I153" si="82">((I146*G$155)+I146)</f>
        <v>2685.351083</v>
      </c>
      <c r="J147" s="84">
        <v>18.0</v>
      </c>
      <c r="K147" s="85">
        <f t="shared" ref="K147:K152" si="83">((K146*G$155)+K146)</f>
        <v>2907.850427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79"/>
        <v>3ª ENTRADA</v>
      </c>
      <c r="B148" s="82"/>
      <c r="C148" s="82"/>
      <c r="D148" s="82"/>
      <c r="E148" s="83">
        <f t="shared" si="80"/>
        <v>2313.025745</v>
      </c>
      <c r="F148" s="84">
        <v>3.0</v>
      </c>
      <c r="G148" s="85">
        <f t="shared" si="81"/>
        <v>2504.675438</v>
      </c>
      <c r="H148" s="84">
        <v>11.0</v>
      </c>
      <c r="I148" s="85">
        <f t="shared" si="82"/>
        <v>2712.204594</v>
      </c>
      <c r="J148" s="84">
        <v>19.0</v>
      </c>
      <c r="K148" s="85">
        <f t="shared" si="83"/>
        <v>2936.928931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79"/>
        <v>3ª ENTRADA</v>
      </c>
      <c r="B149" s="88"/>
      <c r="C149" s="88"/>
      <c r="D149" s="88"/>
      <c r="E149" s="83">
        <f t="shared" si="80"/>
        <v>2336.156002</v>
      </c>
      <c r="F149" s="84">
        <v>4.0</v>
      </c>
      <c r="G149" s="85">
        <f t="shared" si="81"/>
        <v>2529.722193</v>
      </c>
      <c r="H149" s="84">
        <v>12.0</v>
      </c>
      <c r="I149" s="85">
        <f t="shared" si="82"/>
        <v>2739.32664</v>
      </c>
      <c r="J149" s="84">
        <v>20.0</v>
      </c>
      <c r="K149" s="85">
        <f t="shared" si="83"/>
        <v>2966.298221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79"/>
        <v>3ª ENTRADA</v>
      </c>
      <c r="B150" s="89"/>
      <c r="C150" s="89" t="s">
        <v>1</v>
      </c>
      <c r="D150" s="89" t="s">
        <v>46</v>
      </c>
      <c r="E150" s="83">
        <f t="shared" si="80"/>
        <v>2359.517562</v>
      </c>
      <c r="F150" s="84">
        <v>5.0</v>
      </c>
      <c r="G150" s="85">
        <f t="shared" si="81"/>
        <v>2555.019415</v>
      </c>
      <c r="H150" s="84">
        <v>13.0</v>
      </c>
      <c r="I150" s="85">
        <f t="shared" si="82"/>
        <v>2766.719906</v>
      </c>
      <c r="J150" s="84">
        <v>21.0</v>
      </c>
      <c r="K150" s="85">
        <f t="shared" si="83"/>
        <v>2995.961203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79"/>
        <v>3ª ENTRADA</v>
      </c>
      <c r="B151" s="90"/>
      <c r="C151" s="90" t="s">
        <v>40</v>
      </c>
      <c r="D151" s="91">
        <f>L155*0.5%</f>
        <v>11.225</v>
      </c>
      <c r="E151" s="83">
        <f t="shared" si="80"/>
        <v>2383.112738</v>
      </c>
      <c r="F151" s="84">
        <v>6.0</v>
      </c>
      <c r="G151" s="85">
        <f t="shared" si="81"/>
        <v>2580.569609</v>
      </c>
      <c r="H151" s="84">
        <v>14.0</v>
      </c>
      <c r="I151" s="85">
        <f t="shared" si="82"/>
        <v>2794.387105</v>
      </c>
      <c r="J151" s="84">
        <v>22.0</v>
      </c>
      <c r="K151" s="85">
        <f t="shared" si="83"/>
        <v>3025.920815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79"/>
        <v>3ª ENTRADA</v>
      </c>
      <c r="B152" s="92"/>
      <c r="C152" s="92" t="s">
        <v>41</v>
      </c>
      <c r="D152" s="93">
        <f>D151/5</f>
        <v>2.245</v>
      </c>
      <c r="E152" s="83">
        <f t="shared" si="80"/>
        <v>2406.943865</v>
      </c>
      <c r="F152" s="84">
        <v>7.0</v>
      </c>
      <c r="G152" s="85">
        <f t="shared" si="81"/>
        <v>2606.375305</v>
      </c>
      <c r="H152" s="84">
        <v>15.0</v>
      </c>
      <c r="I152" s="85">
        <f t="shared" si="82"/>
        <v>2822.330976</v>
      </c>
      <c r="J152" s="84">
        <v>23.0</v>
      </c>
      <c r="K152" s="85">
        <f t="shared" si="83"/>
        <v>3056.180023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79"/>
        <v>3ª ENTRADA</v>
      </c>
      <c r="B153" s="94"/>
      <c r="C153" s="94" t="s">
        <v>42</v>
      </c>
      <c r="D153" s="95">
        <f>L155*G155</f>
        <v>22.45</v>
      </c>
      <c r="E153" s="83">
        <f t="shared" si="80"/>
        <v>2431.013304</v>
      </c>
      <c r="F153" s="84">
        <v>8.0</v>
      </c>
      <c r="G153" s="85">
        <f t="shared" si="81"/>
        <v>2632.439058</v>
      </c>
      <c r="H153" s="84">
        <v>16.0</v>
      </c>
      <c r="I153" s="85">
        <f t="shared" si="82"/>
        <v>2850.554286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79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79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0.01</v>
      </c>
      <c r="H155" s="17">
        <f>H157+H158+H159+H160+H161+H162+H163+H164+H165+H166+H167+H168+H169+H170+H171+H172+H173+H174+H175+H176+H177+H178+H179+H180+H181+H182+H183+H184+H185+H186</f>
        <v>2095</v>
      </c>
      <c r="I155" s="17">
        <f>I157+I158+I159+I160+I161+I162+I163+I164+I165+I166+I167+I168+I169+I170+I171+I172+I173+I174+I175+I176+I177+I178+I179+I180+I181+I182+I183+I184+I185+I186+I187</f>
        <v>150</v>
      </c>
      <c r="J155" s="98"/>
      <c r="K155" s="17">
        <f t="shared" ref="K155:L155" si="84">K157+K158+K159+K160+K161+K162+K163+K164+K165+K166+K167+K168+K169+K170+K171+K172+K173+K174+K175+K176+K177+K178+K179+K180+K181+K182+K183+K184+K185+K186</f>
        <v>0</v>
      </c>
      <c r="L155" s="17">
        <f t="shared" si="84"/>
        <v>2245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79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79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0.0</v>
      </c>
      <c r="I157" s="101">
        <v>0.0</v>
      </c>
      <c r="J157" s="101">
        <f t="shared" ref="J157:J187" si="85">SUM(H157:I157)</f>
        <v>0</v>
      </c>
      <c r="K157" s="100">
        <v>0.0</v>
      </c>
      <c r="L157" s="100">
        <f t="shared" ref="L157:L187" si="86">J157-K157</f>
        <v>0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79"/>
        <v>3ª ENTRADA</v>
      </c>
      <c r="B158" s="54"/>
      <c r="C158" s="54" t="str">
        <f t="shared" ref="C158:C187" si="87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0.0</v>
      </c>
      <c r="J158" s="101">
        <f t="shared" si="85"/>
        <v>0</v>
      </c>
      <c r="K158" s="100">
        <v>0.0</v>
      </c>
      <c r="L158" s="100">
        <f t="shared" si="86"/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79"/>
        <v>3ª ENTRADA</v>
      </c>
      <c r="B159" s="54"/>
      <c r="C159" s="54" t="str">
        <f t="shared" si="87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0.0</v>
      </c>
      <c r="J159" s="101">
        <f t="shared" si="85"/>
        <v>0</v>
      </c>
      <c r="K159" s="100">
        <v>0.0</v>
      </c>
      <c r="L159" s="100">
        <f t="shared" si="86"/>
        <v>0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79"/>
        <v>3ª ENTRADA</v>
      </c>
      <c r="B160" s="54"/>
      <c r="C160" s="54" t="str">
        <f t="shared" si="87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2095.0</v>
      </c>
      <c r="I160" s="101">
        <v>20.0</v>
      </c>
      <c r="J160" s="101">
        <f t="shared" si="85"/>
        <v>2115</v>
      </c>
      <c r="K160" s="100">
        <v>0.0</v>
      </c>
      <c r="L160" s="100">
        <f t="shared" si="86"/>
        <v>2115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79"/>
        <v>3ª ENTRADA</v>
      </c>
      <c r="B161" s="54"/>
      <c r="C161" s="54" t="str">
        <f t="shared" si="87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22.0</v>
      </c>
      <c r="J161" s="101">
        <f t="shared" si="85"/>
        <v>22</v>
      </c>
      <c r="K161" s="100">
        <v>0.0</v>
      </c>
      <c r="L161" s="100">
        <f t="shared" si="86"/>
        <v>22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79"/>
        <v>3ª ENTRADA</v>
      </c>
      <c r="B162" s="54"/>
      <c r="C162" s="54" t="str">
        <f t="shared" si="87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20.0</v>
      </c>
      <c r="J162" s="101">
        <f t="shared" si="85"/>
        <v>20</v>
      </c>
      <c r="K162" s="100">
        <v>0.0</v>
      </c>
      <c r="L162" s="100">
        <f t="shared" si="86"/>
        <v>20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79"/>
        <v>3ª ENTRADA</v>
      </c>
      <c r="B163" s="54"/>
      <c r="C163" s="54" t="str">
        <f t="shared" si="87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-10.0</v>
      </c>
      <c r="J163" s="101">
        <f t="shared" si="85"/>
        <v>-10</v>
      </c>
      <c r="K163" s="100">
        <v>0.0</v>
      </c>
      <c r="L163" s="100">
        <f t="shared" si="86"/>
        <v>-10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79"/>
        <v>3ª ENTRADA</v>
      </c>
      <c r="B164" s="54"/>
      <c r="C164" s="54" t="str">
        <f t="shared" si="87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0.0</v>
      </c>
      <c r="J164" s="101">
        <f t="shared" si="85"/>
        <v>0</v>
      </c>
      <c r="K164" s="100">
        <v>0.0</v>
      </c>
      <c r="L164" s="100">
        <f t="shared" si="86"/>
        <v>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79"/>
        <v>3ª ENTRADA</v>
      </c>
      <c r="B165" s="54"/>
      <c r="C165" s="54" t="str">
        <f t="shared" si="87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0.0</v>
      </c>
      <c r="J165" s="101">
        <f t="shared" si="85"/>
        <v>0</v>
      </c>
      <c r="K165" s="100">
        <v>0.0</v>
      </c>
      <c r="L165" s="100">
        <f t="shared" si="86"/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79"/>
        <v>3ª ENTRADA</v>
      </c>
      <c r="B166" s="54"/>
      <c r="C166" s="54" t="str">
        <f t="shared" si="87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0.0</v>
      </c>
      <c r="J166" s="101">
        <f t="shared" si="85"/>
        <v>0</v>
      </c>
      <c r="K166" s="100">
        <v>0.0</v>
      </c>
      <c r="L166" s="100">
        <f t="shared" si="86"/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79"/>
        <v>3ª ENTRADA</v>
      </c>
      <c r="B167" s="54"/>
      <c r="C167" s="54" t="str">
        <f t="shared" si="87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-10.0</v>
      </c>
      <c r="J167" s="101">
        <f t="shared" si="85"/>
        <v>-10</v>
      </c>
      <c r="K167" s="100">
        <v>0.0</v>
      </c>
      <c r="L167" s="100">
        <f t="shared" si="86"/>
        <v>-10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79"/>
        <v>3ª ENTRADA</v>
      </c>
      <c r="B168" s="54"/>
      <c r="C168" s="54" t="str">
        <f t="shared" si="87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21.0</v>
      </c>
      <c r="J168" s="101">
        <f t="shared" si="85"/>
        <v>21</v>
      </c>
      <c r="K168" s="100">
        <v>0.0</v>
      </c>
      <c r="L168" s="100">
        <f t="shared" si="86"/>
        <v>21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79"/>
        <v>3ª ENTRADA</v>
      </c>
      <c r="B169" s="54"/>
      <c r="C169" s="54" t="str">
        <f t="shared" si="87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15.0</v>
      </c>
      <c r="J169" s="101">
        <f t="shared" si="85"/>
        <v>15</v>
      </c>
      <c r="K169" s="100">
        <v>0.0</v>
      </c>
      <c r="L169" s="100">
        <f t="shared" si="86"/>
        <v>15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79"/>
        <v>3ª ENTRADA</v>
      </c>
      <c r="B170" s="54"/>
      <c r="C170" s="54" t="str">
        <f t="shared" si="87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20.0</v>
      </c>
      <c r="J170" s="101">
        <f t="shared" si="85"/>
        <v>20</v>
      </c>
      <c r="K170" s="100">
        <v>0.0</v>
      </c>
      <c r="L170" s="100">
        <f t="shared" si="86"/>
        <v>20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79"/>
        <v>3ª ENTRADA</v>
      </c>
      <c r="B171" s="54"/>
      <c r="C171" s="54" t="str">
        <f t="shared" si="87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0.0</v>
      </c>
      <c r="J171" s="101">
        <f t="shared" si="85"/>
        <v>0</v>
      </c>
      <c r="K171" s="100">
        <v>0.0</v>
      </c>
      <c r="L171" s="100">
        <f t="shared" si="86"/>
        <v>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79"/>
        <v>3ª ENTRADA</v>
      </c>
      <c r="B172" s="54"/>
      <c r="C172" s="54" t="str">
        <f t="shared" si="87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0.0</v>
      </c>
      <c r="J172" s="101">
        <f t="shared" si="85"/>
        <v>0</v>
      </c>
      <c r="K172" s="100">
        <v>0.0</v>
      </c>
      <c r="L172" s="100">
        <f t="shared" si="86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79"/>
        <v>3ª ENTRADA</v>
      </c>
      <c r="B173" s="54"/>
      <c r="C173" s="54" t="str">
        <f t="shared" si="87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0.0</v>
      </c>
      <c r="J173" s="101">
        <f t="shared" si="85"/>
        <v>0</v>
      </c>
      <c r="K173" s="100">
        <v>0.0</v>
      </c>
      <c r="L173" s="100">
        <f t="shared" si="86"/>
        <v>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79"/>
        <v>3ª ENTRADA</v>
      </c>
      <c r="B174" s="54"/>
      <c r="C174" s="54" t="str">
        <f t="shared" si="87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-10.0</v>
      </c>
      <c r="J174" s="101">
        <f t="shared" si="85"/>
        <v>-10</v>
      </c>
      <c r="K174" s="100">
        <v>0.0</v>
      </c>
      <c r="L174" s="100">
        <f t="shared" si="86"/>
        <v>-10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79"/>
        <v>3ª ENTRADA</v>
      </c>
      <c r="B175" s="54"/>
      <c r="C175" s="54" t="str">
        <f t="shared" si="87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12.0</v>
      </c>
      <c r="J175" s="101">
        <f t="shared" si="85"/>
        <v>12</v>
      </c>
      <c r="K175" s="100">
        <v>0.0</v>
      </c>
      <c r="L175" s="100">
        <f t="shared" si="86"/>
        <v>12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79"/>
        <v>3ª ENTRADA</v>
      </c>
      <c r="B176" s="54"/>
      <c r="C176" s="54" t="str">
        <f t="shared" si="87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5.0</v>
      </c>
      <c r="J176" s="101">
        <f t="shared" si="85"/>
        <v>5</v>
      </c>
      <c r="K176" s="100">
        <v>0.0</v>
      </c>
      <c r="L176" s="100">
        <f t="shared" si="86"/>
        <v>5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79"/>
        <v>3ª ENTRADA</v>
      </c>
      <c r="B177" s="54"/>
      <c r="C177" s="54" t="str">
        <f t="shared" si="87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20.0</v>
      </c>
      <c r="J177" s="101">
        <f t="shared" si="85"/>
        <v>20</v>
      </c>
      <c r="K177" s="100">
        <v>0.0</v>
      </c>
      <c r="L177" s="100">
        <f t="shared" si="86"/>
        <v>20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79"/>
        <v>3ª ENTRADA</v>
      </c>
      <c r="B178" s="54"/>
      <c r="C178" s="54" t="str">
        <f t="shared" si="87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0.0</v>
      </c>
      <c r="J178" s="101">
        <f t="shared" si="85"/>
        <v>0</v>
      </c>
      <c r="K178" s="100">
        <v>0.0</v>
      </c>
      <c r="L178" s="100">
        <f t="shared" si="86"/>
        <v>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79"/>
        <v>3ª ENTRADA</v>
      </c>
      <c r="B179" s="54"/>
      <c r="C179" s="54" t="str">
        <f t="shared" si="87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0.0</v>
      </c>
      <c r="J179" s="101">
        <f t="shared" si="85"/>
        <v>0</v>
      </c>
      <c r="K179" s="100">
        <v>0.0</v>
      </c>
      <c r="L179" s="100">
        <f t="shared" si="86"/>
        <v>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79"/>
        <v>3ª ENTRADA</v>
      </c>
      <c r="B180" s="54"/>
      <c r="C180" s="54" t="str">
        <f t="shared" si="87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0.0</v>
      </c>
      <c r="J180" s="101">
        <f t="shared" si="85"/>
        <v>0</v>
      </c>
      <c r="K180" s="100">
        <v>0.0</v>
      </c>
      <c r="L180" s="100">
        <f t="shared" si="86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79"/>
        <v>3ª ENTRADA</v>
      </c>
      <c r="B181" s="54"/>
      <c r="C181" s="54" t="str">
        <f t="shared" si="87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10.0</v>
      </c>
      <c r="J181" s="101">
        <f t="shared" si="85"/>
        <v>10</v>
      </c>
      <c r="K181" s="100">
        <v>0.0</v>
      </c>
      <c r="L181" s="100">
        <f t="shared" si="86"/>
        <v>10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79"/>
        <v>3ª ENTRADA</v>
      </c>
      <c r="B182" s="54"/>
      <c r="C182" s="54" t="str">
        <f t="shared" si="87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-5.0</v>
      </c>
      <c r="J182" s="101">
        <f t="shared" si="85"/>
        <v>-5</v>
      </c>
      <c r="K182" s="100">
        <v>0.0</v>
      </c>
      <c r="L182" s="100">
        <f t="shared" si="86"/>
        <v>-5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79"/>
        <v>3ª ENTRADA</v>
      </c>
      <c r="B183" s="54"/>
      <c r="C183" s="54" t="str">
        <f t="shared" si="87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10.0</v>
      </c>
      <c r="J183" s="101">
        <f t="shared" si="85"/>
        <v>10</v>
      </c>
      <c r="K183" s="100">
        <v>0.0</v>
      </c>
      <c r="L183" s="100">
        <f t="shared" si="86"/>
        <v>10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79"/>
        <v>3ª ENTRADA</v>
      </c>
      <c r="B184" s="54"/>
      <c r="C184" s="54" t="str">
        <f t="shared" si="87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10.0</v>
      </c>
      <c r="J184" s="101">
        <f t="shared" si="85"/>
        <v>10</v>
      </c>
      <c r="K184" s="100">
        <v>0.0</v>
      </c>
      <c r="L184" s="100">
        <f t="shared" si="86"/>
        <v>10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79"/>
        <v>3ª ENTRADA</v>
      </c>
      <c r="B185" s="54"/>
      <c r="C185" s="54" t="str">
        <f t="shared" si="87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0.0</v>
      </c>
      <c r="J185" s="101">
        <f t="shared" si="85"/>
        <v>0</v>
      </c>
      <c r="K185" s="100">
        <v>0.0</v>
      </c>
      <c r="L185" s="100">
        <f t="shared" si="86"/>
        <v>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79"/>
        <v>3ª ENTRADA</v>
      </c>
      <c r="B186" s="54"/>
      <c r="C186" s="54" t="str">
        <f t="shared" si="87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0.0</v>
      </c>
      <c r="J186" s="101">
        <f t="shared" si="85"/>
        <v>0</v>
      </c>
      <c r="K186" s="100">
        <v>0.0</v>
      </c>
      <c r="L186" s="100">
        <f t="shared" si="86"/>
        <v>0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79"/>
        <v>3ª ENTRADA</v>
      </c>
      <c r="B187" s="54"/>
      <c r="C187" s="54" t="str">
        <f t="shared" si="87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5"/>
        <v>0</v>
      </c>
      <c r="K187" s="100">
        <v>0.0</v>
      </c>
      <c r="L187" s="100">
        <f t="shared" si="86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idden="1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idden="1">
      <c r="A190" s="6" t="str">
        <f t="shared" ref="A190:A231" si="88">A189</f>
        <v>4ª ENTRADA</v>
      </c>
      <c r="B190" s="82"/>
      <c r="C190" s="82"/>
      <c r="D190" s="82"/>
      <c r="E190" s="83">
        <f>((L199*G199)+L199)</f>
        <v>0</v>
      </c>
      <c r="F190" s="84">
        <v>1.0</v>
      </c>
      <c r="G190" s="85">
        <f>((E197*G199)+E197)</f>
        <v>0</v>
      </c>
      <c r="H190" s="84">
        <v>9.0</v>
      </c>
      <c r="I190" s="85">
        <f>((G197*G199)+G197)</f>
        <v>0</v>
      </c>
      <c r="J190" s="84">
        <v>17.0</v>
      </c>
      <c r="K190" s="85">
        <f>((I197*G199)+I197)</f>
        <v>0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idden="1">
      <c r="A191" s="6" t="str">
        <f t="shared" si="88"/>
        <v>4ª ENTRADA</v>
      </c>
      <c r="B191" s="87"/>
      <c r="C191" s="87">
        <v>0.02</v>
      </c>
      <c r="D191" s="82" t="s">
        <v>38</v>
      </c>
      <c r="E191" s="83">
        <f t="shared" ref="E191:E197" si="89">((E190*G$199)+E190)</f>
        <v>0</v>
      </c>
      <c r="F191" s="84">
        <v>2.0</v>
      </c>
      <c r="G191" s="85">
        <f t="shared" ref="G191:G197" si="90">((G190*G$199)+G190)</f>
        <v>0</v>
      </c>
      <c r="H191" s="84">
        <v>10.0</v>
      </c>
      <c r="I191" s="85">
        <f t="shared" ref="I191:I197" si="91">((I190*G$199)+I190)</f>
        <v>0</v>
      </c>
      <c r="J191" s="84">
        <v>18.0</v>
      </c>
      <c r="K191" s="85">
        <f t="shared" ref="K191:K196" si="92">((K190*G$199)+K190)</f>
        <v>0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idden="1">
      <c r="A192" s="6" t="str">
        <f t="shared" si="88"/>
        <v>4ª ENTRADA</v>
      </c>
      <c r="B192" s="82"/>
      <c r="C192" s="82"/>
      <c r="D192" s="82"/>
      <c r="E192" s="83">
        <f t="shared" si="89"/>
        <v>0</v>
      </c>
      <c r="F192" s="84">
        <v>3.0</v>
      </c>
      <c r="G192" s="85">
        <f t="shared" si="90"/>
        <v>0</v>
      </c>
      <c r="H192" s="84">
        <v>11.0</v>
      </c>
      <c r="I192" s="85">
        <f t="shared" si="91"/>
        <v>0</v>
      </c>
      <c r="J192" s="84">
        <v>19.0</v>
      </c>
      <c r="K192" s="85">
        <f t="shared" si="92"/>
        <v>0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idden="1">
      <c r="A193" s="6" t="str">
        <f t="shared" si="88"/>
        <v>4ª ENTRADA</v>
      </c>
      <c r="B193" s="88"/>
      <c r="C193" s="88"/>
      <c r="D193" s="88"/>
      <c r="E193" s="83">
        <f t="shared" si="89"/>
        <v>0</v>
      </c>
      <c r="F193" s="84">
        <v>4.0</v>
      </c>
      <c r="G193" s="85">
        <f t="shared" si="90"/>
        <v>0</v>
      </c>
      <c r="H193" s="84">
        <v>12.0</v>
      </c>
      <c r="I193" s="85">
        <f t="shared" si="91"/>
        <v>0</v>
      </c>
      <c r="J193" s="84">
        <v>20.0</v>
      </c>
      <c r="K193" s="85">
        <f t="shared" si="92"/>
        <v>0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idden="1">
      <c r="A194" s="6" t="str">
        <f t="shared" si="88"/>
        <v>4ª ENTRADA</v>
      </c>
      <c r="B194" s="89"/>
      <c r="C194" s="89" t="s">
        <v>1</v>
      </c>
      <c r="D194" s="89" t="s">
        <v>48</v>
      </c>
      <c r="E194" s="83">
        <f t="shared" si="89"/>
        <v>0</v>
      </c>
      <c r="F194" s="84">
        <v>5.0</v>
      </c>
      <c r="G194" s="85">
        <f t="shared" si="90"/>
        <v>0</v>
      </c>
      <c r="H194" s="84">
        <v>13.0</v>
      </c>
      <c r="I194" s="85">
        <f t="shared" si="91"/>
        <v>0</v>
      </c>
      <c r="J194" s="84">
        <v>21.0</v>
      </c>
      <c r="K194" s="85">
        <f t="shared" si="92"/>
        <v>0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idden="1">
      <c r="A195" s="6" t="str">
        <f t="shared" si="88"/>
        <v>4ª ENTRADA</v>
      </c>
      <c r="B195" s="90"/>
      <c r="C195" s="90" t="s">
        <v>40</v>
      </c>
      <c r="D195" s="91">
        <f>L199*0.5%</f>
        <v>0</v>
      </c>
      <c r="E195" s="83">
        <f t="shared" si="89"/>
        <v>0</v>
      </c>
      <c r="F195" s="84">
        <v>6.0</v>
      </c>
      <c r="G195" s="85">
        <f t="shared" si="90"/>
        <v>0</v>
      </c>
      <c r="H195" s="84">
        <v>14.0</v>
      </c>
      <c r="I195" s="85">
        <f t="shared" si="91"/>
        <v>0</v>
      </c>
      <c r="J195" s="84">
        <v>22.0</v>
      </c>
      <c r="K195" s="85">
        <f t="shared" si="92"/>
        <v>0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idden="1">
      <c r="A196" s="6" t="str">
        <f t="shared" si="88"/>
        <v>4ª ENTRADA</v>
      </c>
      <c r="B196" s="92"/>
      <c r="C196" s="92" t="s">
        <v>41</v>
      </c>
      <c r="D196" s="93">
        <f>D195/5</f>
        <v>0</v>
      </c>
      <c r="E196" s="83">
        <f t="shared" si="89"/>
        <v>0</v>
      </c>
      <c r="F196" s="84">
        <v>7.0</v>
      </c>
      <c r="G196" s="85">
        <f t="shared" si="90"/>
        <v>0</v>
      </c>
      <c r="H196" s="84">
        <v>15.0</v>
      </c>
      <c r="I196" s="85">
        <f t="shared" si="91"/>
        <v>0</v>
      </c>
      <c r="J196" s="84">
        <v>23.0</v>
      </c>
      <c r="K196" s="85">
        <f t="shared" si="92"/>
        <v>0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idden="1">
      <c r="A197" s="6" t="str">
        <f t="shared" si="88"/>
        <v>4ª ENTRADA</v>
      </c>
      <c r="B197" s="94"/>
      <c r="C197" s="94" t="s">
        <v>42</v>
      </c>
      <c r="D197" s="95">
        <f>L199*G199</f>
        <v>0</v>
      </c>
      <c r="E197" s="83">
        <f t="shared" si="89"/>
        <v>0</v>
      </c>
      <c r="F197" s="84">
        <v>8.0</v>
      </c>
      <c r="G197" s="85">
        <f t="shared" si="90"/>
        <v>0</v>
      </c>
      <c r="H197" s="84">
        <v>16.0</v>
      </c>
      <c r="I197" s="85">
        <f t="shared" si="91"/>
        <v>0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idden="1">
      <c r="A198" s="6" t="str">
        <f t="shared" si="88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idden="1">
      <c r="A199" s="6" t="str">
        <f t="shared" si="88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3">H201+H202+H203+H204+H205+H206+H207+H208+H209+H210+H211+H212+H213+H214+H215+H216+H217+H218+H219+H220+H221+H222+H223+H224+H225+H226+H227+H228+H229+H230</f>
        <v>0</v>
      </c>
      <c r="I199" s="17">
        <f t="shared" si="93"/>
        <v>0</v>
      </c>
      <c r="J199" s="98"/>
      <c r="K199" s="17">
        <f t="shared" ref="K199:L199" si="94">K201+K202+K203+K204+K205+K206+K207+K208+K209+K210+K211+K212+K213+K214+K215+K216+K217+K218+K219+K220+K221+K222+K223+K224+K225+K226+K227+K228+K229+K230</f>
        <v>0</v>
      </c>
      <c r="L199" s="17">
        <f t="shared" si="94"/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idden="1">
      <c r="A200" s="6" t="str">
        <f t="shared" si="88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idden="1">
      <c r="A201" s="6" t="str">
        <f t="shared" si="88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5">SUM(H201:I201)</f>
        <v>0</v>
      </c>
      <c r="K201" s="100">
        <v>0.0</v>
      </c>
      <c r="L201" s="100">
        <f t="shared" ref="L201:L231" si="96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idden="1">
      <c r="A202" s="6" t="str">
        <f t="shared" si="88"/>
        <v>4ª ENTRADA</v>
      </c>
      <c r="B202" s="54"/>
      <c r="C202" s="54" t="str">
        <f t="shared" ref="C202:C231" si="97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5"/>
        <v>0</v>
      </c>
      <c r="K202" s="100">
        <v>0.0</v>
      </c>
      <c r="L202" s="100">
        <f t="shared" si="96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idden="1">
      <c r="A203" s="6" t="str">
        <f t="shared" si="88"/>
        <v>4ª ENTRADA</v>
      </c>
      <c r="B203" s="54"/>
      <c r="C203" s="54" t="str">
        <f t="shared" si="97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5"/>
        <v>0</v>
      </c>
      <c r="K203" s="100">
        <v>0.0</v>
      </c>
      <c r="L203" s="100">
        <f t="shared" si="96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idden="1">
      <c r="A204" s="6" t="str">
        <f t="shared" si="88"/>
        <v>4ª ENTRADA</v>
      </c>
      <c r="B204" s="54"/>
      <c r="C204" s="54" t="str">
        <f t="shared" si="97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5"/>
        <v>0</v>
      </c>
      <c r="K204" s="100">
        <v>0.0</v>
      </c>
      <c r="L204" s="100">
        <f t="shared" si="96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idden="1">
      <c r="A205" s="6" t="str">
        <f t="shared" si="88"/>
        <v>4ª ENTRADA</v>
      </c>
      <c r="B205" s="54"/>
      <c r="C205" s="54" t="str">
        <f t="shared" si="97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5"/>
        <v>0</v>
      </c>
      <c r="K205" s="100">
        <v>0.0</v>
      </c>
      <c r="L205" s="100">
        <f t="shared" si="96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idden="1">
      <c r="A206" s="6" t="str">
        <f t="shared" si="88"/>
        <v>4ª ENTRADA</v>
      </c>
      <c r="B206" s="54"/>
      <c r="C206" s="54" t="str">
        <f t="shared" si="97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5"/>
        <v>0</v>
      </c>
      <c r="K206" s="100">
        <v>0.0</v>
      </c>
      <c r="L206" s="100">
        <f t="shared" si="96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idden="1">
      <c r="A207" s="6" t="str">
        <f t="shared" si="88"/>
        <v>4ª ENTRADA</v>
      </c>
      <c r="B207" s="54"/>
      <c r="C207" s="54" t="str">
        <f t="shared" si="97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5"/>
        <v>0</v>
      </c>
      <c r="K207" s="100">
        <v>0.0</v>
      </c>
      <c r="L207" s="100">
        <f t="shared" si="96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idden="1">
      <c r="A208" s="6" t="str">
        <f t="shared" si="88"/>
        <v>4ª ENTRADA</v>
      </c>
      <c r="B208" s="54"/>
      <c r="C208" s="54" t="str">
        <f t="shared" si="97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5"/>
        <v>0</v>
      </c>
      <c r="K208" s="100">
        <v>0.0</v>
      </c>
      <c r="L208" s="100">
        <f t="shared" si="96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idden="1">
      <c r="A209" s="6" t="str">
        <f t="shared" si="88"/>
        <v>4ª ENTRADA</v>
      </c>
      <c r="B209" s="54"/>
      <c r="C209" s="54" t="str">
        <f t="shared" si="97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5"/>
        <v>0</v>
      </c>
      <c r="K209" s="100">
        <v>0.0</v>
      </c>
      <c r="L209" s="100">
        <f t="shared" si="96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idden="1">
      <c r="A210" s="6" t="str">
        <f t="shared" si="88"/>
        <v>4ª ENTRADA</v>
      </c>
      <c r="B210" s="54"/>
      <c r="C210" s="54" t="str">
        <f t="shared" si="97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5"/>
        <v>0</v>
      </c>
      <c r="K210" s="100">
        <v>0.0</v>
      </c>
      <c r="L210" s="100">
        <f t="shared" si="96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idden="1">
      <c r="A211" s="6" t="str">
        <f t="shared" si="88"/>
        <v>4ª ENTRADA</v>
      </c>
      <c r="B211" s="54"/>
      <c r="C211" s="54" t="str">
        <f t="shared" si="97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5"/>
        <v>0</v>
      </c>
      <c r="K211" s="100">
        <v>0.0</v>
      </c>
      <c r="L211" s="100">
        <f t="shared" si="96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idden="1">
      <c r="A212" s="6" t="str">
        <f t="shared" si="88"/>
        <v>4ª ENTRADA</v>
      </c>
      <c r="B212" s="54"/>
      <c r="C212" s="54" t="str">
        <f t="shared" si="97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5"/>
        <v>0</v>
      </c>
      <c r="K212" s="100">
        <v>0.0</v>
      </c>
      <c r="L212" s="100">
        <f t="shared" si="96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idden="1">
      <c r="A213" s="6" t="str">
        <f t="shared" si="88"/>
        <v>4ª ENTRADA</v>
      </c>
      <c r="B213" s="54"/>
      <c r="C213" s="54" t="str">
        <f t="shared" si="97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5"/>
        <v>0</v>
      </c>
      <c r="K213" s="100">
        <v>0.0</v>
      </c>
      <c r="L213" s="100">
        <f t="shared" si="96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idden="1">
      <c r="A214" s="6" t="str">
        <f t="shared" si="88"/>
        <v>4ª ENTRADA</v>
      </c>
      <c r="B214" s="54"/>
      <c r="C214" s="54" t="str">
        <f t="shared" si="97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5"/>
        <v>0</v>
      </c>
      <c r="K214" s="100">
        <v>0.0</v>
      </c>
      <c r="L214" s="100">
        <f t="shared" si="96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idden="1">
      <c r="A215" s="6" t="str">
        <f t="shared" si="88"/>
        <v>4ª ENTRADA</v>
      </c>
      <c r="B215" s="54"/>
      <c r="C215" s="54" t="str">
        <f t="shared" si="97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5"/>
        <v>0</v>
      </c>
      <c r="K215" s="100">
        <v>0.0</v>
      </c>
      <c r="L215" s="100">
        <f t="shared" si="96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idden="1">
      <c r="A216" s="6" t="str">
        <f t="shared" si="88"/>
        <v>4ª ENTRADA</v>
      </c>
      <c r="B216" s="54"/>
      <c r="C216" s="54" t="str">
        <f t="shared" si="97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5"/>
        <v>0</v>
      </c>
      <c r="K216" s="100">
        <v>0.0</v>
      </c>
      <c r="L216" s="100">
        <f t="shared" si="96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idden="1">
      <c r="A217" s="6" t="str">
        <f t="shared" si="88"/>
        <v>4ª ENTRADA</v>
      </c>
      <c r="B217" s="54"/>
      <c r="C217" s="54" t="str">
        <f t="shared" si="97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5"/>
        <v>0</v>
      </c>
      <c r="K217" s="100">
        <v>0.0</v>
      </c>
      <c r="L217" s="100">
        <f t="shared" si="96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idden="1">
      <c r="A218" s="6" t="str">
        <f t="shared" si="88"/>
        <v>4ª ENTRADA</v>
      </c>
      <c r="B218" s="54"/>
      <c r="C218" s="54" t="str">
        <f t="shared" si="97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5"/>
        <v>0</v>
      </c>
      <c r="K218" s="100">
        <v>0.0</v>
      </c>
      <c r="L218" s="100">
        <f t="shared" si="96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idden="1">
      <c r="A219" s="6" t="str">
        <f t="shared" si="88"/>
        <v>4ª ENTRADA</v>
      </c>
      <c r="B219" s="54"/>
      <c r="C219" s="54" t="str">
        <f t="shared" si="97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0.0</v>
      </c>
      <c r="J219" s="101">
        <f t="shared" si="95"/>
        <v>0</v>
      </c>
      <c r="K219" s="100">
        <v>0.0</v>
      </c>
      <c r="L219" s="100">
        <f t="shared" si="96"/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idden="1">
      <c r="A220" s="6" t="str">
        <f t="shared" si="88"/>
        <v>4ª ENTRADA</v>
      </c>
      <c r="B220" s="54"/>
      <c r="C220" s="54" t="str">
        <f t="shared" si="97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5"/>
        <v>0</v>
      </c>
      <c r="K220" s="100">
        <v>0.0</v>
      </c>
      <c r="L220" s="100">
        <f t="shared" si="96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idden="1">
      <c r="A221" s="6" t="str">
        <f t="shared" si="88"/>
        <v>4ª ENTRADA</v>
      </c>
      <c r="B221" s="54"/>
      <c r="C221" s="54" t="str">
        <f t="shared" si="97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5"/>
        <v>0</v>
      </c>
      <c r="K221" s="100">
        <v>0.0</v>
      </c>
      <c r="L221" s="100">
        <f t="shared" si="96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idden="1">
      <c r="A222" s="6" t="str">
        <f t="shared" si="88"/>
        <v>4ª ENTRADA</v>
      </c>
      <c r="B222" s="54"/>
      <c r="C222" s="54" t="str">
        <f t="shared" si="97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0.0</v>
      </c>
      <c r="J222" s="101">
        <f t="shared" si="95"/>
        <v>0</v>
      </c>
      <c r="K222" s="100">
        <v>0.0</v>
      </c>
      <c r="L222" s="100">
        <f t="shared" si="96"/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idden="1">
      <c r="A223" s="6" t="str">
        <f t="shared" si="88"/>
        <v>4ª ENTRADA</v>
      </c>
      <c r="B223" s="54"/>
      <c r="C223" s="54" t="str">
        <f t="shared" si="97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5"/>
        <v>0</v>
      </c>
      <c r="K223" s="100">
        <v>0.0</v>
      </c>
      <c r="L223" s="100">
        <f t="shared" si="96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idden="1">
      <c r="A224" s="6" t="str">
        <f t="shared" si="88"/>
        <v>4ª ENTRADA</v>
      </c>
      <c r="B224" s="54"/>
      <c r="C224" s="54" t="str">
        <f t="shared" si="97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5"/>
        <v>0</v>
      </c>
      <c r="K224" s="100">
        <v>0.0</v>
      </c>
      <c r="L224" s="100">
        <f t="shared" si="96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idden="1">
      <c r="A225" s="6" t="str">
        <f t="shared" si="88"/>
        <v>4ª ENTRADA</v>
      </c>
      <c r="B225" s="54"/>
      <c r="C225" s="54" t="str">
        <f t="shared" si="97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5"/>
        <v>0</v>
      </c>
      <c r="K225" s="100">
        <v>0.0</v>
      </c>
      <c r="L225" s="100">
        <f t="shared" si="96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idden="1">
      <c r="A226" s="6" t="str">
        <f t="shared" si="88"/>
        <v>4ª ENTRADA</v>
      </c>
      <c r="B226" s="54"/>
      <c r="C226" s="54" t="str">
        <f t="shared" si="97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5"/>
        <v>0</v>
      </c>
      <c r="K226" s="100">
        <v>0.0</v>
      </c>
      <c r="L226" s="100">
        <f t="shared" si="96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idden="1">
      <c r="A227" s="6" t="str">
        <f t="shared" si="88"/>
        <v>4ª ENTRADA</v>
      </c>
      <c r="B227" s="54"/>
      <c r="C227" s="54" t="str">
        <f t="shared" si="97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5"/>
        <v>0</v>
      </c>
      <c r="K227" s="100">
        <v>0.0</v>
      </c>
      <c r="L227" s="100">
        <f t="shared" si="96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idden="1">
      <c r="A228" s="6" t="str">
        <f t="shared" si="88"/>
        <v>4ª ENTRADA</v>
      </c>
      <c r="B228" s="54"/>
      <c r="C228" s="54" t="str">
        <f t="shared" si="97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5"/>
        <v>0</v>
      </c>
      <c r="K228" s="100">
        <v>0.0</v>
      </c>
      <c r="L228" s="100">
        <f t="shared" si="96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idden="1">
      <c r="A229" s="6" t="str">
        <f t="shared" si="88"/>
        <v>4ª ENTRADA</v>
      </c>
      <c r="B229" s="54"/>
      <c r="C229" s="54" t="str">
        <f t="shared" si="97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5"/>
        <v>0</v>
      </c>
      <c r="K229" s="100">
        <v>0.0</v>
      </c>
      <c r="L229" s="100">
        <f t="shared" si="96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idden="1">
      <c r="A230" s="6" t="str">
        <f t="shared" si="88"/>
        <v>4ª ENTRADA</v>
      </c>
      <c r="B230" s="54"/>
      <c r="C230" s="54" t="str">
        <f t="shared" si="97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5"/>
        <v>0</v>
      </c>
      <c r="K230" s="100">
        <v>0.0</v>
      </c>
      <c r="L230" s="100">
        <f t="shared" si="96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idden="1">
      <c r="A231" s="6" t="str">
        <f t="shared" si="88"/>
        <v>4ª ENTRADA</v>
      </c>
      <c r="B231" s="54"/>
      <c r="C231" s="54" t="str">
        <f t="shared" si="97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5"/>
        <v>0</v>
      </c>
      <c r="K231" s="100">
        <v>0.0</v>
      </c>
      <c r="L231" s="100">
        <f t="shared" si="96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idden="1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idden="1">
      <c r="A234" s="6" t="str">
        <f t="shared" ref="A234:A275" si="98">A233</f>
        <v>5ª ENTRADA</v>
      </c>
      <c r="B234" s="82"/>
      <c r="C234" s="82"/>
      <c r="D234" s="82"/>
      <c r="E234" s="83">
        <f>((L243*G243)+L243)</f>
        <v>0</v>
      </c>
      <c r="F234" s="84">
        <v>1.0</v>
      </c>
      <c r="G234" s="85">
        <f>((E241*G243)+E241)</f>
        <v>0</v>
      </c>
      <c r="H234" s="84">
        <v>9.0</v>
      </c>
      <c r="I234" s="85">
        <f>((G241*G243)+G241)</f>
        <v>0</v>
      </c>
      <c r="J234" s="84">
        <v>17.0</v>
      </c>
      <c r="K234" s="85">
        <f>((I241*G243)+I241)</f>
        <v>0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idden="1">
      <c r="A235" s="6" t="str">
        <f t="shared" si="98"/>
        <v>5ª ENTRADA</v>
      </c>
      <c r="B235" s="87"/>
      <c r="C235" s="87">
        <v>0.02</v>
      </c>
      <c r="D235" s="82" t="s">
        <v>38</v>
      </c>
      <c r="E235" s="83">
        <f t="shared" ref="E235:E241" si="99">((E234*G$67)+E234)</f>
        <v>0</v>
      </c>
      <c r="F235" s="84">
        <v>2.0</v>
      </c>
      <c r="G235" s="85">
        <f t="shared" ref="G235:G241" si="100">((G234*G$67)+G234)</f>
        <v>0</v>
      </c>
      <c r="H235" s="84">
        <v>10.0</v>
      </c>
      <c r="I235" s="85">
        <f t="shared" ref="I235:I241" si="101">((I234*G$67)+I234)</f>
        <v>0</v>
      </c>
      <c r="J235" s="84">
        <v>18.0</v>
      </c>
      <c r="K235" s="85">
        <f t="shared" ref="K235:K240" si="102">((K234*G$67)+K234)</f>
        <v>0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idden="1">
      <c r="A236" s="6" t="str">
        <f t="shared" si="98"/>
        <v>5ª ENTRADA</v>
      </c>
      <c r="B236" s="82"/>
      <c r="C236" s="82"/>
      <c r="D236" s="82"/>
      <c r="E236" s="83">
        <f t="shared" si="99"/>
        <v>0</v>
      </c>
      <c r="F236" s="84">
        <v>3.0</v>
      </c>
      <c r="G236" s="85">
        <f t="shared" si="100"/>
        <v>0</v>
      </c>
      <c r="H236" s="84">
        <v>11.0</v>
      </c>
      <c r="I236" s="85">
        <f t="shared" si="101"/>
        <v>0</v>
      </c>
      <c r="J236" s="84">
        <v>19.0</v>
      </c>
      <c r="K236" s="85">
        <f t="shared" si="102"/>
        <v>0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idden="1">
      <c r="A237" s="6" t="str">
        <f t="shared" si="98"/>
        <v>5ª ENTRADA</v>
      </c>
      <c r="B237" s="88"/>
      <c r="C237" s="88"/>
      <c r="D237" s="88"/>
      <c r="E237" s="83">
        <f t="shared" si="99"/>
        <v>0</v>
      </c>
      <c r="F237" s="84">
        <v>4.0</v>
      </c>
      <c r="G237" s="85">
        <f t="shared" si="100"/>
        <v>0</v>
      </c>
      <c r="H237" s="84">
        <v>12.0</v>
      </c>
      <c r="I237" s="85">
        <f t="shared" si="101"/>
        <v>0</v>
      </c>
      <c r="J237" s="84">
        <v>20.0</v>
      </c>
      <c r="K237" s="85">
        <f t="shared" si="102"/>
        <v>0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 hidden="1">
      <c r="A238" s="6" t="str">
        <f t="shared" si="98"/>
        <v>5ª ENTRADA</v>
      </c>
      <c r="B238" s="89"/>
      <c r="C238" s="89" t="s">
        <v>1</v>
      </c>
      <c r="D238" s="89" t="s">
        <v>50</v>
      </c>
      <c r="E238" s="83">
        <f t="shared" si="99"/>
        <v>0</v>
      </c>
      <c r="F238" s="84">
        <v>5.0</v>
      </c>
      <c r="G238" s="85">
        <f t="shared" si="100"/>
        <v>0</v>
      </c>
      <c r="H238" s="84">
        <v>13.0</v>
      </c>
      <c r="I238" s="85">
        <f t="shared" si="101"/>
        <v>0</v>
      </c>
      <c r="J238" s="84">
        <v>21.0</v>
      </c>
      <c r="K238" s="85">
        <f t="shared" si="102"/>
        <v>0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hidden="1">
      <c r="A239" s="6" t="str">
        <f t="shared" si="98"/>
        <v>5ª ENTRADA</v>
      </c>
      <c r="B239" s="90"/>
      <c r="C239" s="90" t="s">
        <v>40</v>
      </c>
      <c r="D239" s="91">
        <f>L243*0.5%</f>
        <v>0</v>
      </c>
      <c r="E239" s="83">
        <f t="shared" si="99"/>
        <v>0</v>
      </c>
      <c r="F239" s="84">
        <v>6.0</v>
      </c>
      <c r="G239" s="85">
        <f t="shared" si="100"/>
        <v>0</v>
      </c>
      <c r="H239" s="84">
        <v>14.0</v>
      </c>
      <c r="I239" s="85">
        <f t="shared" si="101"/>
        <v>0</v>
      </c>
      <c r="J239" s="84">
        <v>22.0</v>
      </c>
      <c r="K239" s="85">
        <f t="shared" si="102"/>
        <v>0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hidden="1">
      <c r="A240" s="6" t="str">
        <f t="shared" si="98"/>
        <v>5ª ENTRADA</v>
      </c>
      <c r="B240" s="92"/>
      <c r="C240" s="92" t="s">
        <v>41</v>
      </c>
      <c r="D240" s="93">
        <f>D239/5</f>
        <v>0</v>
      </c>
      <c r="E240" s="83">
        <f t="shared" si="99"/>
        <v>0</v>
      </c>
      <c r="F240" s="84">
        <v>7.0</v>
      </c>
      <c r="G240" s="85">
        <f t="shared" si="100"/>
        <v>0</v>
      </c>
      <c r="H240" s="84">
        <v>15.0</v>
      </c>
      <c r="I240" s="85">
        <f t="shared" si="101"/>
        <v>0</v>
      </c>
      <c r="J240" s="84">
        <v>23.0</v>
      </c>
      <c r="K240" s="85">
        <f t="shared" si="102"/>
        <v>0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hidden="1">
      <c r="A241" s="6" t="str">
        <f t="shared" si="98"/>
        <v>5ª ENTRADA</v>
      </c>
      <c r="B241" s="94"/>
      <c r="C241" s="94" t="s">
        <v>42</v>
      </c>
      <c r="D241" s="95">
        <f>L243*G243</f>
        <v>0</v>
      </c>
      <c r="E241" s="83">
        <f t="shared" si="99"/>
        <v>0</v>
      </c>
      <c r="F241" s="84">
        <v>8.0</v>
      </c>
      <c r="G241" s="85">
        <f t="shared" si="100"/>
        <v>0</v>
      </c>
      <c r="H241" s="84">
        <v>16.0</v>
      </c>
      <c r="I241" s="85">
        <f t="shared" si="101"/>
        <v>0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hidden="1">
      <c r="A242" s="6" t="str">
        <f t="shared" si="98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hidden="1">
      <c r="A243" s="6" t="str">
        <f t="shared" si="98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3">H245+H246+H247+H248+H249+H250+H251+H252+H253+H254+H255+H256+H257+H258+H259+H260+H261+H262+H263+H264+H265+H266+H267+H268+H269+H270+H271+H272+H273+H274</f>
        <v>0</v>
      </c>
      <c r="I243" s="17">
        <f t="shared" si="103"/>
        <v>0</v>
      </c>
      <c r="J243" s="98"/>
      <c r="K243" s="17">
        <f t="shared" ref="K243:L243" si="104">K245+K246+K247+K248+K249+K250+K251+K252+K253+K254+K255+K256+K257+K258+K259+K260+K261+K262+K263+K264+K265+K266+K267+K268+K269+K270+K271+K272+K273+K274</f>
        <v>0</v>
      </c>
      <c r="L243" s="17">
        <f t="shared" si="104"/>
        <v>0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hidden="1">
      <c r="A244" s="6" t="str">
        <f t="shared" si="98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 hidden="1">
      <c r="A245" s="6" t="str">
        <f t="shared" si="98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5">SUM(H245:I245)</f>
        <v>0</v>
      </c>
      <c r="K245" s="100">
        <v>0.0</v>
      </c>
      <c r="L245" s="100">
        <f t="shared" ref="L245:L275" si="106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hidden="1">
      <c r="A246" s="6" t="str">
        <f t="shared" si="98"/>
        <v>5ª ENTRADA</v>
      </c>
      <c r="B246" s="54"/>
      <c r="C246" s="54" t="str">
        <f t="shared" ref="C246:C275" si="107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5"/>
        <v>0</v>
      </c>
      <c r="K246" s="100">
        <v>0.0</v>
      </c>
      <c r="L246" s="100">
        <f t="shared" si="106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hidden="1">
      <c r="A247" s="6" t="str">
        <f t="shared" si="98"/>
        <v>5ª ENTRADA</v>
      </c>
      <c r="B247" s="54"/>
      <c r="C247" s="54" t="str">
        <f t="shared" si="107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5"/>
        <v>0</v>
      </c>
      <c r="K247" s="100">
        <v>0.0</v>
      </c>
      <c r="L247" s="100">
        <f t="shared" si="106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hidden="1">
      <c r="A248" s="6" t="str">
        <f t="shared" si="98"/>
        <v>5ª ENTRADA</v>
      </c>
      <c r="B248" s="54"/>
      <c r="C248" s="54" t="str">
        <f t="shared" si="107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5"/>
        <v>0</v>
      </c>
      <c r="K248" s="100">
        <v>0.0</v>
      </c>
      <c r="L248" s="100">
        <f t="shared" si="106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 hidden="1">
      <c r="A249" s="6" t="str">
        <f t="shared" si="98"/>
        <v>5ª ENTRADA</v>
      </c>
      <c r="B249" s="54"/>
      <c r="C249" s="54" t="str">
        <f t="shared" si="107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5"/>
        <v>0</v>
      </c>
      <c r="K249" s="100">
        <v>0.0</v>
      </c>
      <c r="L249" s="100">
        <f t="shared" si="106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hidden="1">
      <c r="A250" s="6" t="str">
        <f t="shared" si="98"/>
        <v>5ª ENTRADA</v>
      </c>
      <c r="B250" s="54"/>
      <c r="C250" s="54" t="str">
        <f t="shared" si="107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5"/>
        <v>0</v>
      </c>
      <c r="K250" s="100">
        <v>0.0</v>
      </c>
      <c r="L250" s="100">
        <f t="shared" si="106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 hidden="1">
      <c r="A251" s="6" t="str">
        <f t="shared" si="98"/>
        <v>5ª ENTRADA</v>
      </c>
      <c r="B251" s="54"/>
      <c r="C251" s="54" t="str">
        <f t="shared" si="107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5"/>
        <v>0</v>
      </c>
      <c r="K251" s="100">
        <v>0.0</v>
      </c>
      <c r="L251" s="100">
        <f t="shared" si="106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hidden="1">
      <c r="A252" s="6" t="str">
        <f t="shared" si="98"/>
        <v>5ª ENTRADA</v>
      </c>
      <c r="B252" s="54"/>
      <c r="C252" s="54" t="str">
        <f t="shared" si="107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5"/>
        <v>0</v>
      </c>
      <c r="K252" s="100">
        <v>0.0</v>
      </c>
      <c r="L252" s="100">
        <f t="shared" si="106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hidden="1">
      <c r="A253" s="6" t="str">
        <f t="shared" si="98"/>
        <v>5ª ENTRADA</v>
      </c>
      <c r="B253" s="54"/>
      <c r="C253" s="54" t="str">
        <f t="shared" si="107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5"/>
        <v>0</v>
      </c>
      <c r="K253" s="100">
        <v>0.0</v>
      </c>
      <c r="L253" s="100">
        <f t="shared" si="106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hidden="1">
      <c r="A254" s="6" t="str">
        <f t="shared" si="98"/>
        <v>5ª ENTRADA</v>
      </c>
      <c r="B254" s="54"/>
      <c r="C254" s="54" t="str">
        <f t="shared" si="107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5"/>
        <v>0</v>
      </c>
      <c r="K254" s="100">
        <v>0.0</v>
      </c>
      <c r="L254" s="100">
        <f t="shared" si="106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 hidden="1">
      <c r="A255" s="6" t="str">
        <f t="shared" si="98"/>
        <v>5ª ENTRADA</v>
      </c>
      <c r="B255" s="54"/>
      <c r="C255" s="54" t="str">
        <f t="shared" si="107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5"/>
        <v>0</v>
      </c>
      <c r="K255" s="100">
        <v>0.0</v>
      </c>
      <c r="L255" s="100">
        <f t="shared" si="106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hidden="1">
      <c r="A256" s="6" t="str">
        <f t="shared" si="98"/>
        <v>5ª ENTRADA</v>
      </c>
      <c r="B256" s="54"/>
      <c r="C256" s="54" t="str">
        <f t="shared" si="107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5"/>
        <v>0</v>
      </c>
      <c r="K256" s="100">
        <v>0.0</v>
      </c>
      <c r="L256" s="100">
        <f t="shared" si="106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 hidden="1">
      <c r="A257" s="6" t="str">
        <f t="shared" si="98"/>
        <v>5ª ENTRADA</v>
      </c>
      <c r="B257" s="54"/>
      <c r="C257" s="54" t="str">
        <f t="shared" si="107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5"/>
        <v>0</v>
      </c>
      <c r="K257" s="100">
        <v>0.0</v>
      </c>
      <c r="L257" s="100">
        <f t="shared" si="106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hidden="1">
      <c r="A258" s="6" t="str">
        <f t="shared" si="98"/>
        <v>5ª ENTRADA</v>
      </c>
      <c r="B258" s="54"/>
      <c r="C258" s="54" t="str">
        <f t="shared" si="107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5"/>
        <v>0</v>
      </c>
      <c r="K258" s="100">
        <v>0.0</v>
      </c>
      <c r="L258" s="100">
        <f t="shared" si="106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 hidden="1">
      <c r="A259" s="6" t="str">
        <f t="shared" si="98"/>
        <v>5ª ENTRADA</v>
      </c>
      <c r="B259" s="54"/>
      <c r="C259" s="54" t="str">
        <f t="shared" si="107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5"/>
        <v>0</v>
      </c>
      <c r="K259" s="100">
        <v>0.0</v>
      </c>
      <c r="L259" s="100">
        <f t="shared" si="106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hidden="1">
      <c r="A260" s="6" t="str">
        <f t="shared" si="98"/>
        <v>5ª ENTRADA</v>
      </c>
      <c r="B260" s="54"/>
      <c r="C260" s="54" t="str">
        <f t="shared" si="107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5"/>
        <v>0</v>
      </c>
      <c r="K260" s="100">
        <v>0.0</v>
      </c>
      <c r="L260" s="100">
        <f t="shared" si="106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 hidden="1">
      <c r="A261" s="6" t="str">
        <f t="shared" si="98"/>
        <v>5ª ENTRADA</v>
      </c>
      <c r="B261" s="54"/>
      <c r="C261" s="54" t="str">
        <f t="shared" si="107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5"/>
        <v>0</v>
      </c>
      <c r="K261" s="100">
        <v>0.0</v>
      </c>
      <c r="L261" s="100">
        <f t="shared" si="106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hidden="1">
      <c r="A262" s="6" t="str">
        <f t="shared" si="98"/>
        <v>5ª ENTRADA</v>
      </c>
      <c r="B262" s="54"/>
      <c r="C262" s="54" t="str">
        <f t="shared" si="107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5"/>
        <v>0</v>
      </c>
      <c r="K262" s="100">
        <v>0.0</v>
      </c>
      <c r="L262" s="100">
        <f t="shared" si="106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 hidden="1">
      <c r="A263" s="6" t="str">
        <f t="shared" si="98"/>
        <v>5ª ENTRADA</v>
      </c>
      <c r="B263" s="54"/>
      <c r="C263" s="54" t="str">
        <f t="shared" si="107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0.0</v>
      </c>
      <c r="J263" s="101">
        <f t="shared" si="105"/>
        <v>0</v>
      </c>
      <c r="K263" s="100">
        <v>0.0</v>
      </c>
      <c r="L263" s="100">
        <f t="shared" si="106"/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hidden="1">
      <c r="A264" s="6" t="str">
        <f t="shared" si="98"/>
        <v>5ª ENTRADA</v>
      </c>
      <c r="B264" s="54"/>
      <c r="C264" s="54" t="str">
        <f t="shared" si="107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5"/>
        <v>0</v>
      </c>
      <c r="K264" s="100">
        <v>0.0</v>
      </c>
      <c r="L264" s="100">
        <f t="shared" si="106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 hidden="1">
      <c r="A265" s="6" t="str">
        <f t="shared" si="98"/>
        <v>5ª ENTRADA</v>
      </c>
      <c r="B265" s="54"/>
      <c r="C265" s="54" t="str">
        <f t="shared" si="107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5"/>
        <v>0</v>
      </c>
      <c r="K265" s="100">
        <v>0.0</v>
      </c>
      <c r="L265" s="100">
        <f t="shared" si="106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hidden="1">
      <c r="A266" s="6" t="str">
        <f t="shared" si="98"/>
        <v>5ª ENTRADA</v>
      </c>
      <c r="B266" s="54"/>
      <c r="C266" s="54" t="str">
        <f t="shared" si="107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5"/>
        <v>0</v>
      </c>
      <c r="K266" s="100">
        <v>0.0</v>
      </c>
      <c r="L266" s="100">
        <f t="shared" si="106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hidden="1">
      <c r="A267" s="6" t="str">
        <f t="shared" si="98"/>
        <v>5ª ENTRADA</v>
      </c>
      <c r="B267" s="54"/>
      <c r="C267" s="54" t="str">
        <f t="shared" si="107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5"/>
        <v>0</v>
      </c>
      <c r="K267" s="100">
        <v>0.0</v>
      </c>
      <c r="L267" s="100">
        <f t="shared" si="106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hidden="1">
      <c r="A268" s="6" t="str">
        <f t="shared" si="98"/>
        <v>5ª ENTRADA</v>
      </c>
      <c r="B268" s="54"/>
      <c r="C268" s="54" t="str">
        <f t="shared" si="107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5"/>
        <v>0</v>
      </c>
      <c r="K268" s="100">
        <v>0.0</v>
      </c>
      <c r="L268" s="100">
        <f t="shared" si="106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 hidden="1">
      <c r="A269" s="6" t="str">
        <f t="shared" si="98"/>
        <v>5ª ENTRADA</v>
      </c>
      <c r="B269" s="54"/>
      <c r="C269" s="54" t="str">
        <f t="shared" si="107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5"/>
        <v>0</v>
      </c>
      <c r="K269" s="100">
        <v>0.0</v>
      </c>
      <c r="L269" s="100">
        <f t="shared" si="106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 hidden="1">
      <c r="A270" s="6" t="str">
        <f t="shared" si="98"/>
        <v>5ª ENTRADA</v>
      </c>
      <c r="B270" s="54"/>
      <c r="C270" s="54" t="str">
        <f t="shared" si="107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5"/>
        <v>0</v>
      </c>
      <c r="K270" s="100">
        <v>0.0</v>
      </c>
      <c r="L270" s="100">
        <f t="shared" si="106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 hidden="1">
      <c r="A271" s="6" t="str">
        <f t="shared" si="98"/>
        <v>5ª ENTRADA</v>
      </c>
      <c r="B271" s="54"/>
      <c r="C271" s="54" t="str">
        <f t="shared" si="107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5"/>
        <v>0</v>
      </c>
      <c r="K271" s="100">
        <v>0.0</v>
      </c>
      <c r="L271" s="100">
        <f t="shared" si="106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hidden="1">
      <c r="A272" s="6" t="str">
        <f t="shared" si="98"/>
        <v>5ª ENTRADA</v>
      </c>
      <c r="B272" s="54"/>
      <c r="C272" s="54" t="str">
        <f t="shared" si="107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5"/>
        <v>0</v>
      </c>
      <c r="K272" s="100">
        <v>0.0</v>
      </c>
      <c r="L272" s="100">
        <f t="shared" si="106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 hidden="1">
      <c r="A273" s="6" t="str">
        <f t="shared" si="98"/>
        <v>5ª ENTRADA</v>
      </c>
      <c r="B273" s="54"/>
      <c r="C273" s="54" t="str">
        <f t="shared" si="107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5"/>
        <v>0</v>
      </c>
      <c r="K273" s="100">
        <v>0.0</v>
      </c>
      <c r="L273" s="100">
        <f t="shared" si="106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 hidden="1">
      <c r="A274" s="6" t="str">
        <f t="shared" si="98"/>
        <v>5ª ENTRADA</v>
      </c>
      <c r="B274" s="54"/>
      <c r="C274" s="54" t="str">
        <f t="shared" si="107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5"/>
        <v>0</v>
      </c>
      <c r="K274" s="100">
        <v>0.0</v>
      </c>
      <c r="L274" s="100">
        <f t="shared" si="106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hidden="1">
      <c r="A275" s="6" t="str">
        <f t="shared" si="98"/>
        <v>5ª ENTRADA</v>
      </c>
      <c r="B275" s="54"/>
      <c r="C275" s="54" t="str">
        <f t="shared" si="107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5"/>
        <v>0</v>
      </c>
      <c r="K275" s="100">
        <v>0.0</v>
      </c>
      <c r="L275" s="100">
        <f t="shared" si="106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idden="1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idden="1">
      <c r="A278" s="6" t="str">
        <f t="shared" ref="A278:A319" si="108">A277</f>
        <v>6ª ENTRADA</v>
      </c>
      <c r="B278" s="82"/>
      <c r="C278" s="82"/>
      <c r="D278" s="82"/>
      <c r="E278" s="83">
        <f>((L287*G287)+L287)</f>
        <v>0</v>
      </c>
      <c r="F278" s="84">
        <v>1.0</v>
      </c>
      <c r="G278" s="85">
        <f>((E285*G287)+E285)</f>
        <v>0</v>
      </c>
      <c r="H278" s="84">
        <v>9.0</v>
      </c>
      <c r="I278" s="85">
        <f>((G285*G287)+G285)</f>
        <v>0</v>
      </c>
      <c r="J278" s="84">
        <v>17.0</v>
      </c>
      <c r="K278" s="85">
        <f>((I285*G287)+I285)</f>
        <v>0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idden="1">
      <c r="A279" s="6" t="str">
        <f t="shared" si="108"/>
        <v>6ª ENTRADA</v>
      </c>
      <c r="B279" s="87"/>
      <c r="C279" s="87">
        <v>0.02</v>
      </c>
      <c r="D279" s="82" t="s">
        <v>38</v>
      </c>
      <c r="E279" s="83">
        <f t="shared" ref="E279:E285" si="109">((E278*G$67)+E278)</f>
        <v>0</v>
      </c>
      <c r="F279" s="84">
        <v>2.0</v>
      </c>
      <c r="G279" s="85">
        <f t="shared" ref="G279:G285" si="110">((G278*G$67)+G278)</f>
        <v>0</v>
      </c>
      <c r="H279" s="84">
        <v>10.0</v>
      </c>
      <c r="I279" s="85">
        <f t="shared" ref="I279:I285" si="111">((I278*G$67)+I278)</f>
        <v>0</v>
      </c>
      <c r="J279" s="84">
        <v>18.0</v>
      </c>
      <c r="K279" s="85">
        <f t="shared" ref="K279:K284" si="112">((K278*G$67)+K278)</f>
        <v>0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idden="1">
      <c r="A280" s="6" t="str">
        <f t="shared" si="108"/>
        <v>6ª ENTRADA</v>
      </c>
      <c r="B280" s="82"/>
      <c r="C280" s="82"/>
      <c r="D280" s="82"/>
      <c r="E280" s="83">
        <f t="shared" si="109"/>
        <v>0</v>
      </c>
      <c r="F280" s="84">
        <v>3.0</v>
      </c>
      <c r="G280" s="85">
        <f t="shared" si="110"/>
        <v>0</v>
      </c>
      <c r="H280" s="84">
        <v>11.0</v>
      </c>
      <c r="I280" s="85">
        <f t="shared" si="111"/>
        <v>0</v>
      </c>
      <c r="J280" s="84">
        <v>19.0</v>
      </c>
      <c r="K280" s="85">
        <f t="shared" si="112"/>
        <v>0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idden="1">
      <c r="A281" s="6" t="str">
        <f t="shared" si="108"/>
        <v>6ª ENTRADA</v>
      </c>
      <c r="B281" s="88"/>
      <c r="C281" s="88"/>
      <c r="D281" s="88"/>
      <c r="E281" s="83">
        <f t="shared" si="109"/>
        <v>0</v>
      </c>
      <c r="F281" s="84">
        <v>4.0</v>
      </c>
      <c r="G281" s="85">
        <f t="shared" si="110"/>
        <v>0</v>
      </c>
      <c r="H281" s="84">
        <v>12.0</v>
      </c>
      <c r="I281" s="85">
        <f t="shared" si="111"/>
        <v>0</v>
      </c>
      <c r="J281" s="84">
        <v>20.0</v>
      </c>
      <c r="K281" s="85">
        <f t="shared" si="112"/>
        <v>0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idden="1">
      <c r="A282" s="6" t="str">
        <f t="shared" si="108"/>
        <v>6ª ENTRADA</v>
      </c>
      <c r="B282" s="89"/>
      <c r="C282" s="89" t="s">
        <v>1</v>
      </c>
      <c r="D282" s="89" t="s">
        <v>52</v>
      </c>
      <c r="E282" s="83">
        <f t="shared" si="109"/>
        <v>0</v>
      </c>
      <c r="F282" s="84">
        <v>5.0</v>
      </c>
      <c r="G282" s="85">
        <f t="shared" si="110"/>
        <v>0</v>
      </c>
      <c r="H282" s="84">
        <v>13.0</v>
      </c>
      <c r="I282" s="85">
        <f t="shared" si="111"/>
        <v>0</v>
      </c>
      <c r="J282" s="84">
        <v>21.0</v>
      </c>
      <c r="K282" s="85">
        <f t="shared" si="112"/>
        <v>0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idden="1">
      <c r="A283" s="6" t="str">
        <f t="shared" si="108"/>
        <v>6ª ENTRADA</v>
      </c>
      <c r="B283" s="90"/>
      <c r="C283" s="90" t="s">
        <v>40</v>
      </c>
      <c r="D283" s="91">
        <f>L287*0.5%</f>
        <v>0</v>
      </c>
      <c r="E283" s="83">
        <f t="shared" si="109"/>
        <v>0</v>
      </c>
      <c r="F283" s="84">
        <v>6.0</v>
      </c>
      <c r="G283" s="85">
        <f t="shared" si="110"/>
        <v>0</v>
      </c>
      <c r="H283" s="84">
        <v>14.0</v>
      </c>
      <c r="I283" s="85">
        <f t="shared" si="111"/>
        <v>0</v>
      </c>
      <c r="J283" s="84">
        <v>22.0</v>
      </c>
      <c r="K283" s="85">
        <f t="shared" si="112"/>
        <v>0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idden="1">
      <c r="A284" s="6" t="str">
        <f t="shared" si="108"/>
        <v>6ª ENTRADA</v>
      </c>
      <c r="B284" s="92"/>
      <c r="C284" s="92" t="s">
        <v>41</v>
      </c>
      <c r="D284" s="93">
        <f>D283/5</f>
        <v>0</v>
      </c>
      <c r="E284" s="83">
        <f t="shared" si="109"/>
        <v>0</v>
      </c>
      <c r="F284" s="84">
        <v>7.0</v>
      </c>
      <c r="G284" s="85">
        <f t="shared" si="110"/>
        <v>0</v>
      </c>
      <c r="H284" s="84">
        <v>15.0</v>
      </c>
      <c r="I284" s="85">
        <f t="shared" si="111"/>
        <v>0</v>
      </c>
      <c r="J284" s="84">
        <v>23.0</v>
      </c>
      <c r="K284" s="85">
        <f t="shared" si="112"/>
        <v>0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idden="1">
      <c r="A285" s="6" t="str">
        <f t="shared" si="108"/>
        <v>6ª ENTRADA</v>
      </c>
      <c r="B285" s="94"/>
      <c r="C285" s="94" t="s">
        <v>42</v>
      </c>
      <c r="D285" s="95">
        <f>L287*G287</f>
        <v>0</v>
      </c>
      <c r="E285" s="83">
        <f t="shared" si="109"/>
        <v>0</v>
      </c>
      <c r="F285" s="84">
        <v>8.0</v>
      </c>
      <c r="G285" s="85">
        <f t="shared" si="110"/>
        <v>0</v>
      </c>
      <c r="H285" s="84">
        <v>16.0</v>
      </c>
      <c r="I285" s="85">
        <f t="shared" si="111"/>
        <v>0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idden="1">
      <c r="A286" s="6" t="str">
        <f t="shared" si="108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idden="1">
      <c r="A287" s="6" t="str">
        <f t="shared" si="108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3">H289+H290+H291+H292+H293+H294+H295+H296+H297+H298+H299+H300+H301+H302+H303+H304+H305+H306+H307+H308+H309+H310+H311+H312+H313+H314+H315+H316+H317+H318</f>
        <v>0</v>
      </c>
      <c r="I287" s="17">
        <f t="shared" si="113"/>
        <v>0</v>
      </c>
      <c r="J287" s="98"/>
      <c r="K287" s="17">
        <f t="shared" ref="K287:L287" si="114">K289+K290+K291+K292+K293+K294+K295+K296+K297+K298+K299+K300+K301+K302+K303+K304+K305+K306+K307+K308+K309+K310+K311+K312+K313+K314+K315+K316+K317+K318</f>
        <v>0</v>
      </c>
      <c r="L287" s="17">
        <f t="shared" si="114"/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idden="1">
      <c r="A288" s="6" t="str">
        <f t="shared" si="108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idden="1">
      <c r="A289" s="6" t="str">
        <f t="shared" si="108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5">SUM(H289:I289)</f>
        <v>0</v>
      </c>
      <c r="K289" s="100">
        <v>0.0</v>
      </c>
      <c r="L289" s="100">
        <f t="shared" ref="L289:L319" si="116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idden="1">
      <c r="A290" s="6" t="str">
        <f t="shared" si="108"/>
        <v>6ª ENTRADA</v>
      </c>
      <c r="B290" s="54"/>
      <c r="C290" s="54" t="str">
        <f t="shared" ref="C290:C319" si="117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5"/>
        <v>0</v>
      </c>
      <c r="K290" s="100">
        <v>0.0</v>
      </c>
      <c r="L290" s="100">
        <f t="shared" si="116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idden="1">
      <c r="A291" s="6" t="str">
        <f t="shared" si="108"/>
        <v>6ª ENTRADA</v>
      </c>
      <c r="B291" s="54"/>
      <c r="C291" s="54" t="str">
        <f t="shared" si="117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5"/>
        <v>0</v>
      </c>
      <c r="K291" s="100">
        <v>0.0</v>
      </c>
      <c r="L291" s="100">
        <f t="shared" si="116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idden="1">
      <c r="A292" s="6" t="str">
        <f t="shared" si="108"/>
        <v>6ª ENTRADA</v>
      </c>
      <c r="B292" s="54"/>
      <c r="C292" s="54" t="str">
        <f t="shared" si="117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5"/>
        <v>0</v>
      </c>
      <c r="K292" s="100">
        <v>0.0</v>
      </c>
      <c r="L292" s="100">
        <f t="shared" si="116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idden="1">
      <c r="A293" s="6" t="str">
        <f t="shared" si="108"/>
        <v>6ª ENTRADA</v>
      </c>
      <c r="B293" s="54"/>
      <c r="C293" s="54" t="str">
        <f t="shared" si="117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5"/>
        <v>0</v>
      </c>
      <c r="K293" s="100">
        <v>0.0</v>
      </c>
      <c r="L293" s="100">
        <f t="shared" si="116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idden="1">
      <c r="A294" s="6" t="str">
        <f t="shared" si="108"/>
        <v>6ª ENTRADA</v>
      </c>
      <c r="B294" s="54"/>
      <c r="C294" s="54" t="str">
        <f t="shared" si="117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5"/>
        <v>0</v>
      </c>
      <c r="K294" s="100">
        <v>0.0</v>
      </c>
      <c r="L294" s="100">
        <f t="shared" si="116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idden="1">
      <c r="A295" s="6" t="str">
        <f t="shared" si="108"/>
        <v>6ª ENTRADA</v>
      </c>
      <c r="B295" s="54"/>
      <c r="C295" s="54" t="str">
        <f t="shared" si="117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5"/>
        <v>0</v>
      </c>
      <c r="K295" s="100">
        <v>0.0</v>
      </c>
      <c r="L295" s="100">
        <f t="shared" si="116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idden="1">
      <c r="A296" s="6" t="str">
        <f t="shared" si="108"/>
        <v>6ª ENTRADA</v>
      </c>
      <c r="B296" s="54"/>
      <c r="C296" s="54" t="str">
        <f t="shared" si="117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5"/>
        <v>0</v>
      </c>
      <c r="K296" s="100">
        <v>0.0</v>
      </c>
      <c r="L296" s="100">
        <f t="shared" si="116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idden="1">
      <c r="A297" s="6" t="str">
        <f t="shared" si="108"/>
        <v>6ª ENTRADA</v>
      </c>
      <c r="B297" s="54"/>
      <c r="C297" s="54" t="str">
        <f t="shared" si="117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5"/>
        <v>0</v>
      </c>
      <c r="K297" s="100">
        <v>0.0</v>
      </c>
      <c r="L297" s="100">
        <f t="shared" si="116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idden="1">
      <c r="A298" s="6" t="str">
        <f t="shared" si="108"/>
        <v>6ª ENTRADA</v>
      </c>
      <c r="B298" s="54"/>
      <c r="C298" s="54" t="str">
        <f t="shared" si="117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5"/>
        <v>0</v>
      </c>
      <c r="K298" s="100">
        <v>0.0</v>
      </c>
      <c r="L298" s="100">
        <f t="shared" si="116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idden="1">
      <c r="A299" s="6" t="str">
        <f t="shared" si="108"/>
        <v>6ª ENTRADA</v>
      </c>
      <c r="B299" s="54"/>
      <c r="C299" s="54" t="str">
        <f t="shared" si="117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5"/>
        <v>0</v>
      </c>
      <c r="K299" s="100">
        <v>0.0</v>
      </c>
      <c r="L299" s="100">
        <f t="shared" si="116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idden="1">
      <c r="A300" s="6" t="str">
        <f t="shared" si="108"/>
        <v>6ª ENTRADA</v>
      </c>
      <c r="B300" s="54"/>
      <c r="C300" s="54" t="str">
        <f t="shared" si="117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5"/>
        <v>0</v>
      </c>
      <c r="K300" s="100">
        <v>0.0</v>
      </c>
      <c r="L300" s="100">
        <f t="shared" si="116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idden="1">
      <c r="A301" s="6" t="str">
        <f t="shared" si="108"/>
        <v>6ª ENTRADA</v>
      </c>
      <c r="B301" s="54"/>
      <c r="C301" s="54" t="str">
        <f t="shared" si="117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5"/>
        <v>0</v>
      </c>
      <c r="K301" s="100">
        <v>0.0</v>
      </c>
      <c r="L301" s="100">
        <f t="shared" si="116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idden="1">
      <c r="A302" s="6" t="str">
        <f t="shared" si="108"/>
        <v>6ª ENTRADA</v>
      </c>
      <c r="B302" s="54"/>
      <c r="C302" s="54" t="str">
        <f t="shared" si="117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5"/>
        <v>0</v>
      </c>
      <c r="K302" s="100">
        <v>0.0</v>
      </c>
      <c r="L302" s="100">
        <f t="shared" si="116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idden="1">
      <c r="A303" s="6" t="str">
        <f t="shared" si="108"/>
        <v>6ª ENTRADA</v>
      </c>
      <c r="B303" s="54"/>
      <c r="C303" s="54" t="str">
        <f t="shared" si="117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5"/>
        <v>0</v>
      </c>
      <c r="K303" s="100">
        <v>0.0</v>
      </c>
      <c r="L303" s="100">
        <f t="shared" si="116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idden="1">
      <c r="A304" s="6" t="str">
        <f t="shared" si="108"/>
        <v>6ª ENTRADA</v>
      </c>
      <c r="B304" s="54"/>
      <c r="C304" s="54" t="str">
        <f t="shared" si="117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5"/>
        <v>0</v>
      </c>
      <c r="K304" s="100">
        <v>0.0</v>
      </c>
      <c r="L304" s="100">
        <f t="shared" si="116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idden="1">
      <c r="A305" s="6" t="str">
        <f t="shared" si="108"/>
        <v>6ª ENTRADA</v>
      </c>
      <c r="B305" s="54"/>
      <c r="C305" s="54" t="str">
        <f t="shared" si="117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5"/>
        <v>0</v>
      </c>
      <c r="K305" s="100">
        <v>0.0</v>
      </c>
      <c r="L305" s="100">
        <f t="shared" si="116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idden="1">
      <c r="A306" s="6" t="str">
        <f t="shared" si="108"/>
        <v>6ª ENTRADA</v>
      </c>
      <c r="B306" s="54"/>
      <c r="C306" s="54" t="str">
        <f t="shared" si="117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5"/>
        <v>0</v>
      </c>
      <c r="K306" s="100">
        <v>0.0</v>
      </c>
      <c r="L306" s="100">
        <f t="shared" si="116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idden="1">
      <c r="A307" s="6" t="str">
        <f t="shared" si="108"/>
        <v>6ª ENTRADA</v>
      </c>
      <c r="B307" s="54"/>
      <c r="C307" s="54" t="str">
        <f t="shared" si="117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0.0</v>
      </c>
      <c r="J307" s="101">
        <f t="shared" si="115"/>
        <v>0</v>
      </c>
      <c r="K307" s="100">
        <v>0.0</v>
      </c>
      <c r="L307" s="100">
        <f t="shared" si="116"/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idden="1">
      <c r="A308" s="6" t="str">
        <f t="shared" si="108"/>
        <v>6ª ENTRADA</v>
      </c>
      <c r="B308" s="54"/>
      <c r="C308" s="54" t="str">
        <f t="shared" si="117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5"/>
        <v>0</v>
      </c>
      <c r="K308" s="100">
        <v>0.0</v>
      </c>
      <c r="L308" s="100">
        <f t="shared" si="116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idden="1">
      <c r="A309" s="6" t="str">
        <f t="shared" si="108"/>
        <v>6ª ENTRADA</v>
      </c>
      <c r="B309" s="54"/>
      <c r="C309" s="54" t="str">
        <f t="shared" si="117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5"/>
        <v>0</v>
      </c>
      <c r="K309" s="100">
        <v>0.0</v>
      </c>
      <c r="L309" s="100">
        <f t="shared" si="116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idden="1">
      <c r="A310" s="6" t="str">
        <f t="shared" si="108"/>
        <v>6ª ENTRADA</v>
      </c>
      <c r="B310" s="54"/>
      <c r="C310" s="54" t="str">
        <f t="shared" si="117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5"/>
        <v>0</v>
      </c>
      <c r="K310" s="100">
        <v>0.0</v>
      </c>
      <c r="L310" s="100">
        <f t="shared" si="116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idden="1">
      <c r="A311" s="6" t="str">
        <f t="shared" si="108"/>
        <v>6ª ENTRADA</v>
      </c>
      <c r="B311" s="54"/>
      <c r="C311" s="54" t="str">
        <f t="shared" si="117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5"/>
        <v>0</v>
      </c>
      <c r="K311" s="100">
        <v>0.0</v>
      </c>
      <c r="L311" s="100">
        <f t="shared" si="116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idden="1">
      <c r="A312" s="6" t="str">
        <f t="shared" si="108"/>
        <v>6ª ENTRADA</v>
      </c>
      <c r="B312" s="54"/>
      <c r="C312" s="54" t="str">
        <f t="shared" si="117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5"/>
        <v>0</v>
      </c>
      <c r="K312" s="100">
        <v>0.0</v>
      </c>
      <c r="L312" s="100">
        <f t="shared" si="116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idden="1">
      <c r="A313" s="6" t="str">
        <f t="shared" si="108"/>
        <v>6ª ENTRADA</v>
      </c>
      <c r="B313" s="54"/>
      <c r="C313" s="54" t="str">
        <f t="shared" si="117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5"/>
        <v>0</v>
      </c>
      <c r="K313" s="100">
        <v>0.0</v>
      </c>
      <c r="L313" s="100">
        <f t="shared" si="116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idden="1">
      <c r="A314" s="6" t="str">
        <f t="shared" si="108"/>
        <v>6ª ENTRADA</v>
      </c>
      <c r="B314" s="54"/>
      <c r="C314" s="54" t="str">
        <f t="shared" si="117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5"/>
        <v>0</v>
      </c>
      <c r="K314" s="100">
        <v>0.0</v>
      </c>
      <c r="L314" s="100">
        <f t="shared" si="116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idden="1">
      <c r="A315" s="6" t="str">
        <f t="shared" si="108"/>
        <v>6ª ENTRADA</v>
      </c>
      <c r="B315" s="54"/>
      <c r="C315" s="54" t="str">
        <f t="shared" si="117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5"/>
        <v>0</v>
      </c>
      <c r="K315" s="100">
        <v>0.0</v>
      </c>
      <c r="L315" s="100">
        <f t="shared" si="116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idden="1">
      <c r="A316" s="6" t="str">
        <f t="shared" si="108"/>
        <v>6ª ENTRADA</v>
      </c>
      <c r="B316" s="54"/>
      <c r="C316" s="54" t="str">
        <f t="shared" si="117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5"/>
        <v>0</v>
      </c>
      <c r="K316" s="100">
        <v>0.0</v>
      </c>
      <c r="L316" s="100">
        <f t="shared" si="116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idden="1">
      <c r="A317" s="6" t="str">
        <f t="shared" si="108"/>
        <v>6ª ENTRADA</v>
      </c>
      <c r="B317" s="54"/>
      <c r="C317" s="54" t="str">
        <f t="shared" si="117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5"/>
        <v>0</v>
      </c>
      <c r="K317" s="100">
        <v>0.0</v>
      </c>
      <c r="L317" s="100">
        <f t="shared" si="116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idden="1">
      <c r="A318" s="6" t="str">
        <f t="shared" si="108"/>
        <v>6ª ENTRADA</v>
      </c>
      <c r="B318" s="54"/>
      <c r="C318" s="54" t="str">
        <f t="shared" si="117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5"/>
        <v>0</v>
      </c>
      <c r="K318" s="100">
        <v>0.0</v>
      </c>
      <c r="L318" s="100">
        <f t="shared" si="116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idden="1">
      <c r="A319" s="6" t="str">
        <f t="shared" si="108"/>
        <v>6ª ENTRADA</v>
      </c>
      <c r="B319" s="54"/>
      <c r="C319" s="54" t="str">
        <f t="shared" si="117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5"/>
        <v>0</v>
      </c>
      <c r="K319" s="100">
        <v>0.0</v>
      </c>
      <c r="L319" s="100">
        <f t="shared" si="116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idden="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idden="1">
      <c r="A322" s="6" t="str">
        <f t="shared" ref="A322:A363" si="118">A321</f>
        <v>7ª ENTRADA</v>
      </c>
      <c r="B322" s="82"/>
      <c r="C322" s="82"/>
      <c r="D322" s="82"/>
      <c r="E322" s="83">
        <f>((L331*G331)+L331)</f>
        <v>0</v>
      </c>
      <c r="F322" s="84">
        <v>1.0</v>
      </c>
      <c r="G322" s="85">
        <f>((E329*G331)+E329)</f>
        <v>0</v>
      </c>
      <c r="H322" s="84">
        <v>9.0</v>
      </c>
      <c r="I322" s="85">
        <f>((G329*G331)+G329)</f>
        <v>0</v>
      </c>
      <c r="J322" s="84">
        <v>17.0</v>
      </c>
      <c r="K322" s="85">
        <f>((I329*G331)+I329)</f>
        <v>0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idden="1">
      <c r="A323" s="6" t="str">
        <f t="shared" si="118"/>
        <v>7ª ENTRADA</v>
      </c>
      <c r="B323" s="87"/>
      <c r="C323" s="87">
        <v>0.04</v>
      </c>
      <c r="D323" s="82" t="s">
        <v>38</v>
      </c>
      <c r="E323" s="83">
        <f t="shared" ref="E323:E329" si="119">((E322*G$331)+E322)</f>
        <v>0</v>
      </c>
      <c r="F323" s="84">
        <v>2.0</v>
      </c>
      <c r="G323" s="85">
        <f t="shared" ref="G323:G329" si="120">((G322*G$331)+G322)</f>
        <v>0</v>
      </c>
      <c r="H323" s="84">
        <v>10.0</v>
      </c>
      <c r="I323" s="85">
        <f t="shared" ref="I323:I329" si="121">((I322*G$331)+I322)</f>
        <v>0</v>
      </c>
      <c r="J323" s="84">
        <v>18.0</v>
      </c>
      <c r="K323" s="85">
        <f t="shared" ref="K323:K328" si="122">((K322*G$331)+K322)</f>
        <v>0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idden="1">
      <c r="A324" s="6" t="str">
        <f t="shared" si="118"/>
        <v>7ª ENTRADA</v>
      </c>
      <c r="B324" s="82"/>
      <c r="C324" s="82"/>
      <c r="D324" s="82"/>
      <c r="E324" s="83">
        <f t="shared" si="119"/>
        <v>0</v>
      </c>
      <c r="F324" s="84">
        <v>3.0</v>
      </c>
      <c r="G324" s="85">
        <f t="shared" si="120"/>
        <v>0</v>
      </c>
      <c r="H324" s="84">
        <v>11.0</v>
      </c>
      <c r="I324" s="85">
        <f t="shared" si="121"/>
        <v>0</v>
      </c>
      <c r="J324" s="84">
        <v>19.0</v>
      </c>
      <c r="K324" s="85">
        <f t="shared" si="122"/>
        <v>0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idden="1">
      <c r="A325" s="6" t="str">
        <f t="shared" si="118"/>
        <v>7ª ENTRADA</v>
      </c>
      <c r="B325" s="88"/>
      <c r="C325" s="88"/>
      <c r="D325" s="88"/>
      <c r="E325" s="83">
        <f t="shared" si="119"/>
        <v>0</v>
      </c>
      <c r="F325" s="84">
        <v>4.0</v>
      </c>
      <c r="G325" s="85">
        <f t="shared" si="120"/>
        <v>0</v>
      </c>
      <c r="H325" s="84">
        <v>12.0</v>
      </c>
      <c r="I325" s="85">
        <f t="shared" si="121"/>
        <v>0</v>
      </c>
      <c r="J325" s="84">
        <v>20.0</v>
      </c>
      <c r="K325" s="85">
        <f t="shared" si="122"/>
        <v>0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 hidden="1">
      <c r="A326" s="6" t="str">
        <f t="shared" si="118"/>
        <v>7ª ENTRADA</v>
      </c>
      <c r="B326" s="89"/>
      <c r="C326" s="89" t="s">
        <v>1</v>
      </c>
      <c r="D326" s="89" t="s">
        <v>54</v>
      </c>
      <c r="E326" s="83">
        <f t="shared" si="119"/>
        <v>0</v>
      </c>
      <c r="F326" s="84">
        <v>5.0</v>
      </c>
      <c r="G326" s="85">
        <f t="shared" si="120"/>
        <v>0</v>
      </c>
      <c r="H326" s="84">
        <v>13.0</v>
      </c>
      <c r="I326" s="85">
        <f t="shared" si="121"/>
        <v>0</v>
      </c>
      <c r="J326" s="84">
        <v>21.0</v>
      </c>
      <c r="K326" s="85">
        <f t="shared" si="122"/>
        <v>0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hidden="1">
      <c r="A327" s="6" t="str">
        <f t="shared" si="118"/>
        <v>7ª ENTRADA</v>
      </c>
      <c r="B327" s="90"/>
      <c r="C327" s="90" t="s">
        <v>40</v>
      </c>
      <c r="D327" s="91">
        <f>L331*0.5%</f>
        <v>0</v>
      </c>
      <c r="E327" s="83">
        <f t="shared" si="119"/>
        <v>0</v>
      </c>
      <c r="F327" s="84">
        <v>6.0</v>
      </c>
      <c r="G327" s="85">
        <f t="shared" si="120"/>
        <v>0</v>
      </c>
      <c r="H327" s="84">
        <v>14.0</v>
      </c>
      <c r="I327" s="85">
        <f t="shared" si="121"/>
        <v>0</v>
      </c>
      <c r="J327" s="84">
        <v>22.0</v>
      </c>
      <c r="K327" s="85">
        <f t="shared" si="122"/>
        <v>0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hidden="1">
      <c r="A328" s="6" t="str">
        <f t="shared" si="118"/>
        <v>7ª ENTRADA</v>
      </c>
      <c r="B328" s="92"/>
      <c r="C328" s="92" t="s">
        <v>41</v>
      </c>
      <c r="D328" s="93">
        <f>D327/5</f>
        <v>0</v>
      </c>
      <c r="E328" s="83">
        <f t="shared" si="119"/>
        <v>0</v>
      </c>
      <c r="F328" s="84">
        <v>7.0</v>
      </c>
      <c r="G328" s="85">
        <f t="shared" si="120"/>
        <v>0</v>
      </c>
      <c r="H328" s="84">
        <v>15.0</v>
      </c>
      <c r="I328" s="85">
        <f t="shared" si="121"/>
        <v>0</v>
      </c>
      <c r="J328" s="84">
        <v>23.0</v>
      </c>
      <c r="K328" s="85">
        <f t="shared" si="122"/>
        <v>0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hidden="1">
      <c r="A329" s="6" t="str">
        <f t="shared" si="118"/>
        <v>7ª ENTRADA</v>
      </c>
      <c r="B329" s="94"/>
      <c r="C329" s="94" t="s">
        <v>42</v>
      </c>
      <c r="D329" s="95">
        <f>L331*G331</f>
        <v>0</v>
      </c>
      <c r="E329" s="83">
        <f t="shared" si="119"/>
        <v>0</v>
      </c>
      <c r="F329" s="84">
        <v>8.0</v>
      </c>
      <c r="G329" s="85">
        <f t="shared" si="120"/>
        <v>0</v>
      </c>
      <c r="H329" s="84">
        <v>16.0</v>
      </c>
      <c r="I329" s="85">
        <f t="shared" si="121"/>
        <v>0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hidden="1">
      <c r="A330" s="6" t="str">
        <f t="shared" si="118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hidden="1">
      <c r="A331" s="6" t="str">
        <f t="shared" si="118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3">H333+H334+H335+H336+H337+H338+H339+H340+H341+H342+H343+H344+H345+H346+H347+H348+H349+H350+H351+H352+H353+H354+H355+H356+H357+H358+H359+H360+H361+H362</f>
        <v>0</v>
      </c>
      <c r="I331" s="17">
        <f t="shared" si="123"/>
        <v>0</v>
      </c>
      <c r="J331" s="98"/>
      <c r="K331" s="17">
        <f t="shared" ref="K331:L331" si="124">K333+K334+K335+K336+K337+K338+K339+K340+K341+K342+K343+K344+K345+K346+K347+K348+K349+K350+K351+K352+K353+K354+K355+K356+K357+K358+K359+K360+K361+K362</f>
        <v>0</v>
      </c>
      <c r="L331" s="17">
        <f t="shared" si="124"/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 hidden="1">
      <c r="A332" s="6" t="str">
        <f t="shared" si="118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 hidden="1">
      <c r="A333" s="6" t="str">
        <f t="shared" si="118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5">SUM(H333:I333)</f>
        <v>0</v>
      </c>
      <c r="K333" s="100">
        <v>0.0</v>
      </c>
      <c r="L333" s="100">
        <f t="shared" ref="L333:L363" si="126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hidden="1">
      <c r="A334" s="6" t="str">
        <f t="shared" si="118"/>
        <v>7ª ENTRADA</v>
      </c>
      <c r="B334" s="54"/>
      <c r="C334" s="54" t="str">
        <f t="shared" ref="C334:C363" si="127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5"/>
        <v>0</v>
      </c>
      <c r="K334" s="100">
        <v>0.0</v>
      </c>
      <c r="L334" s="100">
        <f t="shared" si="126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 hidden="1">
      <c r="A335" s="6" t="str">
        <f t="shared" si="118"/>
        <v>7ª ENTRADA</v>
      </c>
      <c r="B335" s="54"/>
      <c r="C335" s="54" t="str">
        <f t="shared" si="127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5"/>
        <v>0</v>
      </c>
      <c r="K335" s="100">
        <v>0.0</v>
      </c>
      <c r="L335" s="100">
        <f t="shared" si="126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hidden="1">
      <c r="A336" s="6" t="str">
        <f t="shared" si="118"/>
        <v>7ª ENTRADA</v>
      </c>
      <c r="B336" s="54"/>
      <c r="C336" s="54" t="str">
        <f t="shared" si="127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5"/>
        <v>0</v>
      </c>
      <c r="K336" s="100">
        <v>0.0</v>
      </c>
      <c r="L336" s="100">
        <f t="shared" si="126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hidden="1">
      <c r="A337" s="6" t="str">
        <f t="shared" si="118"/>
        <v>7ª ENTRADA</v>
      </c>
      <c r="B337" s="54"/>
      <c r="C337" s="54" t="str">
        <f t="shared" si="127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5"/>
        <v>0</v>
      </c>
      <c r="K337" s="100">
        <v>0.0</v>
      </c>
      <c r="L337" s="100">
        <f t="shared" si="126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 hidden="1">
      <c r="A338" s="6" t="str">
        <f t="shared" si="118"/>
        <v>7ª ENTRADA</v>
      </c>
      <c r="B338" s="54"/>
      <c r="C338" s="54" t="str">
        <f t="shared" si="127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5"/>
        <v>0</v>
      </c>
      <c r="K338" s="100">
        <v>0.0</v>
      </c>
      <c r="L338" s="100">
        <f t="shared" si="126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hidden="1">
      <c r="A339" s="6" t="str">
        <f t="shared" si="118"/>
        <v>7ª ENTRADA</v>
      </c>
      <c r="B339" s="54"/>
      <c r="C339" s="54" t="str">
        <f t="shared" si="127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5"/>
        <v>0</v>
      </c>
      <c r="K339" s="100">
        <v>0.0</v>
      </c>
      <c r="L339" s="100">
        <f t="shared" si="126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hidden="1">
      <c r="A340" s="6" t="str">
        <f t="shared" si="118"/>
        <v>7ª ENTRADA</v>
      </c>
      <c r="B340" s="54"/>
      <c r="C340" s="54" t="str">
        <f t="shared" si="127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5"/>
        <v>0</v>
      </c>
      <c r="K340" s="100">
        <v>0.0</v>
      </c>
      <c r="L340" s="100">
        <f t="shared" si="126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 hidden="1">
      <c r="A341" s="6" t="str">
        <f t="shared" si="118"/>
        <v>7ª ENTRADA</v>
      </c>
      <c r="B341" s="54"/>
      <c r="C341" s="54" t="str">
        <f t="shared" si="127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5"/>
        <v>0</v>
      </c>
      <c r="K341" s="100">
        <v>0.0</v>
      </c>
      <c r="L341" s="100">
        <f t="shared" si="126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hidden="1">
      <c r="A342" s="6" t="str">
        <f t="shared" si="118"/>
        <v>7ª ENTRADA</v>
      </c>
      <c r="B342" s="54"/>
      <c r="C342" s="54" t="str">
        <f t="shared" si="127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5"/>
        <v>0</v>
      </c>
      <c r="K342" s="100">
        <v>0.0</v>
      </c>
      <c r="L342" s="100">
        <f t="shared" si="126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 hidden="1">
      <c r="A343" s="6" t="str">
        <f t="shared" si="118"/>
        <v>7ª ENTRADA</v>
      </c>
      <c r="B343" s="54"/>
      <c r="C343" s="54" t="str">
        <f t="shared" si="127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5"/>
        <v>0</v>
      </c>
      <c r="K343" s="100">
        <v>0.0</v>
      </c>
      <c r="L343" s="100">
        <f t="shared" si="126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hidden="1">
      <c r="A344" s="6" t="str">
        <f t="shared" si="118"/>
        <v>7ª ENTRADA</v>
      </c>
      <c r="B344" s="54"/>
      <c r="C344" s="54" t="str">
        <f t="shared" si="127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5"/>
        <v>0</v>
      </c>
      <c r="K344" s="100">
        <v>0.0</v>
      </c>
      <c r="L344" s="100">
        <f t="shared" si="126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 hidden="1">
      <c r="A345" s="6" t="str">
        <f t="shared" si="118"/>
        <v>7ª ENTRADA</v>
      </c>
      <c r="B345" s="54"/>
      <c r="C345" s="54" t="str">
        <f t="shared" si="127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5"/>
        <v>0</v>
      </c>
      <c r="K345" s="100">
        <v>0.0</v>
      </c>
      <c r="L345" s="100">
        <f t="shared" si="126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hidden="1">
      <c r="A346" s="6" t="str">
        <f t="shared" si="118"/>
        <v>7ª ENTRADA</v>
      </c>
      <c r="B346" s="54"/>
      <c r="C346" s="54" t="str">
        <f t="shared" si="127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5"/>
        <v>0</v>
      </c>
      <c r="K346" s="100">
        <v>0.0</v>
      </c>
      <c r="L346" s="100">
        <f t="shared" si="126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 hidden="1">
      <c r="A347" s="6" t="str">
        <f t="shared" si="118"/>
        <v>7ª ENTRADA</v>
      </c>
      <c r="B347" s="54"/>
      <c r="C347" s="54" t="str">
        <f t="shared" si="127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5"/>
        <v>0</v>
      </c>
      <c r="K347" s="100">
        <v>0.0</v>
      </c>
      <c r="L347" s="100">
        <f t="shared" si="126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hidden="1">
      <c r="A348" s="6" t="str">
        <f t="shared" si="118"/>
        <v>7ª ENTRADA</v>
      </c>
      <c r="B348" s="54"/>
      <c r="C348" s="54" t="str">
        <f t="shared" si="127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5"/>
        <v>0</v>
      </c>
      <c r="K348" s="100">
        <v>0.0</v>
      </c>
      <c r="L348" s="100">
        <f t="shared" si="126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 hidden="1">
      <c r="A349" s="6" t="str">
        <f t="shared" si="118"/>
        <v>7ª ENTRADA</v>
      </c>
      <c r="B349" s="54"/>
      <c r="C349" s="54" t="str">
        <f t="shared" si="127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5"/>
        <v>0</v>
      </c>
      <c r="K349" s="100">
        <v>0.0</v>
      </c>
      <c r="L349" s="100">
        <f t="shared" si="126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hidden="1">
      <c r="A350" s="6" t="str">
        <f t="shared" si="118"/>
        <v>7ª ENTRADA</v>
      </c>
      <c r="B350" s="54"/>
      <c r="C350" s="54" t="str">
        <f t="shared" si="127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5"/>
        <v>0</v>
      </c>
      <c r="K350" s="100">
        <v>0.0</v>
      </c>
      <c r="L350" s="100">
        <f t="shared" si="126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 hidden="1">
      <c r="A351" s="6" t="str">
        <f t="shared" si="118"/>
        <v>7ª ENTRADA</v>
      </c>
      <c r="B351" s="54"/>
      <c r="C351" s="54" t="str">
        <f t="shared" si="127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5"/>
        <v>0</v>
      </c>
      <c r="K351" s="100">
        <v>0.0</v>
      </c>
      <c r="L351" s="100">
        <f t="shared" si="126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hidden="1">
      <c r="A352" s="6" t="str">
        <f t="shared" si="118"/>
        <v>7ª ENTRADA</v>
      </c>
      <c r="B352" s="54"/>
      <c r="C352" s="54" t="str">
        <f t="shared" si="127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5"/>
        <v>0</v>
      </c>
      <c r="K352" s="100">
        <v>0.0</v>
      </c>
      <c r="L352" s="100">
        <f t="shared" si="126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hidden="1">
      <c r="A353" s="6" t="str">
        <f t="shared" si="118"/>
        <v>7ª ENTRADA</v>
      </c>
      <c r="B353" s="54"/>
      <c r="C353" s="54" t="str">
        <f t="shared" si="127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5"/>
        <v>0</v>
      </c>
      <c r="K353" s="100">
        <v>0.0</v>
      </c>
      <c r="L353" s="100">
        <f t="shared" si="126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 hidden="1">
      <c r="A354" s="6" t="str">
        <f t="shared" si="118"/>
        <v>7ª ENTRADA</v>
      </c>
      <c r="B354" s="54"/>
      <c r="C354" s="54" t="str">
        <f t="shared" si="127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5"/>
        <v>0</v>
      </c>
      <c r="K354" s="100">
        <v>0.0</v>
      </c>
      <c r="L354" s="100">
        <f t="shared" si="126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 hidden="1">
      <c r="A355" s="6" t="str">
        <f t="shared" si="118"/>
        <v>7ª ENTRADA</v>
      </c>
      <c r="B355" s="54"/>
      <c r="C355" s="54" t="str">
        <f t="shared" si="127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5"/>
        <v>0</v>
      </c>
      <c r="K355" s="100">
        <v>0.0</v>
      </c>
      <c r="L355" s="100">
        <f t="shared" si="126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hidden="1">
      <c r="A356" s="6" t="str">
        <f t="shared" si="118"/>
        <v>7ª ENTRADA</v>
      </c>
      <c r="B356" s="54"/>
      <c r="C356" s="54" t="str">
        <f t="shared" si="127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5"/>
        <v>0</v>
      </c>
      <c r="K356" s="100">
        <v>0.0</v>
      </c>
      <c r="L356" s="100">
        <f t="shared" si="126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 hidden="1">
      <c r="A357" s="6" t="str">
        <f t="shared" si="118"/>
        <v>7ª ENTRADA</v>
      </c>
      <c r="B357" s="54"/>
      <c r="C357" s="54" t="str">
        <f t="shared" si="127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5"/>
        <v>0</v>
      </c>
      <c r="K357" s="100">
        <v>0.0</v>
      </c>
      <c r="L357" s="100">
        <f t="shared" si="126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hidden="1">
      <c r="A358" s="6" t="str">
        <f t="shared" si="118"/>
        <v>7ª ENTRADA</v>
      </c>
      <c r="B358" s="54"/>
      <c r="C358" s="54" t="str">
        <f t="shared" si="127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5"/>
        <v>0</v>
      </c>
      <c r="K358" s="100">
        <v>0.0</v>
      </c>
      <c r="L358" s="100">
        <f t="shared" si="126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hidden="1">
      <c r="A359" s="6" t="str">
        <f t="shared" si="118"/>
        <v>7ª ENTRADA</v>
      </c>
      <c r="B359" s="54"/>
      <c r="C359" s="54" t="str">
        <f t="shared" si="127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5"/>
        <v>0</v>
      </c>
      <c r="K359" s="100">
        <v>0.0</v>
      </c>
      <c r="L359" s="100">
        <f t="shared" si="126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hidden="1">
      <c r="A360" s="6" t="str">
        <f t="shared" si="118"/>
        <v>7ª ENTRADA</v>
      </c>
      <c r="B360" s="54"/>
      <c r="C360" s="54" t="str">
        <f t="shared" si="127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5"/>
        <v>0</v>
      </c>
      <c r="K360" s="100">
        <v>0.0</v>
      </c>
      <c r="L360" s="100">
        <f t="shared" si="126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 hidden="1">
      <c r="A361" s="6" t="str">
        <f t="shared" si="118"/>
        <v>7ª ENTRADA</v>
      </c>
      <c r="B361" s="54"/>
      <c r="C361" s="54" t="str">
        <f t="shared" si="127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5"/>
        <v>0</v>
      </c>
      <c r="K361" s="100">
        <v>0.0</v>
      </c>
      <c r="L361" s="100">
        <f t="shared" si="126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hidden="1">
      <c r="A362" s="6" t="str">
        <f t="shared" si="118"/>
        <v>7ª ENTRADA</v>
      </c>
      <c r="B362" s="54"/>
      <c r="C362" s="54" t="str">
        <f t="shared" si="127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5"/>
        <v>0</v>
      </c>
      <c r="K362" s="100">
        <v>0.0</v>
      </c>
      <c r="L362" s="100">
        <f t="shared" si="126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 hidden="1">
      <c r="A363" s="6" t="str">
        <f t="shared" si="118"/>
        <v>7ª ENTRADA</v>
      </c>
      <c r="B363" s="54"/>
      <c r="C363" s="54" t="str">
        <f t="shared" si="127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5"/>
        <v>0</v>
      </c>
      <c r="K363" s="100">
        <v>0.0</v>
      </c>
      <c r="L363" s="100">
        <f t="shared" si="126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idden="1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idden="1">
      <c r="A366" s="6" t="str">
        <f t="shared" ref="A366:A407" si="128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idden="1">
      <c r="A367" s="6" t="str">
        <f t="shared" si="128"/>
        <v>NADA</v>
      </c>
      <c r="B367" s="87"/>
      <c r="C367" s="87">
        <v>0.1</v>
      </c>
      <c r="D367" s="82" t="s">
        <v>38</v>
      </c>
      <c r="E367" s="83">
        <f t="shared" ref="E367:E373" si="129">((E366*G$67)+E366)</f>
        <v>0</v>
      </c>
      <c r="F367" s="84">
        <v>2.0</v>
      </c>
      <c r="G367" s="85">
        <f t="shared" ref="G367:G373" si="130">((G366*G$67)+G366)</f>
        <v>0</v>
      </c>
      <c r="H367" s="84">
        <v>10.0</v>
      </c>
      <c r="I367" s="85">
        <f t="shared" ref="I367:I373" si="131">((I366*G$67)+I366)</f>
        <v>0</v>
      </c>
      <c r="J367" s="84">
        <v>18.0</v>
      </c>
      <c r="K367" s="85">
        <f t="shared" ref="K367:K372" si="132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idden="1">
      <c r="A368" s="6" t="str">
        <f t="shared" si="128"/>
        <v>NADA</v>
      </c>
      <c r="B368" s="82"/>
      <c r="C368" s="82"/>
      <c r="D368" s="82"/>
      <c r="E368" s="83">
        <f t="shared" si="129"/>
        <v>0</v>
      </c>
      <c r="F368" s="84">
        <v>3.0</v>
      </c>
      <c r="G368" s="85">
        <f t="shared" si="130"/>
        <v>0</v>
      </c>
      <c r="H368" s="84">
        <v>11.0</v>
      </c>
      <c r="I368" s="85">
        <f t="shared" si="131"/>
        <v>0</v>
      </c>
      <c r="J368" s="84">
        <v>19.0</v>
      </c>
      <c r="K368" s="85">
        <f t="shared" si="132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idden="1">
      <c r="A369" s="6" t="str">
        <f t="shared" si="128"/>
        <v>NADA</v>
      </c>
      <c r="B369" s="88"/>
      <c r="C369" s="88"/>
      <c r="D369" s="88"/>
      <c r="E369" s="83">
        <f t="shared" si="129"/>
        <v>0</v>
      </c>
      <c r="F369" s="84">
        <v>4.0</v>
      </c>
      <c r="G369" s="85">
        <f t="shared" si="130"/>
        <v>0</v>
      </c>
      <c r="H369" s="84">
        <v>12.0</v>
      </c>
      <c r="I369" s="85">
        <f t="shared" si="131"/>
        <v>0</v>
      </c>
      <c r="J369" s="84">
        <v>20.0</v>
      </c>
      <c r="K369" s="85">
        <f t="shared" si="132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idden="1">
      <c r="A370" s="6" t="str">
        <f t="shared" si="128"/>
        <v>NADA</v>
      </c>
      <c r="B370" s="89"/>
      <c r="C370" s="89" t="s">
        <v>1</v>
      </c>
      <c r="D370" s="89" t="s">
        <v>39</v>
      </c>
      <c r="E370" s="83">
        <f t="shared" si="129"/>
        <v>0</v>
      </c>
      <c r="F370" s="84">
        <v>5.0</v>
      </c>
      <c r="G370" s="85">
        <f t="shared" si="130"/>
        <v>0</v>
      </c>
      <c r="H370" s="84">
        <v>13.0</v>
      </c>
      <c r="I370" s="85">
        <f t="shared" si="131"/>
        <v>0</v>
      </c>
      <c r="J370" s="84">
        <v>21.0</v>
      </c>
      <c r="K370" s="85">
        <f t="shared" si="132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idden="1">
      <c r="A371" s="6" t="str">
        <f t="shared" si="128"/>
        <v>NADA</v>
      </c>
      <c r="B371" s="90"/>
      <c r="C371" s="90" t="s">
        <v>40</v>
      </c>
      <c r="D371" s="91">
        <f>L375*0.5%</f>
        <v>0</v>
      </c>
      <c r="E371" s="83">
        <f t="shared" si="129"/>
        <v>0</v>
      </c>
      <c r="F371" s="84">
        <v>6.0</v>
      </c>
      <c r="G371" s="85">
        <f t="shared" si="130"/>
        <v>0</v>
      </c>
      <c r="H371" s="84">
        <v>14.0</v>
      </c>
      <c r="I371" s="85">
        <f t="shared" si="131"/>
        <v>0</v>
      </c>
      <c r="J371" s="84">
        <v>22.0</v>
      </c>
      <c r="K371" s="85">
        <f t="shared" si="132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idden="1">
      <c r="A372" s="6" t="str">
        <f t="shared" si="128"/>
        <v>NADA</v>
      </c>
      <c r="B372" s="92"/>
      <c r="C372" s="92" t="s">
        <v>41</v>
      </c>
      <c r="D372" s="93">
        <f>D371/5</f>
        <v>0</v>
      </c>
      <c r="E372" s="83">
        <f t="shared" si="129"/>
        <v>0</v>
      </c>
      <c r="F372" s="84">
        <v>7.0</v>
      </c>
      <c r="G372" s="85">
        <f t="shared" si="130"/>
        <v>0</v>
      </c>
      <c r="H372" s="84">
        <v>15.0</v>
      </c>
      <c r="I372" s="85">
        <f t="shared" si="131"/>
        <v>0</v>
      </c>
      <c r="J372" s="84">
        <v>23.0</v>
      </c>
      <c r="K372" s="85">
        <f t="shared" si="132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idden="1">
      <c r="A373" s="6" t="str">
        <f t="shared" si="128"/>
        <v>NADA</v>
      </c>
      <c r="B373" s="94"/>
      <c r="C373" s="94" t="s">
        <v>42</v>
      </c>
      <c r="D373" s="95">
        <f>L375*G375</f>
        <v>0</v>
      </c>
      <c r="E373" s="83">
        <f t="shared" si="129"/>
        <v>0</v>
      </c>
      <c r="F373" s="84">
        <v>8.0</v>
      </c>
      <c r="G373" s="85">
        <f t="shared" si="130"/>
        <v>0</v>
      </c>
      <c r="H373" s="84">
        <v>16.0</v>
      </c>
      <c r="I373" s="85">
        <f t="shared" si="131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idden="1">
      <c r="A374" s="6" t="str">
        <f t="shared" si="128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idden="1">
      <c r="A375" s="6" t="str">
        <f t="shared" si="128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3">H377+H378+H379+H380+H381+H382+H383+H384+H385+H386+H387+H388+H389+H390+H391+H392+H393+H394+H395+H396+H397+H398+H399+H400+H401+H402+H403+H404+H405+H406</f>
        <v>0</v>
      </c>
      <c r="I375" s="17">
        <f t="shared" si="133"/>
        <v>0</v>
      </c>
      <c r="J375" s="98"/>
      <c r="K375" s="17">
        <f t="shared" ref="K375:L375" si="134">K377+K378+K379+K380+K381+K382+K383+K384+K385+K386+K387+K388+K389+K390+K391+K392+K393+K394+K395+K396+K397+K398+K399+K400+K401+K402+K403+K404+K405+K406</f>
        <v>0</v>
      </c>
      <c r="L375" s="17">
        <f t="shared" si="134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idden="1">
      <c r="A376" s="6" t="str">
        <f t="shared" si="128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idden="1">
      <c r="A377" s="6" t="str">
        <f t="shared" si="128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5">SUM(H377:I377)</f>
        <v>0</v>
      </c>
      <c r="K377" s="100">
        <v>0.0</v>
      </c>
      <c r="L377" s="100">
        <f t="shared" ref="L377:L407" si="136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idden="1">
      <c r="A378" s="6" t="str">
        <f t="shared" si="128"/>
        <v>NADA</v>
      </c>
      <c r="B378" s="54"/>
      <c r="C378" s="54" t="str">
        <f t="shared" ref="C378:C407" si="137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5"/>
        <v>0</v>
      </c>
      <c r="K378" s="100">
        <v>0.0</v>
      </c>
      <c r="L378" s="100">
        <f t="shared" si="136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idden="1">
      <c r="A379" s="6" t="str">
        <f t="shared" si="128"/>
        <v>NADA</v>
      </c>
      <c r="B379" s="54"/>
      <c r="C379" s="54" t="str">
        <f t="shared" si="137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5"/>
        <v>0</v>
      </c>
      <c r="K379" s="100">
        <v>0.0</v>
      </c>
      <c r="L379" s="100">
        <f t="shared" si="136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idden="1">
      <c r="A380" s="6" t="str">
        <f t="shared" si="128"/>
        <v>NADA</v>
      </c>
      <c r="B380" s="54"/>
      <c r="C380" s="54" t="str">
        <f t="shared" si="137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5"/>
        <v>0</v>
      </c>
      <c r="K380" s="100">
        <v>0.0</v>
      </c>
      <c r="L380" s="100">
        <f t="shared" si="136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idden="1">
      <c r="A381" s="6" t="str">
        <f t="shared" si="128"/>
        <v>NADA</v>
      </c>
      <c r="B381" s="54"/>
      <c r="C381" s="54" t="str">
        <f t="shared" si="137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5"/>
        <v>0</v>
      </c>
      <c r="K381" s="100">
        <v>0.0</v>
      </c>
      <c r="L381" s="100">
        <f t="shared" si="136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idden="1">
      <c r="A382" s="6" t="str">
        <f t="shared" si="128"/>
        <v>NADA</v>
      </c>
      <c r="B382" s="54"/>
      <c r="C382" s="54" t="str">
        <f t="shared" si="137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5"/>
        <v>0</v>
      </c>
      <c r="K382" s="100">
        <v>0.0</v>
      </c>
      <c r="L382" s="100">
        <f t="shared" si="136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idden="1">
      <c r="A383" s="6" t="str">
        <f t="shared" si="128"/>
        <v>NADA</v>
      </c>
      <c r="B383" s="54"/>
      <c r="C383" s="54" t="str">
        <f t="shared" si="137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5"/>
        <v>0</v>
      </c>
      <c r="K383" s="100">
        <v>0.0</v>
      </c>
      <c r="L383" s="100">
        <f t="shared" si="136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idden="1">
      <c r="A384" s="6" t="str">
        <f t="shared" si="128"/>
        <v>NADA</v>
      </c>
      <c r="B384" s="54"/>
      <c r="C384" s="54" t="str">
        <f t="shared" si="137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5"/>
        <v>0</v>
      </c>
      <c r="K384" s="100">
        <v>0.0</v>
      </c>
      <c r="L384" s="100">
        <f t="shared" si="136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idden="1">
      <c r="A385" s="6" t="str">
        <f t="shared" si="128"/>
        <v>NADA</v>
      </c>
      <c r="B385" s="54"/>
      <c r="C385" s="54" t="str">
        <f t="shared" si="137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5"/>
        <v>0</v>
      </c>
      <c r="K385" s="100">
        <v>0.0</v>
      </c>
      <c r="L385" s="100">
        <f t="shared" si="136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idden="1">
      <c r="A386" s="6" t="str">
        <f t="shared" si="128"/>
        <v>NADA</v>
      </c>
      <c r="B386" s="54"/>
      <c r="C386" s="54" t="str">
        <f t="shared" si="137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5"/>
        <v>0</v>
      </c>
      <c r="K386" s="100">
        <v>0.0</v>
      </c>
      <c r="L386" s="100">
        <f t="shared" si="136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idden="1">
      <c r="A387" s="6" t="str">
        <f t="shared" si="128"/>
        <v>NADA</v>
      </c>
      <c r="B387" s="54"/>
      <c r="C387" s="54" t="str">
        <f t="shared" si="137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5"/>
        <v>0</v>
      </c>
      <c r="K387" s="100">
        <v>0.0</v>
      </c>
      <c r="L387" s="100">
        <f t="shared" si="136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idden="1">
      <c r="A388" s="6" t="str">
        <f t="shared" si="128"/>
        <v>NADA</v>
      </c>
      <c r="B388" s="54"/>
      <c r="C388" s="54" t="str">
        <f t="shared" si="137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5"/>
        <v>0</v>
      </c>
      <c r="K388" s="100">
        <v>0.0</v>
      </c>
      <c r="L388" s="100">
        <f t="shared" si="136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idden="1">
      <c r="A389" s="6" t="str">
        <f t="shared" si="128"/>
        <v>NADA</v>
      </c>
      <c r="B389" s="54"/>
      <c r="C389" s="54" t="str">
        <f t="shared" si="137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5"/>
        <v>0</v>
      </c>
      <c r="K389" s="100">
        <v>0.0</v>
      </c>
      <c r="L389" s="100">
        <f t="shared" si="136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idden="1">
      <c r="A390" s="6" t="str">
        <f t="shared" si="128"/>
        <v>NADA</v>
      </c>
      <c r="B390" s="54"/>
      <c r="C390" s="54" t="str">
        <f t="shared" si="137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5"/>
        <v>0</v>
      </c>
      <c r="K390" s="100">
        <v>0.0</v>
      </c>
      <c r="L390" s="100">
        <f t="shared" si="136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idden="1">
      <c r="A391" s="6" t="str">
        <f t="shared" si="128"/>
        <v>NADA</v>
      </c>
      <c r="B391" s="54"/>
      <c r="C391" s="54" t="str">
        <f t="shared" si="137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5"/>
        <v>0</v>
      </c>
      <c r="K391" s="100">
        <v>0.0</v>
      </c>
      <c r="L391" s="100">
        <f t="shared" si="136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idden="1">
      <c r="A392" s="6" t="str">
        <f t="shared" si="128"/>
        <v>NADA</v>
      </c>
      <c r="B392" s="54"/>
      <c r="C392" s="54" t="str">
        <f t="shared" si="137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5"/>
        <v>0</v>
      </c>
      <c r="K392" s="100">
        <v>0.0</v>
      </c>
      <c r="L392" s="100">
        <f t="shared" si="136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idden="1">
      <c r="A393" s="6" t="str">
        <f t="shared" si="128"/>
        <v>NADA</v>
      </c>
      <c r="B393" s="54"/>
      <c r="C393" s="54" t="str">
        <f t="shared" si="137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5"/>
        <v>0</v>
      </c>
      <c r="K393" s="100">
        <v>0.0</v>
      </c>
      <c r="L393" s="100">
        <f t="shared" si="136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idden="1">
      <c r="A394" s="6" t="str">
        <f t="shared" si="128"/>
        <v>NADA</v>
      </c>
      <c r="B394" s="54"/>
      <c r="C394" s="54" t="str">
        <f t="shared" si="137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5"/>
        <v>0</v>
      </c>
      <c r="K394" s="100">
        <v>0.0</v>
      </c>
      <c r="L394" s="100">
        <f t="shared" si="136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idden="1">
      <c r="A395" s="6" t="str">
        <f t="shared" si="128"/>
        <v>NADA</v>
      </c>
      <c r="B395" s="54"/>
      <c r="C395" s="54" t="str">
        <f t="shared" si="137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5"/>
        <v>0</v>
      </c>
      <c r="K395" s="100">
        <v>0.0</v>
      </c>
      <c r="L395" s="100">
        <f t="shared" si="136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idden="1">
      <c r="A396" s="6" t="str">
        <f t="shared" si="128"/>
        <v>NADA</v>
      </c>
      <c r="B396" s="54"/>
      <c r="C396" s="54" t="str">
        <f t="shared" si="137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5"/>
        <v>0</v>
      </c>
      <c r="K396" s="100">
        <v>0.0</v>
      </c>
      <c r="L396" s="100">
        <f t="shared" si="136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idden="1">
      <c r="A397" s="6" t="str">
        <f t="shared" si="128"/>
        <v>NADA</v>
      </c>
      <c r="B397" s="54"/>
      <c r="C397" s="54" t="str">
        <f t="shared" si="137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5"/>
        <v>0</v>
      </c>
      <c r="K397" s="100">
        <v>0.0</v>
      </c>
      <c r="L397" s="100">
        <f t="shared" si="136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idden="1">
      <c r="A398" s="6" t="str">
        <f t="shared" si="128"/>
        <v>NADA</v>
      </c>
      <c r="B398" s="54"/>
      <c r="C398" s="54" t="str">
        <f t="shared" si="137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5"/>
        <v>0</v>
      </c>
      <c r="K398" s="100">
        <v>0.0</v>
      </c>
      <c r="L398" s="100">
        <f t="shared" si="136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idden="1">
      <c r="A399" s="6" t="str">
        <f t="shared" si="128"/>
        <v>NADA</v>
      </c>
      <c r="B399" s="54"/>
      <c r="C399" s="54" t="str">
        <f t="shared" si="137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5"/>
        <v>0</v>
      </c>
      <c r="K399" s="100">
        <v>0.0</v>
      </c>
      <c r="L399" s="100">
        <f t="shared" si="136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idden="1">
      <c r="A400" s="6" t="str">
        <f t="shared" si="128"/>
        <v>NADA</v>
      </c>
      <c r="B400" s="54"/>
      <c r="C400" s="54" t="str">
        <f t="shared" si="137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5"/>
        <v>0</v>
      </c>
      <c r="K400" s="100">
        <v>0.0</v>
      </c>
      <c r="L400" s="100">
        <f t="shared" si="136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idden="1">
      <c r="A401" s="6" t="str">
        <f t="shared" si="128"/>
        <v>NADA</v>
      </c>
      <c r="B401" s="54"/>
      <c r="C401" s="54" t="str">
        <f t="shared" si="137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5"/>
        <v>0</v>
      </c>
      <c r="K401" s="100">
        <v>0.0</v>
      </c>
      <c r="L401" s="100">
        <f t="shared" si="136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idden="1">
      <c r="A402" s="6" t="str">
        <f t="shared" si="128"/>
        <v>NADA</v>
      </c>
      <c r="B402" s="54"/>
      <c r="C402" s="54" t="str">
        <f t="shared" si="137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5"/>
        <v>0</v>
      </c>
      <c r="K402" s="100">
        <v>0.0</v>
      </c>
      <c r="L402" s="100">
        <f t="shared" si="136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idden="1">
      <c r="A403" s="6" t="str">
        <f t="shared" si="128"/>
        <v>NADA</v>
      </c>
      <c r="B403" s="54"/>
      <c r="C403" s="54" t="str">
        <f t="shared" si="137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5"/>
        <v>0</v>
      </c>
      <c r="K403" s="100">
        <v>0.0</v>
      </c>
      <c r="L403" s="100">
        <f t="shared" si="136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idden="1">
      <c r="A404" s="6" t="str">
        <f t="shared" si="128"/>
        <v>NADA</v>
      </c>
      <c r="B404" s="54"/>
      <c r="C404" s="54" t="str">
        <f t="shared" si="137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5"/>
        <v>0</v>
      </c>
      <c r="K404" s="100">
        <v>0.0</v>
      </c>
      <c r="L404" s="100">
        <f t="shared" si="136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idden="1">
      <c r="A405" s="6" t="str">
        <f t="shared" si="128"/>
        <v>NADA</v>
      </c>
      <c r="B405" s="54"/>
      <c r="C405" s="54" t="str">
        <f t="shared" si="137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5"/>
        <v>0</v>
      </c>
      <c r="K405" s="100">
        <v>0.0</v>
      </c>
      <c r="L405" s="100">
        <f t="shared" si="136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idden="1">
      <c r="A406" s="6" t="str">
        <f t="shared" si="128"/>
        <v>NADA</v>
      </c>
      <c r="B406" s="54"/>
      <c r="C406" s="54" t="str">
        <f t="shared" si="137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5"/>
        <v>0</v>
      </c>
      <c r="K406" s="100">
        <v>0.0</v>
      </c>
      <c r="L406" s="100">
        <f t="shared" si="136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idden="1">
      <c r="A407" s="6" t="str">
        <f t="shared" si="128"/>
        <v>NADA</v>
      </c>
      <c r="B407" s="54"/>
      <c r="C407" s="54" t="str">
        <f t="shared" si="137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5"/>
        <v>0</v>
      </c>
      <c r="K407" s="100">
        <v>0.0</v>
      </c>
      <c r="L407" s="100">
        <f t="shared" si="136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idden="1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idden="1">
      <c r="A410" s="6" t="str">
        <f t="shared" ref="A410:A451" si="138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idden="1">
      <c r="A411" s="6" t="str">
        <f t="shared" si="138"/>
        <v>NADA</v>
      </c>
      <c r="B411" s="87"/>
      <c r="C411" s="87">
        <v>0.1</v>
      </c>
      <c r="D411" s="82" t="s">
        <v>38</v>
      </c>
      <c r="E411" s="83">
        <f t="shared" ref="E411:E417" si="139">((E410*G$67)+E410)</f>
        <v>0</v>
      </c>
      <c r="F411" s="84">
        <v>2.0</v>
      </c>
      <c r="G411" s="85">
        <f t="shared" ref="G411:G417" si="140">((G410*G$67)+G410)</f>
        <v>0</v>
      </c>
      <c r="H411" s="84">
        <v>10.0</v>
      </c>
      <c r="I411" s="85">
        <f t="shared" ref="I411:I417" si="141">((I410*G$67)+I410)</f>
        <v>0</v>
      </c>
      <c r="J411" s="84">
        <v>18.0</v>
      </c>
      <c r="K411" s="85">
        <f t="shared" ref="K411:K416" si="142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idden="1">
      <c r="A412" s="6" t="str">
        <f t="shared" si="138"/>
        <v>NADA</v>
      </c>
      <c r="B412" s="82"/>
      <c r="C412" s="82"/>
      <c r="D412" s="82"/>
      <c r="E412" s="83">
        <f t="shared" si="139"/>
        <v>0</v>
      </c>
      <c r="F412" s="84">
        <v>3.0</v>
      </c>
      <c r="G412" s="85">
        <f t="shared" si="140"/>
        <v>0</v>
      </c>
      <c r="H412" s="84">
        <v>11.0</v>
      </c>
      <c r="I412" s="85">
        <f t="shared" si="141"/>
        <v>0</v>
      </c>
      <c r="J412" s="84">
        <v>19.0</v>
      </c>
      <c r="K412" s="85">
        <f t="shared" si="142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idden="1">
      <c r="A413" s="6" t="str">
        <f t="shared" si="138"/>
        <v>NADA</v>
      </c>
      <c r="B413" s="88"/>
      <c r="C413" s="88"/>
      <c r="D413" s="88"/>
      <c r="E413" s="83">
        <f t="shared" si="139"/>
        <v>0</v>
      </c>
      <c r="F413" s="84">
        <v>4.0</v>
      </c>
      <c r="G413" s="85">
        <f t="shared" si="140"/>
        <v>0</v>
      </c>
      <c r="H413" s="84">
        <v>12.0</v>
      </c>
      <c r="I413" s="85">
        <f t="shared" si="141"/>
        <v>0</v>
      </c>
      <c r="J413" s="84">
        <v>20.0</v>
      </c>
      <c r="K413" s="85">
        <f t="shared" si="142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idden="1">
      <c r="A414" s="6" t="str">
        <f t="shared" si="138"/>
        <v>NADA</v>
      </c>
      <c r="B414" s="89"/>
      <c r="C414" s="89" t="s">
        <v>1</v>
      </c>
      <c r="D414" s="89" t="s">
        <v>39</v>
      </c>
      <c r="E414" s="83">
        <f t="shared" si="139"/>
        <v>0</v>
      </c>
      <c r="F414" s="84">
        <v>5.0</v>
      </c>
      <c r="G414" s="85">
        <f t="shared" si="140"/>
        <v>0</v>
      </c>
      <c r="H414" s="84">
        <v>13.0</v>
      </c>
      <c r="I414" s="85">
        <f t="shared" si="141"/>
        <v>0</v>
      </c>
      <c r="J414" s="84">
        <v>21.0</v>
      </c>
      <c r="K414" s="85">
        <f t="shared" si="142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idden="1">
      <c r="A415" s="6" t="str">
        <f t="shared" si="138"/>
        <v>NADA</v>
      </c>
      <c r="B415" s="90"/>
      <c r="C415" s="90" t="s">
        <v>40</v>
      </c>
      <c r="D415" s="91">
        <f>L419*0.5%</f>
        <v>0</v>
      </c>
      <c r="E415" s="83">
        <f t="shared" si="139"/>
        <v>0</v>
      </c>
      <c r="F415" s="84">
        <v>6.0</v>
      </c>
      <c r="G415" s="85">
        <f t="shared" si="140"/>
        <v>0</v>
      </c>
      <c r="H415" s="84">
        <v>14.0</v>
      </c>
      <c r="I415" s="85">
        <f t="shared" si="141"/>
        <v>0</v>
      </c>
      <c r="J415" s="84">
        <v>22.0</v>
      </c>
      <c r="K415" s="85">
        <f t="shared" si="142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idden="1">
      <c r="A416" s="6" t="str">
        <f t="shared" si="138"/>
        <v>NADA</v>
      </c>
      <c r="B416" s="92"/>
      <c r="C416" s="92" t="s">
        <v>41</v>
      </c>
      <c r="D416" s="93">
        <f>D415/5</f>
        <v>0</v>
      </c>
      <c r="E416" s="83">
        <f t="shared" si="139"/>
        <v>0</v>
      </c>
      <c r="F416" s="84">
        <v>7.0</v>
      </c>
      <c r="G416" s="85">
        <f t="shared" si="140"/>
        <v>0</v>
      </c>
      <c r="H416" s="84">
        <v>15.0</v>
      </c>
      <c r="I416" s="85">
        <f t="shared" si="141"/>
        <v>0</v>
      </c>
      <c r="J416" s="84">
        <v>23.0</v>
      </c>
      <c r="K416" s="85">
        <f t="shared" si="142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idden="1">
      <c r="A417" s="6" t="str">
        <f t="shared" si="138"/>
        <v>NADA</v>
      </c>
      <c r="B417" s="94"/>
      <c r="C417" s="94" t="s">
        <v>42</v>
      </c>
      <c r="D417" s="95">
        <f>L419*G419</f>
        <v>0</v>
      </c>
      <c r="E417" s="83">
        <f t="shared" si="139"/>
        <v>0</v>
      </c>
      <c r="F417" s="84">
        <v>8.0</v>
      </c>
      <c r="G417" s="85">
        <f t="shared" si="140"/>
        <v>0</v>
      </c>
      <c r="H417" s="84">
        <v>16.0</v>
      </c>
      <c r="I417" s="85">
        <f t="shared" si="141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idden="1">
      <c r="A418" s="6" t="str">
        <f t="shared" si="138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idden="1">
      <c r="A419" s="6" t="str">
        <f t="shared" si="138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3">H421+H422+H423+H424+H425+H426+H427+H428+H429+H430+H431+H432+H433+H434+H435+H436+H437+H438+H439+H440+H441+H442+H443+H444+H445+H446+H447+H448+H449+H450</f>
        <v>0</v>
      </c>
      <c r="I419" s="17">
        <f t="shared" si="143"/>
        <v>0</v>
      </c>
      <c r="J419" s="98"/>
      <c r="K419" s="17">
        <f t="shared" ref="K419:L419" si="144">K421+K422+K423+K424+K425+K426+K427+K428+K429+K430+K431+K432+K433+K434+K435+K436+K437+K438+K439+K440+K441+K442+K443+K444+K445+K446+K447+K448+K449+K450</f>
        <v>0</v>
      </c>
      <c r="L419" s="17">
        <f t="shared" si="144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idden="1">
      <c r="A420" s="6" t="str">
        <f t="shared" si="138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idden="1">
      <c r="A421" s="6" t="str">
        <f t="shared" si="138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5">SUM(H421:I421)</f>
        <v>0</v>
      </c>
      <c r="K421" s="100">
        <v>0.0</v>
      </c>
      <c r="L421" s="100">
        <f t="shared" ref="L421:L451" si="146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idden="1">
      <c r="A422" s="6" t="str">
        <f t="shared" si="138"/>
        <v>NADA</v>
      </c>
      <c r="B422" s="54"/>
      <c r="C422" s="54" t="str">
        <f t="shared" ref="C422:C451" si="147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5"/>
        <v>0</v>
      </c>
      <c r="K422" s="100">
        <v>0.0</v>
      </c>
      <c r="L422" s="100">
        <f t="shared" si="146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idden="1">
      <c r="A423" s="6" t="str">
        <f t="shared" si="138"/>
        <v>NADA</v>
      </c>
      <c r="B423" s="54"/>
      <c r="C423" s="54" t="str">
        <f t="shared" si="147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5"/>
        <v>0</v>
      </c>
      <c r="K423" s="100">
        <v>0.0</v>
      </c>
      <c r="L423" s="100">
        <f t="shared" si="146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idden="1">
      <c r="A424" s="6" t="str">
        <f t="shared" si="138"/>
        <v>NADA</v>
      </c>
      <c r="B424" s="54"/>
      <c r="C424" s="54" t="str">
        <f t="shared" si="147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5"/>
        <v>0</v>
      </c>
      <c r="K424" s="100">
        <v>0.0</v>
      </c>
      <c r="L424" s="100">
        <f t="shared" si="146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idden="1">
      <c r="A425" s="6" t="str">
        <f t="shared" si="138"/>
        <v>NADA</v>
      </c>
      <c r="B425" s="54"/>
      <c r="C425" s="54" t="str">
        <f t="shared" si="147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5"/>
        <v>0</v>
      </c>
      <c r="K425" s="100">
        <v>0.0</v>
      </c>
      <c r="L425" s="100">
        <f t="shared" si="146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idden="1">
      <c r="A426" s="6" t="str">
        <f t="shared" si="138"/>
        <v>NADA</v>
      </c>
      <c r="B426" s="54"/>
      <c r="C426" s="54" t="str">
        <f t="shared" si="147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5"/>
        <v>0</v>
      </c>
      <c r="K426" s="100">
        <v>0.0</v>
      </c>
      <c r="L426" s="100">
        <f t="shared" si="146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idden="1">
      <c r="A427" s="6" t="str">
        <f t="shared" si="138"/>
        <v>NADA</v>
      </c>
      <c r="B427" s="54"/>
      <c r="C427" s="54" t="str">
        <f t="shared" si="147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5"/>
        <v>0</v>
      </c>
      <c r="K427" s="100">
        <v>0.0</v>
      </c>
      <c r="L427" s="100">
        <f t="shared" si="146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idden="1">
      <c r="A428" s="6" t="str">
        <f t="shared" si="138"/>
        <v>NADA</v>
      </c>
      <c r="B428" s="54"/>
      <c r="C428" s="54" t="str">
        <f t="shared" si="147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5"/>
        <v>0</v>
      </c>
      <c r="K428" s="100">
        <v>0.0</v>
      </c>
      <c r="L428" s="100">
        <f t="shared" si="146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idden="1">
      <c r="A429" s="6" t="str">
        <f t="shared" si="138"/>
        <v>NADA</v>
      </c>
      <c r="B429" s="54"/>
      <c r="C429" s="54" t="str">
        <f t="shared" si="147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5"/>
        <v>0</v>
      </c>
      <c r="K429" s="100">
        <v>0.0</v>
      </c>
      <c r="L429" s="100">
        <f t="shared" si="146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idden="1">
      <c r="A430" s="6" t="str">
        <f t="shared" si="138"/>
        <v>NADA</v>
      </c>
      <c r="B430" s="54"/>
      <c r="C430" s="54" t="str">
        <f t="shared" si="147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5"/>
        <v>0</v>
      </c>
      <c r="K430" s="100">
        <v>0.0</v>
      </c>
      <c r="L430" s="100">
        <f t="shared" si="146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idden="1">
      <c r="A431" s="6" t="str">
        <f t="shared" si="138"/>
        <v>NADA</v>
      </c>
      <c r="B431" s="54"/>
      <c r="C431" s="54" t="str">
        <f t="shared" si="147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5"/>
        <v>0</v>
      </c>
      <c r="K431" s="100">
        <v>0.0</v>
      </c>
      <c r="L431" s="100">
        <f t="shared" si="146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idden="1">
      <c r="A432" s="6" t="str">
        <f t="shared" si="138"/>
        <v>NADA</v>
      </c>
      <c r="B432" s="54"/>
      <c r="C432" s="54" t="str">
        <f t="shared" si="147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5"/>
        <v>0</v>
      </c>
      <c r="K432" s="100">
        <v>0.0</v>
      </c>
      <c r="L432" s="100">
        <f t="shared" si="146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idden="1">
      <c r="A433" s="6" t="str">
        <f t="shared" si="138"/>
        <v>NADA</v>
      </c>
      <c r="B433" s="54"/>
      <c r="C433" s="54" t="str">
        <f t="shared" si="147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5"/>
        <v>0</v>
      </c>
      <c r="K433" s="100">
        <v>0.0</v>
      </c>
      <c r="L433" s="100">
        <f t="shared" si="146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idden="1">
      <c r="A434" s="6" t="str">
        <f t="shared" si="138"/>
        <v>NADA</v>
      </c>
      <c r="B434" s="54"/>
      <c r="C434" s="54" t="str">
        <f t="shared" si="147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5"/>
        <v>0</v>
      </c>
      <c r="K434" s="100">
        <v>0.0</v>
      </c>
      <c r="L434" s="100">
        <f t="shared" si="146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idden="1">
      <c r="A435" s="6" t="str">
        <f t="shared" si="138"/>
        <v>NADA</v>
      </c>
      <c r="B435" s="54"/>
      <c r="C435" s="54" t="str">
        <f t="shared" si="147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5"/>
        <v>0</v>
      </c>
      <c r="K435" s="100">
        <v>0.0</v>
      </c>
      <c r="L435" s="100">
        <f t="shared" si="146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idden="1">
      <c r="A436" s="6" t="str">
        <f t="shared" si="138"/>
        <v>NADA</v>
      </c>
      <c r="B436" s="54"/>
      <c r="C436" s="54" t="str">
        <f t="shared" si="147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5"/>
        <v>0</v>
      </c>
      <c r="K436" s="100">
        <v>0.0</v>
      </c>
      <c r="L436" s="100">
        <f t="shared" si="146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idden="1">
      <c r="A437" s="6" t="str">
        <f t="shared" si="138"/>
        <v>NADA</v>
      </c>
      <c r="B437" s="54"/>
      <c r="C437" s="54" t="str">
        <f t="shared" si="147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5"/>
        <v>0</v>
      </c>
      <c r="K437" s="100">
        <v>0.0</v>
      </c>
      <c r="L437" s="100">
        <f t="shared" si="146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idden="1">
      <c r="A438" s="6" t="str">
        <f t="shared" si="138"/>
        <v>NADA</v>
      </c>
      <c r="B438" s="54"/>
      <c r="C438" s="54" t="str">
        <f t="shared" si="147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5"/>
        <v>0</v>
      </c>
      <c r="K438" s="100">
        <v>0.0</v>
      </c>
      <c r="L438" s="100">
        <f t="shared" si="146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idden="1">
      <c r="A439" s="6" t="str">
        <f t="shared" si="138"/>
        <v>NADA</v>
      </c>
      <c r="B439" s="54"/>
      <c r="C439" s="54" t="str">
        <f t="shared" si="147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5"/>
        <v>0</v>
      </c>
      <c r="K439" s="100">
        <v>0.0</v>
      </c>
      <c r="L439" s="100">
        <f t="shared" si="146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idden="1">
      <c r="A440" s="6" t="str">
        <f t="shared" si="138"/>
        <v>NADA</v>
      </c>
      <c r="B440" s="54"/>
      <c r="C440" s="54" t="str">
        <f t="shared" si="147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5"/>
        <v>0</v>
      </c>
      <c r="K440" s="100">
        <v>0.0</v>
      </c>
      <c r="L440" s="100">
        <f t="shared" si="146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idden="1">
      <c r="A441" s="6" t="str">
        <f t="shared" si="138"/>
        <v>NADA</v>
      </c>
      <c r="B441" s="54"/>
      <c r="C441" s="54" t="str">
        <f t="shared" si="147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5"/>
        <v>0</v>
      </c>
      <c r="K441" s="100">
        <v>0.0</v>
      </c>
      <c r="L441" s="100">
        <f t="shared" si="146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idden="1">
      <c r="A442" s="6" t="str">
        <f t="shared" si="138"/>
        <v>NADA</v>
      </c>
      <c r="B442" s="54"/>
      <c r="C442" s="54" t="str">
        <f t="shared" si="147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5"/>
        <v>0</v>
      </c>
      <c r="K442" s="100">
        <v>0.0</v>
      </c>
      <c r="L442" s="100">
        <f t="shared" si="146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idden="1">
      <c r="A443" s="6" t="str">
        <f t="shared" si="138"/>
        <v>NADA</v>
      </c>
      <c r="B443" s="54"/>
      <c r="C443" s="54" t="str">
        <f t="shared" si="147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5"/>
        <v>0</v>
      </c>
      <c r="K443" s="100">
        <v>0.0</v>
      </c>
      <c r="L443" s="100">
        <f t="shared" si="146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idden="1">
      <c r="A444" s="6" t="str">
        <f t="shared" si="138"/>
        <v>NADA</v>
      </c>
      <c r="B444" s="54"/>
      <c r="C444" s="54" t="str">
        <f t="shared" si="147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5"/>
        <v>0</v>
      </c>
      <c r="K444" s="100">
        <v>0.0</v>
      </c>
      <c r="L444" s="100">
        <f t="shared" si="146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idden="1">
      <c r="A445" s="6" t="str">
        <f t="shared" si="138"/>
        <v>NADA</v>
      </c>
      <c r="B445" s="54"/>
      <c r="C445" s="54" t="str">
        <f t="shared" si="147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5"/>
        <v>0</v>
      </c>
      <c r="K445" s="100">
        <v>0.0</v>
      </c>
      <c r="L445" s="100">
        <f t="shared" si="146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idden="1">
      <c r="A446" s="6" t="str">
        <f t="shared" si="138"/>
        <v>NADA</v>
      </c>
      <c r="B446" s="54"/>
      <c r="C446" s="54" t="str">
        <f t="shared" si="147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5"/>
        <v>0</v>
      </c>
      <c r="K446" s="100">
        <v>0.0</v>
      </c>
      <c r="L446" s="100">
        <f t="shared" si="146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idden="1">
      <c r="A447" s="6" t="str">
        <f t="shared" si="138"/>
        <v>NADA</v>
      </c>
      <c r="B447" s="54"/>
      <c r="C447" s="54" t="str">
        <f t="shared" si="147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5"/>
        <v>0</v>
      </c>
      <c r="K447" s="100">
        <v>0.0</v>
      </c>
      <c r="L447" s="100">
        <f t="shared" si="146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idden="1">
      <c r="A448" s="6" t="str">
        <f t="shared" si="138"/>
        <v>NADA</v>
      </c>
      <c r="B448" s="54"/>
      <c r="C448" s="54" t="str">
        <f t="shared" si="147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5"/>
        <v>0</v>
      </c>
      <c r="K448" s="100">
        <v>0.0</v>
      </c>
      <c r="L448" s="100">
        <f t="shared" si="146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idden="1">
      <c r="A449" s="6" t="str">
        <f t="shared" si="138"/>
        <v>NADA</v>
      </c>
      <c r="B449" s="54"/>
      <c r="C449" s="54" t="str">
        <f t="shared" si="147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5"/>
        <v>0</v>
      </c>
      <c r="K449" s="100">
        <v>0.0</v>
      </c>
      <c r="L449" s="100">
        <f t="shared" si="146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idden="1">
      <c r="A450" s="6" t="str">
        <f t="shared" si="138"/>
        <v>NADA</v>
      </c>
      <c r="B450" s="54"/>
      <c r="C450" s="54" t="str">
        <f t="shared" si="147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5"/>
        <v>0</v>
      </c>
      <c r="K450" s="100">
        <v>0.0</v>
      </c>
      <c r="L450" s="100">
        <f t="shared" si="146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idden="1">
      <c r="A451" s="6" t="str">
        <f t="shared" si="138"/>
        <v>NADA</v>
      </c>
      <c r="B451" s="54"/>
      <c r="C451" s="54" t="str">
        <f t="shared" si="147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5"/>
        <v>0</v>
      </c>
      <c r="K451" s="100">
        <v>0.0</v>
      </c>
      <c r="L451" s="100">
        <f t="shared" si="146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>
    <filterColumn colId="0">
      <filters blank="1">
        <filter val="2ª ENTRADA"/>
        <filter val="1ª ENTRADA"/>
        <filter val="GERAL"/>
        <filter val="3ª ENTRADA"/>
        <filter val="RESULTADO DO DIA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4" max="5" width="18.25"/>
    <col customWidth="1" min="12" max="12" width="14.63"/>
    <col customWidth="1" min="13" max="13" width="4.63"/>
    <col customWidth="1" min="15" max="15" width="21.63"/>
    <col customWidth="1" min="22" max="22" width="25.63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1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0.01</v>
      </c>
      <c r="H3" s="17">
        <f t="shared" ref="H3:I3" si="1">H67</f>
        <v>2000</v>
      </c>
      <c r="I3" s="17">
        <f t="shared" si="1"/>
        <v>120</v>
      </c>
      <c r="J3" s="18">
        <f t="shared" ref="J3:J12" si="5">I3/H3</f>
        <v>0.06</v>
      </c>
      <c r="K3" s="17">
        <f t="shared" ref="K3:L3" si="2">K67</f>
        <v>0</v>
      </c>
      <c r="L3" s="17">
        <f t="shared" si="2"/>
        <v>2100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1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11</v>
      </c>
      <c r="G4" s="16">
        <f>C103</f>
        <v>0.01</v>
      </c>
      <c r="H4" s="17">
        <f t="shared" ref="H4:I4" si="4">H111</f>
        <v>2000</v>
      </c>
      <c r="I4" s="17">
        <f t="shared" si="4"/>
        <v>120</v>
      </c>
      <c r="J4" s="18">
        <f t="shared" si="5"/>
        <v>0.06</v>
      </c>
      <c r="K4" s="17">
        <f t="shared" ref="K4:L4" si="6">K111</f>
        <v>0</v>
      </c>
      <c r="L4" s="17">
        <f t="shared" si="6"/>
        <v>2100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1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11</v>
      </c>
      <c r="G5" s="16">
        <f>C147</f>
        <v>0.01</v>
      </c>
      <c r="H5" s="17">
        <f t="shared" ref="H5:I5" si="7">H155</f>
        <v>2000</v>
      </c>
      <c r="I5" s="17">
        <f t="shared" si="7"/>
        <v>115</v>
      </c>
      <c r="J5" s="18">
        <f t="shared" si="5"/>
        <v>0.0575</v>
      </c>
      <c r="K5" s="17">
        <f>K11</f>
        <v>0</v>
      </c>
      <c r="L5" s="17">
        <f>L155</f>
        <v>2095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idden="1">
      <c r="A6" s="6" t="str">
        <f t="shared" si="3"/>
        <v>GERAL</v>
      </c>
      <c r="B6" s="20" t="b">
        <v>0</v>
      </c>
      <c r="C6" s="21" t="str">
        <f>D194</f>
        <v>Sportingbet</v>
      </c>
      <c r="D6" s="21" t="s">
        <v>10</v>
      </c>
      <c r="E6" s="21" t="str">
        <f>C189</f>
        <v>4ª ENTRADA</v>
      </c>
      <c r="F6" s="22" t="s">
        <v>12</v>
      </c>
      <c r="G6" s="23">
        <f>C191</f>
        <v>0.02</v>
      </c>
      <c r="H6" s="24">
        <f t="shared" ref="H6:I6" si="8">H199</f>
        <v>0</v>
      </c>
      <c r="I6" s="24">
        <f t="shared" si="8"/>
        <v>0</v>
      </c>
      <c r="J6" s="25" t="str">
        <f t="shared" si="5"/>
        <v>#DIV/0!</v>
      </c>
      <c r="K6" s="24">
        <f t="shared" ref="K6:L6" si="9">K199</f>
        <v>0</v>
      </c>
      <c r="L6" s="24">
        <f t="shared" si="9"/>
        <v>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idden="1">
      <c r="A7" s="6" t="str">
        <f t="shared" si="3"/>
        <v>GERAL</v>
      </c>
      <c r="B7" s="20" t="b">
        <v>0</v>
      </c>
      <c r="C7" s="21" t="str">
        <f>D238</f>
        <v>Bet Vip</v>
      </c>
      <c r="D7" s="21" t="s">
        <v>10</v>
      </c>
      <c r="E7" s="21" t="str">
        <f>C233</f>
        <v>5ª ENTRADA</v>
      </c>
      <c r="F7" s="22" t="s">
        <v>12</v>
      </c>
      <c r="G7" s="23">
        <f>C235</f>
        <v>0.02</v>
      </c>
      <c r="H7" s="24">
        <f t="shared" ref="H7:I7" si="10">H243</f>
        <v>0</v>
      </c>
      <c r="I7" s="24">
        <f t="shared" si="10"/>
        <v>0</v>
      </c>
      <c r="J7" s="25" t="str">
        <f t="shared" si="5"/>
        <v>#DIV/0!</v>
      </c>
      <c r="K7" s="24">
        <f t="shared" ref="K7:L7" si="11">K243</f>
        <v>0</v>
      </c>
      <c r="L7" s="24">
        <f t="shared" si="11"/>
        <v>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idden="1">
      <c r="A8" s="6" t="str">
        <f t="shared" si="3"/>
        <v>GERAL</v>
      </c>
      <c r="B8" s="20" t="b">
        <v>0</v>
      </c>
      <c r="C8" s="21" t="str">
        <f>D282</f>
        <v>Bet Fair</v>
      </c>
      <c r="D8" s="21" t="s">
        <v>10</v>
      </c>
      <c r="E8" s="21" t="str">
        <f>C277</f>
        <v>6ª ENTRADA</v>
      </c>
      <c r="F8" s="22" t="s">
        <v>12</v>
      </c>
      <c r="G8" s="23">
        <f>C279</f>
        <v>0.02</v>
      </c>
      <c r="H8" s="24">
        <f t="shared" ref="H8:I8" si="12">H287</f>
        <v>0</v>
      </c>
      <c r="I8" s="24">
        <f t="shared" si="12"/>
        <v>0</v>
      </c>
      <c r="J8" s="25" t="str">
        <f t="shared" si="5"/>
        <v>#DIV/0!</v>
      </c>
      <c r="K8" s="24">
        <f t="shared" ref="K8:L8" si="13">K287</f>
        <v>0</v>
      </c>
      <c r="L8" s="24">
        <f t="shared" si="13"/>
        <v>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idden="1">
      <c r="A9" s="6" t="str">
        <f t="shared" si="3"/>
        <v>GERAL</v>
      </c>
      <c r="B9" s="20" t="b">
        <v>0</v>
      </c>
      <c r="C9" s="21" t="str">
        <f>D326</f>
        <v>Esportes da Sorte</v>
      </c>
      <c r="D9" s="21" t="s">
        <v>10</v>
      </c>
      <c r="E9" s="21" t="str">
        <f>C321</f>
        <v>7ª ENTRADA</v>
      </c>
      <c r="F9" s="22" t="s">
        <v>11</v>
      </c>
      <c r="G9" s="23">
        <f>C323</f>
        <v>0.04</v>
      </c>
      <c r="H9" s="24">
        <f t="shared" ref="H9:I9" si="14">H331</f>
        <v>0</v>
      </c>
      <c r="I9" s="24">
        <f t="shared" si="14"/>
        <v>0</v>
      </c>
      <c r="J9" s="25" t="str">
        <f t="shared" si="5"/>
        <v>#DIV/0!</v>
      </c>
      <c r="K9" s="24">
        <f t="shared" ref="K9:L9" si="15">K331</f>
        <v>0</v>
      </c>
      <c r="L9" s="24">
        <f t="shared" si="15"/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idden="1">
      <c r="A10" s="6" t="str">
        <f t="shared" si="3"/>
        <v>GERAL</v>
      </c>
      <c r="B10" s="21" t="b">
        <v>0</v>
      </c>
      <c r="C10" s="21" t="str">
        <f>D370</f>
        <v>Pix Bet</v>
      </c>
      <c r="D10" s="21"/>
      <c r="E10" s="21"/>
      <c r="F10" s="22"/>
      <c r="G10" s="23">
        <f>C367</f>
        <v>0.1</v>
      </c>
      <c r="H10" s="24">
        <f t="shared" ref="H10:I10" si="16">H375</f>
        <v>0</v>
      </c>
      <c r="I10" s="24">
        <f t="shared" si="16"/>
        <v>0</v>
      </c>
      <c r="J10" s="25" t="str">
        <f t="shared" si="5"/>
        <v>#DIV/0!</v>
      </c>
      <c r="K10" s="24">
        <f t="shared" ref="K10:L10" si="17">K375</f>
        <v>0</v>
      </c>
      <c r="L10" s="24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idden="1">
      <c r="A11" s="6" t="str">
        <f t="shared" si="3"/>
        <v>GERAL</v>
      </c>
      <c r="B11" s="21" t="b">
        <v>0</v>
      </c>
      <c r="C11" s="21" t="str">
        <f>D414</f>
        <v>Pix Bet</v>
      </c>
      <c r="D11" s="21"/>
      <c r="E11" s="21"/>
      <c r="F11" s="22"/>
      <c r="G11" s="23">
        <f>C411</f>
        <v>0.1</v>
      </c>
      <c r="H11" s="24">
        <f t="shared" ref="H11:I11" si="18">H419</f>
        <v>0</v>
      </c>
      <c r="I11" s="24">
        <f t="shared" si="18"/>
        <v>0</v>
      </c>
      <c r="J11" s="25" t="str">
        <f t="shared" si="5"/>
        <v>#DIV/0!</v>
      </c>
      <c r="K11" s="24">
        <f t="shared" ref="K11:L11" si="19">K419</f>
        <v>0</v>
      </c>
      <c r="L11" s="24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 t="s">
        <v>13</v>
      </c>
      <c r="C12" s="26"/>
      <c r="D12" s="26"/>
      <c r="E12" s="27">
        <f>H12*117.26%</f>
        <v>7035.6</v>
      </c>
      <c r="F12" s="28" t="s">
        <v>14</v>
      </c>
      <c r="G12" s="29"/>
      <c r="H12" s="30">
        <f t="shared" ref="H12:I12" si="20">SUM(H3:H11)</f>
        <v>6000</v>
      </c>
      <c r="I12" s="30">
        <f t="shared" si="20"/>
        <v>355</v>
      </c>
      <c r="J12" s="31">
        <f t="shared" si="5"/>
        <v>0.05916666667</v>
      </c>
      <c r="K12" s="30">
        <f t="shared" ref="K12:L12" si="21">SUM(K3:K11)</f>
        <v>0</v>
      </c>
      <c r="L12" s="30">
        <f t="shared" si="21"/>
        <v>6295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33"/>
      <c r="G13" s="34" t="s">
        <v>15</v>
      </c>
      <c r="H13" s="104">
        <f>H12-2000</f>
        <v>4000</v>
      </c>
      <c r="I13" s="36">
        <f>((((I12/3)*2)/10)*7)</f>
        <v>165.6666667</v>
      </c>
      <c r="J13" s="37">
        <f>(J12/10*(7))</f>
        <v>0.04141666667</v>
      </c>
      <c r="K13" s="38"/>
      <c r="L13" s="104">
        <f>H13+I13</f>
        <v>4165.666667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33"/>
      <c r="G14" s="39"/>
      <c r="H14" s="40"/>
      <c r="I14" s="40"/>
      <c r="J14" s="41"/>
      <c r="K14" s="40"/>
      <c r="L14" s="4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6000</v>
      </c>
      <c r="I17" s="51">
        <f t="shared" si="23"/>
        <v>355</v>
      </c>
      <c r="J17" s="52">
        <f>SUM(H17:I17)</f>
        <v>6355</v>
      </c>
      <c r="K17" s="51">
        <f>K67+K111+K155+K199+K243+K287+K331+K375+K419</f>
        <v>0</v>
      </c>
      <c r="L17" s="51">
        <f>J17-K17</f>
        <v>6355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</v>
      </c>
      <c r="F19" s="56" t="s">
        <v>26</v>
      </c>
      <c r="G19" s="57">
        <v>1.0</v>
      </c>
      <c r="H19" s="58">
        <f t="shared" ref="H19:I19" si="24">H69+H113+H157+H201+H245+H289+H333+H377+H421</f>
        <v>0</v>
      </c>
      <c r="I19" s="59">
        <f t="shared" si="24"/>
        <v>0</v>
      </c>
      <c r="J19" s="60">
        <f t="shared" ref="J19:J49" si="27">SUM(H19:I19)</f>
        <v>0</v>
      </c>
      <c r="K19" s="58">
        <f t="shared" ref="K19:K49" si="28">K69+K113+K157+K201+K245+K289+K333+K377+K421</f>
        <v>0</v>
      </c>
      <c r="L19" s="58">
        <f t="shared" ref="L19:L49" si="29">J19-K19</f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</v>
      </c>
      <c r="F20" s="56" t="s">
        <v>27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0</v>
      </c>
      <c r="J20" s="60">
        <f t="shared" si="27"/>
        <v>0</v>
      </c>
      <c r="K20" s="58">
        <f t="shared" si="28"/>
        <v>0</v>
      </c>
      <c r="L20" s="58">
        <f t="shared" si="29"/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</v>
      </c>
      <c r="F21" s="56" t="s">
        <v>28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0</v>
      </c>
      <c r="J21" s="60">
        <f t="shared" si="27"/>
        <v>0</v>
      </c>
      <c r="K21" s="58">
        <f t="shared" si="28"/>
        <v>0</v>
      </c>
      <c r="L21" s="58">
        <f t="shared" si="29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</v>
      </c>
      <c r="F22" s="56" t="s">
        <v>29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0</v>
      </c>
      <c r="J22" s="60">
        <f t="shared" si="27"/>
        <v>0</v>
      </c>
      <c r="K22" s="58">
        <f t="shared" si="28"/>
        <v>0</v>
      </c>
      <c r="L22" s="58">
        <f t="shared" si="29"/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</v>
      </c>
      <c r="F23" s="56" t="s">
        <v>23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0</v>
      </c>
      <c r="J23" s="60">
        <f t="shared" si="27"/>
        <v>0</v>
      </c>
      <c r="K23" s="58">
        <f t="shared" si="28"/>
        <v>0</v>
      </c>
      <c r="L23" s="58">
        <f t="shared" si="29"/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</v>
      </c>
      <c r="F24" s="56" t="s">
        <v>24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0</v>
      </c>
      <c r="J24" s="60">
        <f t="shared" si="27"/>
        <v>0</v>
      </c>
      <c r="K24" s="58">
        <f t="shared" si="28"/>
        <v>0</v>
      </c>
      <c r="L24" s="58">
        <f t="shared" si="29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</v>
      </c>
      <c r="F25" s="56" t="s">
        <v>25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0</v>
      </c>
      <c r="J25" s="60">
        <f t="shared" si="27"/>
        <v>0</v>
      </c>
      <c r="K25" s="58">
        <f t="shared" si="28"/>
        <v>0</v>
      </c>
      <c r="L25" s="58">
        <f t="shared" si="29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</v>
      </c>
      <c r="F26" s="56" t="s">
        <v>26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0</v>
      </c>
      <c r="J26" s="60">
        <f t="shared" si="27"/>
        <v>0</v>
      </c>
      <c r="K26" s="58">
        <f t="shared" si="28"/>
        <v>0</v>
      </c>
      <c r="L26" s="58">
        <f t="shared" si="29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0</v>
      </c>
      <c r="F27" s="56" t="s">
        <v>27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0</v>
      </c>
      <c r="J27" s="60">
        <f t="shared" si="27"/>
        <v>0</v>
      </c>
      <c r="K27" s="58">
        <f t="shared" si="28"/>
        <v>0</v>
      </c>
      <c r="L27" s="58">
        <f t="shared" si="29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</v>
      </c>
      <c r="F28" s="56" t="s">
        <v>28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0</v>
      </c>
      <c r="J28" s="60">
        <f t="shared" si="27"/>
        <v>0</v>
      </c>
      <c r="K28" s="58">
        <f t="shared" si="28"/>
        <v>0</v>
      </c>
      <c r="L28" s="58">
        <f t="shared" si="29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0</v>
      </c>
      <c r="F29" s="56" t="s">
        <v>29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0</v>
      </c>
      <c r="J29" s="60">
        <f t="shared" si="27"/>
        <v>0</v>
      </c>
      <c r="K29" s="58">
        <f t="shared" si="28"/>
        <v>0</v>
      </c>
      <c r="L29" s="58">
        <f t="shared" si="29"/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0</v>
      </c>
      <c r="F30" s="56" t="s">
        <v>23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0</v>
      </c>
      <c r="J30" s="60">
        <f t="shared" si="27"/>
        <v>0</v>
      </c>
      <c r="K30" s="58">
        <f t="shared" si="28"/>
        <v>0</v>
      </c>
      <c r="L30" s="58">
        <f t="shared" si="29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</v>
      </c>
      <c r="F31" s="56" t="s">
        <v>24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0</v>
      </c>
      <c r="J31" s="60">
        <f t="shared" si="27"/>
        <v>0</v>
      </c>
      <c r="K31" s="58">
        <f t="shared" si="28"/>
        <v>0</v>
      </c>
      <c r="L31" s="58">
        <f t="shared" si="29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</v>
      </c>
      <c r="F32" s="56" t="s">
        <v>25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0</v>
      </c>
      <c r="J32" s="60">
        <f t="shared" si="27"/>
        <v>0</v>
      </c>
      <c r="K32" s="58">
        <f t="shared" si="28"/>
        <v>0</v>
      </c>
      <c r="L32" s="58">
        <f t="shared" si="29"/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</v>
      </c>
      <c r="F33" s="56" t="s">
        <v>26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0</v>
      </c>
      <c r="J33" s="60">
        <f t="shared" si="27"/>
        <v>0</v>
      </c>
      <c r="K33" s="58">
        <f t="shared" si="28"/>
        <v>0</v>
      </c>
      <c r="L33" s="58">
        <f t="shared" si="29"/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</v>
      </c>
      <c r="F34" s="56" t="s">
        <v>27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0</v>
      </c>
      <c r="J34" s="60">
        <f t="shared" si="27"/>
        <v>0</v>
      </c>
      <c r="K34" s="58">
        <f t="shared" si="28"/>
        <v>0</v>
      </c>
      <c r="L34" s="58">
        <f t="shared" si="29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</v>
      </c>
      <c r="F35" s="56" t="s">
        <v>28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0</v>
      </c>
      <c r="J35" s="60">
        <f t="shared" si="27"/>
        <v>0</v>
      </c>
      <c r="K35" s="58">
        <f t="shared" si="28"/>
        <v>0</v>
      </c>
      <c r="L35" s="58">
        <f t="shared" si="29"/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</v>
      </c>
      <c r="F36" s="56" t="s">
        <v>29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0</v>
      </c>
      <c r="J36" s="60">
        <f t="shared" si="27"/>
        <v>0</v>
      </c>
      <c r="K36" s="58">
        <f t="shared" si="28"/>
        <v>0</v>
      </c>
      <c r="L36" s="58">
        <f t="shared" si="29"/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</v>
      </c>
      <c r="F37" s="56" t="s">
        <v>23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0</v>
      </c>
      <c r="J37" s="60">
        <f t="shared" si="27"/>
        <v>0</v>
      </c>
      <c r="K37" s="58">
        <f t="shared" si="28"/>
        <v>0</v>
      </c>
      <c r="L37" s="58">
        <f t="shared" si="29"/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</v>
      </c>
      <c r="F38" s="56" t="s">
        <v>24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0</v>
      </c>
      <c r="J38" s="60">
        <f t="shared" si="27"/>
        <v>0</v>
      </c>
      <c r="K38" s="58">
        <f t="shared" si="28"/>
        <v>0</v>
      </c>
      <c r="L38" s="58">
        <f t="shared" si="29"/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0.01</v>
      </c>
      <c r="F39" s="56" t="s">
        <v>25</v>
      </c>
      <c r="G39" s="57">
        <v>21.0</v>
      </c>
      <c r="H39" s="58">
        <f t="shared" ref="H39:I39" si="49">H89+H133+H177+H221+H265+H309+H353+H397+H441</f>
        <v>6000</v>
      </c>
      <c r="I39" s="59">
        <f t="shared" si="49"/>
        <v>60</v>
      </c>
      <c r="J39" s="60">
        <f t="shared" si="27"/>
        <v>6060</v>
      </c>
      <c r="K39" s="58">
        <f t="shared" si="28"/>
        <v>0</v>
      </c>
      <c r="L39" s="58">
        <f t="shared" si="29"/>
        <v>6060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0.01</v>
      </c>
      <c r="F40" s="56" t="s">
        <v>26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60</v>
      </c>
      <c r="J40" s="60">
        <f t="shared" si="27"/>
        <v>60</v>
      </c>
      <c r="K40" s="58">
        <f t="shared" si="28"/>
        <v>0</v>
      </c>
      <c r="L40" s="58">
        <f t="shared" si="29"/>
        <v>60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0.005</v>
      </c>
      <c r="F41" s="56" t="s">
        <v>27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30</v>
      </c>
      <c r="J41" s="60">
        <f t="shared" si="27"/>
        <v>30</v>
      </c>
      <c r="K41" s="58">
        <f t="shared" si="28"/>
        <v>0</v>
      </c>
      <c r="L41" s="58">
        <f t="shared" si="29"/>
        <v>30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0.0075</v>
      </c>
      <c r="F42" s="56" t="s">
        <v>28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45</v>
      </c>
      <c r="J42" s="60">
        <f t="shared" si="27"/>
        <v>45</v>
      </c>
      <c r="K42" s="58">
        <f t="shared" si="28"/>
        <v>0</v>
      </c>
      <c r="L42" s="58">
        <f t="shared" si="29"/>
        <v>45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</v>
      </c>
      <c r="F43" s="56" t="s">
        <v>29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0</v>
      </c>
      <c r="J43" s="60">
        <f t="shared" si="27"/>
        <v>0</v>
      </c>
      <c r="K43" s="58">
        <f t="shared" si="28"/>
        <v>0</v>
      </c>
      <c r="L43" s="58">
        <f t="shared" si="29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0</v>
      </c>
      <c r="F44" s="56" t="s">
        <v>23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0</v>
      </c>
      <c r="J44" s="60">
        <f t="shared" si="27"/>
        <v>0</v>
      </c>
      <c r="K44" s="58">
        <f t="shared" si="28"/>
        <v>0</v>
      </c>
      <c r="L44" s="58">
        <f t="shared" si="29"/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0</v>
      </c>
      <c r="F45" s="56" t="s">
        <v>24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0</v>
      </c>
      <c r="J45" s="60">
        <f t="shared" si="27"/>
        <v>0</v>
      </c>
      <c r="K45" s="58">
        <f t="shared" si="28"/>
        <v>0</v>
      </c>
      <c r="L45" s="58">
        <f t="shared" si="29"/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0.01</v>
      </c>
      <c r="F46" s="56" t="s">
        <v>25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60</v>
      </c>
      <c r="J46" s="60">
        <f t="shared" si="27"/>
        <v>60</v>
      </c>
      <c r="K46" s="58">
        <f t="shared" si="28"/>
        <v>0</v>
      </c>
      <c r="L46" s="58">
        <f t="shared" si="29"/>
        <v>60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-0.003333333333</v>
      </c>
      <c r="F47" s="56" t="s">
        <v>26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-20</v>
      </c>
      <c r="J47" s="60">
        <f t="shared" si="27"/>
        <v>-20</v>
      </c>
      <c r="K47" s="58">
        <f t="shared" si="28"/>
        <v>0</v>
      </c>
      <c r="L47" s="58">
        <f t="shared" si="29"/>
        <v>-20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0.01</v>
      </c>
      <c r="F48" s="56" t="s">
        <v>27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60</v>
      </c>
      <c r="J48" s="60">
        <f t="shared" si="27"/>
        <v>60</v>
      </c>
      <c r="K48" s="58">
        <f t="shared" si="28"/>
        <v>0</v>
      </c>
      <c r="L48" s="58">
        <f t="shared" si="29"/>
        <v>60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0.01</v>
      </c>
      <c r="F49" s="56" t="s">
        <v>27</v>
      </c>
      <c r="G49" s="57">
        <v>31.0</v>
      </c>
      <c r="H49" s="58">
        <f t="shared" ref="H49:I49" si="59">H99+H143+H187+H231+H275+H319+H363+H407+H451</f>
        <v>0</v>
      </c>
      <c r="I49" s="59">
        <f t="shared" si="59"/>
        <v>60</v>
      </c>
      <c r="J49" s="60">
        <f t="shared" si="27"/>
        <v>60</v>
      </c>
      <c r="K49" s="58">
        <f t="shared" si="28"/>
        <v>0</v>
      </c>
      <c r="L49" s="58">
        <f t="shared" si="29"/>
        <v>60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6000</v>
      </c>
      <c r="I52" s="64">
        <f t="shared" si="60"/>
        <v>355</v>
      </c>
      <c r="J52" s="65">
        <v>0.0</v>
      </c>
      <c r="K52" s="64">
        <f>I52+J52</f>
        <v>355</v>
      </c>
      <c r="L52" s="66">
        <f>H52+I52</f>
        <v>6355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0.05916666667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6000.0</v>
      </c>
      <c r="I55" s="69">
        <f>I52/H55</f>
        <v>0.05916666667</v>
      </c>
      <c r="J55" s="69">
        <f>J52/H55</f>
        <v>0</v>
      </c>
      <c r="K55" s="69">
        <f>K52/H55</f>
        <v>0.05916666667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2121</v>
      </c>
      <c r="F58" s="84">
        <v>1.0</v>
      </c>
      <c r="G58" s="85">
        <f>((E65*G67)+E65)</f>
        <v>2296.739073</v>
      </c>
      <c r="H58" s="84">
        <v>9.0</v>
      </c>
      <c r="I58" s="85">
        <f>((G65*G67)+G65)</f>
        <v>2487.039306</v>
      </c>
      <c r="J58" s="84">
        <v>17.0</v>
      </c>
      <c r="K58" s="85">
        <f>((I65*G67)+I65)</f>
        <v>2693.10719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0.01</v>
      </c>
      <c r="D59" s="82" t="s">
        <v>38</v>
      </c>
      <c r="E59" s="83">
        <f t="shared" ref="E59:E65" si="62">((E58*G$67)+E58)</f>
        <v>2142.21</v>
      </c>
      <c r="F59" s="84">
        <v>2.0</v>
      </c>
      <c r="G59" s="85">
        <f t="shared" ref="G59:G65" si="63">((G58*G$67)+G58)</f>
        <v>2319.706463</v>
      </c>
      <c r="H59" s="84">
        <v>10.0</v>
      </c>
      <c r="I59" s="85">
        <f t="shared" ref="I59:I65" si="64">((I58*G$67)+I58)</f>
        <v>2511.909699</v>
      </c>
      <c r="J59" s="84">
        <v>18.0</v>
      </c>
      <c r="K59" s="85">
        <f t="shared" ref="K59:K64" si="65">((K58*G$67)+K58)</f>
        <v>2720.038261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2163.6321</v>
      </c>
      <c r="F60" s="84">
        <v>3.0</v>
      </c>
      <c r="G60" s="85">
        <f t="shared" si="63"/>
        <v>2342.903528</v>
      </c>
      <c r="H60" s="84">
        <v>11.0</v>
      </c>
      <c r="I60" s="85">
        <f t="shared" si="64"/>
        <v>2537.028796</v>
      </c>
      <c r="J60" s="84">
        <v>19.0</v>
      </c>
      <c r="K60" s="85">
        <f t="shared" si="65"/>
        <v>2747.238644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2185.268421</v>
      </c>
      <c r="F61" s="84">
        <v>4.0</v>
      </c>
      <c r="G61" s="85">
        <f t="shared" si="63"/>
        <v>2366.332563</v>
      </c>
      <c r="H61" s="84">
        <v>12.0</v>
      </c>
      <c r="I61" s="85">
        <f t="shared" si="64"/>
        <v>2562.399084</v>
      </c>
      <c r="J61" s="84">
        <v>20.0</v>
      </c>
      <c r="K61" s="85">
        <f t="shared" si="65"/>
        <v>2774.71103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2207.121105</v>
      </c>
      <c r="F62" s="84">
        <v>5.0</v>
      </c>
      <c r="G62" s="85">
        <f t="shared" si="63"/>
        <v>2389.995889</v>
      </c>
      <c r="H62" s="84">
        <v>13.0</v>
      </c>
      <c r="I62" s="85">
        <f t="shared" si="64"/>
        <v>2588.023075</v>
      </c>
      <c r="J62" s="84">
        <v>21.0</v>
      </c>
      <c r="K62" s="85">
        <f t="shared" si="65"/>
        <v>2802.458141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10.5</v>
      </c>
      <c r="E63" s="83">
        <f t="shared" si="62"/>
        <v>2229.192316</v>
      </c>
      <c r="F63" s="84">
        <v>6.0</v>
      </c>
      <c r="G63" s="85">
        <f t="shared" si="63"/>
        <v>2413.895848</v>
      </c>
      <c r="H63" s="84">
        <v>14.0</v>
      </c>
      <c r="I63" s="85">
        <f t="shared" si="64"/>
        <v>2613.903305</v>
      </c>
      <c r="J63" s="84">
        <v>22.0</v>
      </c>
      <c r="K63" s="85">
        <f t="shared" si="65"/>
        <v>2830.482722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2.1</v>
      </c>
      <c r="E64" s="83">
        <f t="shared" si="62"/>
        <v>2251.484239</v>
      </c>
      <c r="F64" s="84">
        <v>7.0</v>
      </c>
      <c r="G64" s="85">
        <f t="shared" si="63"/>
        <v>2438.034806</v>
      </c>
      <c r="H64" s="84">
        <v>15.0</v>
      </c>
      <c r="I64" s="85">
        <f t="shared" si="64"/>
        <v>2640.042339</v>
      </c>
      <c r="J64" s="84">
        <v>23.0</v>
      </c>
      <c r="K64" s="85">
        <f t="shared" si="65"/>
        <v>2858.787549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21</v>
      </c>
      <c r="E65" s="83">
        <f t="shared" si="62"/>
        <v>2273.999082</v>
      </c>
      <c r="F65" s="84">
        <v>8.0</v>
      </c>
      <c r="G65" s="85">
        <f t="shared" si="63"/>
        <v>2462.415154</v>
      </c>
      <c r="H65" s="84">
        <v>16.0</v>
      </c>
      <c r="I65" s="85">
        <f t="shared" si="64"/>
        <v>2666.442762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0.01</v>
      </c>
      <c r="H67" s="17">
        <f>H69+H70+H71+H72+H73+H74+H75+H76+H77+H78+H79+H80+H81+H82+H83+H84+H85+H86+H87+H88+H89+H90+H91+H92+H93+H94+H95+H96+H97+H98</f>
        <v>2000</v>
      </c>
      <c r="I67" s="17">
        <f>I69+I70+I71+I72+I73+I74+I75+I76+I77+I78+I79+I80+I81+I82+I83+I84+I85+I86+I87+I88+I89+I90+I91+I92+I93+I94+I95+I96+I97+I98+I99</f>
        <v>120</v>
      </c>
      <c r="J67" s="98"/>
      <c r="K67" s="17">
        <f t="shared" ref="K67:L67" si="66">K69+K70+K71+K72+K73+K74+K75+K76+K77+K78+K79+K80+K81+K82+K83+K84+K85+K86+K87+K88+K89+K90+K91+K92+K93+K94+K95+K96+K97+K98</f>
        <v>0</v>
      </c>
      <c r="L67" s="17">
        <f t="shared" si="66"/>
        <v>2100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0.0</v>
      </c>
      <c r="I69" s="101">
        <v>0.0</v>
      </c>
      <c r="J69" s="101">
        <f t="shared" ref="J69:J99" si="67">SUM(H69:I69)</f>
        <v>0</v>
      </c>
      <c r="K69" s="100">
        <v>0.0</v>
      </c>
      <c r="L69" s="100">
        <f t="shared" ref="L69:L99" si="68">J69-K69</f>
        <v>0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69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0.0</v>
      </c>
      <c r="J70" s="101">
        <f t="shared" si="67"/>
        <v>0</v>
      </c>
      <c r="K70" s="100">
        <v>0.0</v>
      </c>
      <c r="L70" s="100">
        <f t="shared" si="68"/>
        <v>0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69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0.0</v>
      </c>
      <c r="J71" s="101">
        <f t="shared" si="67"/>
        <v>0</v>
      </c>
      <c r="K71" s="100">
        <v>0.0</v>
      </c>
      <c r="L71" s="100">
        <f t="shared" si="68"/>
        <v>0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69"/>
        <v>Pix Bet</v>
      </c>
      <c r="D72" s="54" t="s">
        <v>10</v>
      </c>
      <c r="E72" s="54"/>
      <c r="F72" s="56" t="s">
        <v>29</v>
      </c>
      <c r="G72" s="57">
        <v>4.0</v>
      </c>
      <c r="H72" s="100">
        <v>0.0</v>
      </c>
      <c r="I72" s="101">
        <v>0.0</v>
      </c>
      <c r="J72" s="101">
        <f t="shared" si="67"/>
        <v>0</v>
      </c>
      <c r="K72" s="100">
        <v>0.0</v>
      </c>
      <c r="L72" s="100">
        <f t="shared" si="68"/>
        <v>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69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0.0</v>
      </c>
      <c r="J73" s="101">
        <f t="shared" si="67"/>
        <v>0</v>
      </c>
      <c r="K73" s="100">
        <v>0.0</v>
      </c>
      <c r="L73" s="100">
        <f t="shared" si="68"/>
        <v>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69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0.0</v>
      </c>
      <c r="J74" s="101">
        <f t="shared" si="67"/>
        <v>0</v>
      </c>
      <c r="K74" s="100">
        <v>0.0</v>
      </c>
      <c r="L74" s="100">
        <f t="shared" si="68"/>
        <v>0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69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0.0</v>
      </c>
      <c r="J75" s="101">
        <f t="shared" si="67"/>
        <v>0</v>
      </c>
      <c r="K75" s="100">
        <v>0.0</v>
      </c>
      <c r="L75" s="100">
        <f t="shared" si="68"/>
        <v>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69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0.0</v>
      </c>
      <c r="J76" s="101">
        <f t="shared" si="67"/>
        <v>0</v>
      </c>
      <c r="K76" s="100">
        <v>0.0</v>
      </c>
      <c r="L76" s="100">
        <f t="shared" si="68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69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0.0</v>
      </c>
      <c r="J77" s="101">
        <f t="shared" si="67"/>
        <v>0</v>
      </c>
      <c r="K77" s="100">
        <v>0.0</v>
      </c>
      <c r="L77" s="100">
        <f t="shared" si="68"/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69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0.0</v>
      </c>
      <c r="J78" s="101">
        <f t="shared" si="67"/>
        <v>0</v>
      </c>
      <c r="K78" s="100">
        <v>0.0</v>
      </c>
      <c r="L78" s="100">
        <f t="shared" si="68"/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69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0.0</v>
      </c>
      <c r="J79" s="101">
        <f t="shared" si="67"/>
        <v>0</v>
      </c>
      <c r="K79" s="100">
        <v>0.0</v>
      </c>
      <c r="L79" s="100">
        <f t="shared" si="68"/>
        <v>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69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0.0</v>
      </c>
      <c r="J80" s="101">
        <f t="shared" si="67"/>
        <v>0</v>
      </c>
      <c r="K80" s="100">
        <v>0.0</v>
      </c>
      <c r="L80" s="100">
        <f t="shared" si="68"/>
        <v>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69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0.0</v>
      </c>
      <c r="J81" s="101">
        <f t="shared" si="67"/>
        <v>0</v>
      </c>
      <c r="K81" s="100">
        <v>0.0</v>
      </c>
      <c r="L81" s="100">
        <f t="shared" si="68"/>
        <v>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69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0.0</v>
      </c>
      <c r="J82" s="101">
        <f t="shared" si="67"/>
        <v>0</v>
      </c>
      <c r="K82" s="100">
        <v>0.0</v>
      </c>
      <c r="L82" s="100">
        <f t="shared" si="68"/>
        <v>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69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0.0</v>
      </c>
      <c r="J83" s="101">
        <f t="shared" si="67"/>
        <v>0</v>
      </c>
      <c r="K83" s="100">
        <v>0.0</v>
      </c>
      <c r="L83" s="100">
        <f t="shared" si="68"/>
        <v>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69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0.0</v>
      </c>
      <c r="J84" s="101">
        <f t="shared" si="67"/>
        <v>0</v>
      </c>
      <c r="K84" s="100">
        <v>0.0</v>
      </c>
      <c r="L84" s="100">
        <f t="shared" si="68"/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69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0.0</v>
      </c>
      <c r="J85" s="101">
        <f t="shared" si="67"/>
        <v>0</v>
      </c>
      <c r="K85" s="100">
        <v>0.0</v>
      </c>
      <c r="L85" s="100">
        <f t="shared" si="68"/>
        <v>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69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0.0</v>
      </c>
      <c r="J86" s="101">
        <f t="shared" si="67"/>
        <v>0</v>
      </c>
      <c r="K86" s="100">
        <v>0.0</v>
      </c>
      <c r="L86" s="100">
        <f t="shared" si="68"/>
        <v>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69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0.0</v>
      </c>
      <c r="J87" s="101">
        <f t="shared" si="67"/>
        <v>0</v>
      </c>
      <c r="K87" s="100">
        <v>0.0</v>
      </c>
      <c r="L87" s="100">
        <f t="shared" si="68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69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0.0</v>
      </c>
      <c r="J88" s="101">
        <f t="shared" si="67"/>
        <v>0</v>
      </c>
      <c r="K88" s="100">
        <v>0.0</v>
      </c>
      <c r="L88" s="100">
        <f t="shared" si="68"/>
        <v>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69"/>
        <v>Pix Bet</v>
      </c>
      <c r="D89" s="54" t="s">
        <v>10</v>
      </c>
      <c r="E89" s="54"/>
      <c r="F89" s="56" t="s">
        <v>25</v>
      </c>
      <c r="G89" s="57">
        <v>21.0</v>
      </c>
      <c r="H89" s="100">
        <v>2000.0</v>
      </c>
      <c r="I89" s="101">
        <v>20.0</v>
      </c>
      <c r="J89" s="101">
        <f t="shared" si="67"/>
        <v>2020</v>
      </c>
      <c r="K89" s="100">
        <v>0.0</v>
      </c>
      <c r="L89" s="100">
        <f t="shared" si="68"/>
        <v>2020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69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20.0</v>
      </c>
      <c r="J90" s="101">
        <f t="shared" si="67"/>
        <v>20</v>
      </c>
      <c r="K90" s="100">
        <v>0.0</v>
      </c>
      <c r="L90" s="100">
        <f t="shared" si="68"/>
        <v>20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69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10.0</v>
      </c>
      <c r="J91" s="101">
        <f t="shared" si="67"/>
        <v>10</v>
      </c>
      <c r="K91" s="100">
        <v>0.0</v>
      </c>
      <c r="L91" s="100">
        <f t="shared" si="68"/>
        <v>10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69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20.0</v>
      </c>
      <c r="J92" s="101">
        <f t="shared" si="67"/>
        <v>20</v>
      </c>
      <c r="K92" s="100">
        <v>0.0</v>
      </c>
      <c r="L92" s="100">
        <f t="shared" si="68"/>
        <v>20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69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0.0</v>
      </c>
      <c r="J93" s="101">
        <f t="shared" si="67"/>
        <v>0</v>
      </c>
      <c r="K93" s="100">
        <v>0.0</v>
      </c>
      <c r="L93" s="100">
        <f t="shared" si="68"/>
        <v>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69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0.0</v>
      </c>
      <c r="J94" s="101">
        <f t="shared" si="67"/>
        <v>0</v>
      </c>
      <c r="K94" s="100">
        <v>0.0</v>
      </c>
      <c r="L94" s="100">
        <f t="shared" si="68"/>
        <v>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69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0.0</v>
      </c>
      <c r="J95" s="101">
        <f t="shared" si="67"/>
        <v>0</v>
      </c>
      <c r="K95" s="100">
        <v>0.0</v>
      </c>
      <c r="L95" s="100">
        <f t="shared" si="68"/>
        <v>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69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20.0</v>
      </c>
      <c r="J96" s="101">
        <f t="shared" si="67"/>
        <v>20</v>
      </c>
      <c r="K96" s="100">
        <v>0.0</v>
      </c>
      <c r="L96" s="100">
        <f t="shared" si="68"/>
        <v>20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69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-10.0</v>
      </c>
      <c r="J97" s="101">
        <f t="shared" si="67"/>
        <v>-10</v>
      </c>
      <c r="K97" s="100">
        <v>0.0</v>
      </c>
      <c r="L97" s="100">
        <f t="shared" si="68"/>
        <v>-10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69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20.0</v>
      </c>
      <c r="J98" s="101">
        <f t="shared" si="67"/>
        <v>20</v>
      </c>
      <c r="K98" s="100">
        <v>0.0</v>
      </c>
      <c r="L98" s="100">
        <f t="shared" si="68"/>
        <v>20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69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20.0</v>
      </c>
      <c r="J99" s="101">
        <f t="shared" si="67"/>
        <v>20</v>
      </c>
      <c r="K99" s="100">
        <v>0.0</v>
      </c>
      <c r="L99" s="100">
        <f t="shared" si="68"/>
        <v>20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0">A101</f>
        <v>2ª ENTRADA</v>
      </c>
      <c r="B102" s="82"/>
      <c r="C102" s="82"/>
      <c r="D102" s="82"/>
      <c r="E102" s="83">
        <f>((L111*G111)+L111)</f>
        <v>2121</v>
      </c>
      <c r="F102" s="84">
        <v>1.0</v>
      </c>
      <c r="G102" s="85">
        <f>((E109*G111)+E109)</f>
        <v>2296.739073</v>
      </c>
      <c r="H102" s="84">
        <v>9.0</v>
      </c>
      <c r="I102" s="85">
        <f>((G109*G111)+G109)</f>
        <v>2487.039306</v>
      </c>
      <c r="J102" s="84">
        <v>17.0</v>
      </c>
      <c r="K102" s="85">
        <f>((I109*G111)+I109)</f>
        <v>2693.10719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0"/>
        <v>2ª ENTRADA</v>
      </c>
      <c r="B103" s="87"/>
      <c r="C103" s="87">
        <v>0.01</v>
      </c>
      <c r="D103" s="82" t="s">
        <v>38</v>
      </c>
      <c r="E103" s="83">
        <f t="shared" ref="E103:E109" si="71">((E102*G$111)+E102)</f>
        <v>2142.21</v>
      </c>
      <c r="F103" s="84">
        <v>2.0</v>
      </c>
      <c r="G103" s="85">
        <f t="shared" ref="G103:G109" si="72">((G102*G$111)+G102)</f>
        <v>2319.706463</v>
      </c>
      <c r="H103" s="84">
        <v>10.0</v>
      </c>
      <c r="I103" s="85">
        <f t="shared" ref="I103:I109" si="73">((I102*G$111)+I102)</f>
        <v>2511.909699</v>
      </c>
      <c r="J103" s="84">
        <v>18.0</v>
      </c>
      <c r="K103" s="85">
        <f t="shared" ref="K103:K108" si="74">((K102*G$111)+K102)</f>
        <v>2720.038261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0"/>
        <v>2ª ENTRADA</v>
      </c>
      <c r="B104" s="82"/>
      <c r="C104" s="82"/>
      <c r="D104" s="82"/>
      <c r="E104" s="83">
        <f t="shared" si="71"/>
        <v>2163.6321</v>
      </c>
      <c r="F104" s="84">
        <v>3.0</v>
      </c>
      <c r="G104" s="85">
        <f t="shared" si="72"/>
        <v>2342.903528</v>
      </c>
      <c r="H104" s="84">
        <v>11.0</v>
      </c>
      <c r="I104" s="85">
        <f t="shared" si="73"/>
        <v>2537.028796</v>
      </c>
      <c r="J104" s="84">
        <v>19.0</v>
      </c>
      <c r="K104" s="85">
        <f t="shared" si="74"/>
        <v>2747.238644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0"/>
        <v>2ª ENTRADA</v>
      </c>
      <c r="B105" s="88"/>
      <c r="C105" s="88"/>
      <c r="D105" s="88"/>
      <c r="E105" s="83">
        <f t="shared" si="71"/>
        <v>2185.268421</v>
      </c>
      <c r="F105" s="84">
        <v>4.0</v>
      </c>
      <c r="G105" s="85">
        <f t="shared" si="72"/>
        <v>2366.332563</v>
      </c>
      <c r="H105" s="84">
        <v>12.0</v>
      </c>
      <c r="I105" s="85">
        <f t="shared" si="73"/>
        <v>2562.399084</v>
      </c>
      <c r="J105" s="84">
        <v>20.0</v>
      </c>
      <c r="K105" s="85">
        <f t="shared" si="74"/>
        <v>2774.71103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0"/>
        <v>2ª ENTRADA</v>
      </c>
      <c r="B106" s="89"/>
      <c r="C106" s="89" t="s">
        <v>1</v>
      </c>
      <c r="D106" s="89" t="s">
        <v>44</v>
      </c>
      <c r="E106" s="83">
        <f t="shared" si="71"/>
        <v>2207.121105</v>
      </c>
      <c r="F106" s="84">
        <v>5.0</v>
      </c>
      <c r="G106" s="85">
        <f t="shared" si="72"/>
        <v>2389.995889</v>
      </c>
      <c r="H106" s="84">
        <v>13.0</v>
      </c>
      <c r="I106" s="85">
        <f t="shared" si="73"/>
        <v>2588.023075</v>
      </c>
      <c r="J106" s="84">
        <v>21.0</v>
      </c>
      <c r="K106" s="85">
        <f t="shared" si="74"/>
        <v>2802.458141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0"/>
        <v>2ª ENTRADA</v>
      </c>
      <c r="B107" s="90"/>
      <c r="C107" s="90" t="s">
        <v>40</v>
      </c>
      <c r="D107" s="91">
        <f>L111*0.5%</f>
        <v>10.5</v>
      </c>
      <c r="E107" s="83">
        <f t="shared" si="71"/>
        <v>2229.192316</v>
      </c>
      <c r="F107" s="84">
        <v>6.0</v>
      </c>
      <c r="G107" s="85">
        <f t="shared" si="72"/>
        <v>2413.895848</v>
      </c>
      <c r="H107" s="84">
        <v>14.0</v>
      </c>
      <c r="I107" s="85">
        <f t="shared" si="73"/>
        <v>2613.903305</v>
      </c>
      <c r="J107" s="84">
        <v>22.0</v>
      </c>
      <c r="K107" s="85">
        <f t="shared" si="74"/>
        <v>2830.482722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0"/>
        <v>2ª ENTRADA</v>
      </c>
      <c r="B108" s="92"/>
      <c r="C108" s="92" t="s">
        <v>41</v>
      </c>
      <c r="D108" s="93">
        <f>D107/5</f>
        <v>2.1</v>
      </c>
      <c r="E108" s="83">
        <f t="shared" si="71"/>
        <v>2251.484239</v>
      </c>
      <c r="F108" s="84">
        <v>7.0</v>
      </c>
      <c r="G108" s="85">
        <f t="shared" si="72"/>
        <v>2438.034806</v>
      </c>
      <c r="H108" s="84">
        <v>15.0</v>
      </c>
      <c r="I108" s="85">
        <f t="shared" si="73"/>
        <v>2640.042339</v>
      </c>
      <c r="J108" s="84">
        <v>23.0</v>
      </c>
      <c r="K108" s="85">
        <f t="shared" si="74"/>
        <v>2858.787549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0"/>
        <v>2ª ENTRADA</v>
      </c>
      <c r="B109" s="94"/>
      <c r="C109" s="94" t="s">
        <v>42</v>
      </c>
      <c r="D109" s="95">
        <f>L111*G111</f>
        <v>21</v>
      </c>
      <c r="E109" s="83">
        <f t="shared" si="71"/>
        <v>2273.999082</v>
      </c>
      <c r="F109" s="84">
        <v>8.0</v>
      </c>
      <c r="G109" s="85">
        <f t="shared" si="72"/>
        <v>2462.415154</v>
      </c>
      <c r="H109" s="84">
        <v>16.0</v>
      </c>
      <c r="I109" s="85">
        <f t="shared" si="73"/>
        <v>2666.442762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0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0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0.01</v>
      </c>
      <c r="H111" s="17">
        <f>H113+H114+H115+H116+H117+H118+H119+H120+H121+H122+H123+H124+H125+H126+H127+H128+H129+H130+H131+H132+H133+H134+H135+H136+H137+H138+H139+H140+H141+H142</f>
        <v>2000</v>
      </c>
      <c r="I111" s="17">
        <f>I113+I114+I115+I116+I117+I118+I119+I120+I121+I122+I123+I124+I125+I126+I127+I128+I129+I130+I131+I132+I133+I134+I135+I136+I137+I138+I139+I140+I141+I142+I143</f>
        <v>120</v>
      </c>
      <c r="J111" s="98"/>
      <c r="K111" s="17">
        <f t="shared" ref="K111:L111" si="75">K113+K114+K115+K116+K117+K118+K119+K120+K121+K122+K123+K124+K125+K126+K127+K128+K129+K130+K131+K132+K133+K134+K135+K136+K137+K138+K139+K140+K141+K142</f>
        <v>0</v>
      </c>
      <c r="L111" s="17">
        <f t="shared" si="75"/>
        <v>2100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0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0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0.0</v>
      </c>
      <c r="I113" s="101">
        <v>0.0</v>
      </c>
      <c r="J113" s="101">
        <f t="shared" ref="J113:J143" si="76">SUM(H113:I113)</f>
        <v>0</v>
      </c>
      <c r="K113" s="100">
        <v>0.0</v>
      </c>
      <c r="L113" s="100">
        <f t="shared" ref="L113:L143" si="77">J113-K113</f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0"/>
        <v>2ª ENTRADA</v>
      </c>
      <c r="B114" s="54"/>
      <c r="C114" s="54" t="str">
        <f t="shared" ref="C114:C143" si="78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0.0</v>
      </c>
      <c r="J114" s="101">
        <f t="shared" si="76"/>
        <v>0</v>
      </c>
      <c r="K114" s="100">
        <v>0.0</v>
      </c>
      <c r="L114" s="100">
        <f t="shared" si="77"/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0"/>
        <v>2ª ENTRADA</v>
      </c>
      <c r="B115" s="54"/>
      <c r="C115" s="54" t="str">
        <f t="shared" si="78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0.0</v>
      </c>
      <c r="J115" s="101">
        <f t="shared" si="76"/>
        <v>0</v>
      </c>
      <c r="K115" s="100">
        <v>0.0</v>
      </c>
      <c r="L115" s="100">
        <f t="shared" si="77"/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0"/>
        <v>2ª ENTRADA</v>
      </c>
      <c r="B116" s="54"/>
      <c r="C116" s="54" t="str">
        <f t="shared" si="78"/>
        <v>1XBet</v>
      </c>
      <c r="D116" s="54" t="s">
        <v>10</v>
      </c>
      <c r="E116" s="54"/>
      <c r="F116" s="56" t="s">
        <v>29</v>
      </c>
      <c r="G116" s="57">
        <v>4.0</v>
      </c>
      <c r="H116" s="100">
        <v>0.0</v>
      </c>
      <c r="I116" s="101">
        <v>0.0</v>
      </c>
      <c r="J116" s="101">
        <f t="shared" si="76"/>
        <v>0</v>
      </c>
      <c r="K116" s="100">
        <v>0.0</v>
      </c>
      <c r="L116" s="100">
        <f t="shared" si="77"/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0"/>
        <v>2ª ENTRADA</v>
      </c>
      <c r="B117" s="54"/>
      <c r="C117" s="54" t="str">
        <f t="shared" si="78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0.0</v>
      </c>
      <c r="J117" s="101">
        <f t="shared" si="76"/>
        <v>0</v>
      </c>
      <c r="K117" s="100">
        <v>0.0</v>
      </c>
      <c r="L117" s="100">
        <f t="shared" si="77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0"/>
        <v>2ª ENTRADA</v>
      </c>
      <c r="B118" s="54"/>
      <c r="C118" s="54" t="str">
        <f t="shared" si="78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0.0</v>
      </c>
      <c r="J118" s="101">
        <f t="shared" si="76"/>
        <v>0</v>
      </c>
      <c r="K118" s="100">
        <v>0.0</v>
      </c>
      <c r="L118" s="100">
        <f t="shared" si="77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0"/>
        <v>2ª ENTRADA</v>
      </c>
      <c r="B119" s="54"/>
      <c r="C119" s="54" t="str">
        <f t="shared" si="78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0.0</v>
      </c>
      <c r="J119" s="101">
        <f t="shared" si="76"/>
        <v>0</v>
      </c>
      <c r="K119" s="100">
        <v>0.0</v>
      </c>
      <c r="L119" s="100">
        <f t="shared" si="77"/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0"/>
        <v>2ª ENTRADA</v>
      </c>
      <c r="B120" s="54"/>
      <c r="C120" s="54" t="str">
        <f t="shared" si="78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0.0</v>
      </c>
      <c r="J120" s="101">
        <f t="shared" si="76"/>
        <v>0</v>
      </c>
      <c r="K120" s="100">
        <v>0.0</v>
      </c>
      <c r="L120" s="100">
        <f t="shared" si="77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0"/>
        <v>2ª ENTRADA</v>
      </c>
      <c r="B121" s="54"/>
      <c r="C121" s="54" t="str">
        <f t="shared" si="78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0.0</v>
      </c>
      <c r="J121" s="101">
        <f t="shared" si="76"/>
        <v>0</v>
      </c>
      <c r="K121" s="100">
        <v>0.0</v>
      </c>
      <c r="L121" s="100">
        <f t="shared" si="77"/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0"/>
        <v>2ª ENTRADA</v>
      </c>
      <c r="B122" s="54"/>
      <c r="C122" s="54" t="str">
        <f t="shared" si="78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0.0</v>
      </c>
      <c r="J122" s="101">
        <f t="shared" si="76"/>
        <v>0</v>
      </c>
      <c r="K122" s="100">
        <v>0.0</v>
      </c>
      <c r="L122" s="100">
        <f t="shared" si="77"/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0"/>
        <v>2ª ENTRADA</v>
      </c>
      <c r="B123" s="54"/>
      <c r="C123" s="54" t="str">
        <f t="shared" si="78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0.0</v>
      </c>
      <c r="J123" s="101">
        <f t="shared" si="76"/>
        <v>0</v>
      </c>
      <c r="K123" s="100">
        <v>0.0</v>
      </c>
      <c r="L123" s="100">
        <f t="shared" si="77"/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0"/>
        <v>2ª ENTRADA</v>
      </c>
      <c r="B124" s="54"/>
      <c r="C124" s="54" t="str">
        <f t="shared" si="78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0.0</v>
      </c>
      <c r="J124" s="101">
        <f t="shared" si="76"/>
        <v>0</v>
      </c>
      <c r="K124" s="100">
        <v>0.0</v>
      </c>
      <c r="L124" s="100">
        <f t="shared" si="77"/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0"/>
        <v>2ª ENTRADA</v>
      </c>
      <c r="B125" s="54"/>
      <c r="C125" s="54" t="str">
        <f t="shared" si="78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0.0</v>
      </c>
      <c r="J125" s="101">
        <f t="shared" si="76"/>
        <v>0</v>
      </c>
      <c r="K125" s="100">
        <v>0.0</v>
      </c>
      <c r="L125" s="100">
        <f t="shared" si="77"/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0"/>
        <v>2ª ENTRADA</v>
      </c>
      <c r="B126" s="54"/>
      <c r="C126" s="54" t="str">
        <f t="shared" si="78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0.0</v>
      </c>
      <c r="J126" s="101">
        <f t="shared" si="76"/>
        <v>0</v>
      </c>
      <c r="K126" s="100">
        <v>0.0</v>
      </c>
      <c r="L126" s="100">
        <f t="shared" si="77"/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0"/>
        <v>2ª ENTRADA</v>
      </c>
      <c r="B127" s="54"/>
      <c r="C127" s="54" t="str">
        <f t="shared" si="78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0.0</v>
      </c>
      <c r="J127" s="101">
        <f t="shared" si="76"/>
        <v>0</v>
      </c>
      <c r="K127" s="100">
        <v>0.0</v>
      </c>
      <c r="L127" s="100">
        <f t="shared" si="77"/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0"/>
        <v>2ª ENTRADA</v>
      </c>
      <c r="B128" s="54"/>
      <c r="C128" s="54" t="str">
        <f t="shared" si="78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0.0</v>
      </c>
      <c r="J128" s="101">
        <f t="shared" si="76"/>
        <v>0</v>
      </c>
      <c r="K128" s="100">
        <v>0.0</v>
      </c>
      <c r="L128" s="100">
        <f t="shared" si="77"/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0"/>
        <v>2ª ENTRADA</v>
      </c>
      <c r="B129" s="54"/>
      <c r="C129" s="54" t="str">
        <f t="shared" si="78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0.0</v>
      </c>
      <c r="J129" s="101">
        <f t="shared" si="76"/>
        <v>0</v>
      </c>
      <c r="K129" s="100">
        <v>0.0</v>
      </c>
      <c r="L129" s="100">
        <f t="shared" si="77"/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0"/>
        <v>2ª ENTRADA</v>
      </c>
      <c r="B130" s="54"/>
      <c r="C130" s="54" t="str">
        <f t="shared" si="78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0.0</v>
      </c>
      <c r="J130" s="101">
        <f t="shared" si="76"/>
        <v>0</v>
      </c>
      <c r="K130" s="100">
        <v>0.0</v>
      </c>
      <c r="L130" s="100">
        <f t="shared" si="77"/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0"/>
        <v>2ª ENTRADA</v>
      </c>
      <c r="B131" s="54"/>
      <c r="C131" s="54" t="str">
        <f t="shared" si="78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0.0</v>
      </c>
      <c r="J131" s="101">
        <f t="shared" si="76"/>
        <v>0</v>
      </c>
      <c r="K131" s="100">
        <v>0.0</v>
      </c>
      <c r="L131" s="100">
        <f t="shared" si="77"/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0"/>
        <v>2ª ENTRADA</v>
      </c>
      <c r="B132" s="54"/>
      <c r="C132" s="54" t="str">
        <f t="shared" si="78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0.0</v>
      </c>
      <c r="J132" s="101">
        <f t="shared" si="76"/>
        <v>0</v>
      </c>
      <c r="K132" s="100">
        <v>0.0</v>
      </c>
      <c r="L132" s="100">
        <f t="shared" si="77"/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0"/>
        <v>2ª ENTRADA</v>
      </c>
      <c r="B133" s="54"/>
      <c r="C133" s="54" t="str">
        <f t="shared" si="78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2000.0</v>
      </c>
      <c r="I133" s="101">
        <v>20.0</v>
      </c>
      <c r="J133" s="101">
        <f t="shared" si="76"/>
        <v>2020</v>
      </c>
      <c r="K133" s="100">
        <v>0.0</v>
      </c>
      <c r="L133" s="100">
        <f t="shared" si="77"/>
        <v>2020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0"/>
        <v>2ª ENTRADA</v>
      </c>
      <c r="B134" s="54"/>
      <c r="C134" s="54" t="str">
        <f t="shared" si="78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20.0</v>
      </c>
      <c r="J134" s="101">
        <f t="shared" si="76"/>
        <v>20</v>
      </c>
      <c r="K134" s="100">
        <v>0.0</v>
      </c>
      <c r="L134" s="100">
        <f t="shared" si="77"/>
        <v>20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0"/>
        <v>2ª ENTRADA</v>
      </c>
      <c r="B135" s="54"/>
      <c r="C135" s="54" t="str">
        <f t="shared" si="78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10.0</v>
      </c>
      <c r="J135" s="101">
        <f t="shared" si="76"/>
        <v>10</v>
      </c>
      <c r="K135" s="100">
        <v>0.0</v>
      </c>
      <c r="L135" s="100">
        <f t="shared" si="77"/>
        <v>10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0"/>
        <v>2ª ENTRADA</v>
      </c>
      <c r="B136" s="54"/>
      <c r="C136" s="54" t="str">
        <f t="shared" si="78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20.0</v>
      </c>
      <c r="J136" s="101">
        <f t="shared" si="76"/>
        <v>20</v>
      </c>
      <c r="K136" s="100">
        <v>0.0</v>
      </c>
      <c r="L136" s="100">
        <f t="shared" si="77"/>
        <v>20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0"/>
        <v>2ª ENTRADA</v>
      </c>
      <c r="B137" s="54"/>
      <c r="C137" s="54" t="str">
        <f t="shared" si="78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0.0</v>
      </c>
      <c r="J137" s="101">
        <f t="shared" si="76"/>
        <v>0</v>
      </c>
      <c r="K137" s="100">
        <v>0.0</v>
      </c>
      <c r="L137" s="100">
        <f t="shared" si="77"/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0"/>
        <v>2ª ENTRADA</v>
      </c>
      <c r="B138" s="54"/>
      <c r="C138" s="54" t="str">
        <f t="shared" si="78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0.0</v>
      </c>
      <c r="J138" s="101">
        <f t="shared" si="76"/>
        <v>0</v>
      </c>
      <c r="K138" s="100">
        <v>0.0</v>
      </c>
      <c r="L138" s="100">
        <f t="shared" si="77"/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0"/>
        <v>2ª ENTRADA</v>
      </c>
      <c r="B139" s="54"/>
      <c r="C139" s="54" t="str">
        <f t="shared" si="78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0.0</v>
      </c>
      <c r="J139" s="101">
        <f t="shared" si="76"/>
        <v>0</v>
      </c>
      <c r="K139" s="100">
        <v>0.0</v>
      </c>
      <c r="L139" s="100">
        <f t="shared" si="77"/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0"/>
        <v>2ª ENTRADA</v>
      </c>
      <c r="B140" s="54"/>
      <c r="C140" s="54" t="str">
        <f t="shared" si="78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20.0</v>
      </c>
      <c r="J140" s="101">
        <f t="shared" si="76"/>
        <v>20</v>
      </c>
      <c r="K140" s="100">
        <v>0.0</v>
      </c>
      <c r="L140" s="100">
        <f t="shared" si="77"/>
        <v>20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0"/>
        <v>2ª ENTRADA</v>
      </c>
      <c r="B141" s="54"/>
      <c r="C141" s="54" t="str">
        <f t="shared" si="78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-10.0</v>
      </c>
      <c r="J141" s="101">
        <f t="shared" si="76"/>
        <v>-10</v>
      </c>
      <c r="K141" s="100">
        <v>0.0</v>
      </c>
      <c r="L141" s="100">
        <f t="shared" si="77"/>
        <v>-10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0"/>
        <v>2ª ENTRADA</v>
      </c>
      <c r="B142" s="54"/>
      <c r="C142" s="54" t="str">
        <f t="shared" si="78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20.0</v>
      </c>
      <c r="J142" s="101">
        <f t="shared" si="76"/>
        <v>20</v>
      </c>
      <c r="K142" s="100">
        <v>0.0</v>
      </c>
      <c r="L142" s="100">
        <f t="shared" si="77"/>
        <v>20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0"/>
        <v>2ª ENTRADA</v>
      </c>
      <c r="B143" s="54"/>
      <c r="C143" s="54" t="str">
        <f t="shared" si="78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20.0</v>
      </c>
      <c r="J143" s="101">
        <f t="shared" si="76"/>
        <v>20</v>
      </c>
      <c r="K143" s="100">
        <v>0.0</v>
      </c>
      <c r="L143" s="100">
        <f t="shared" si="77"/>
        <v>20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79">A145</f>
        <v>3ª ENTRADA</v>
      </c>
      <c r="B146" s="82"/>
      <c r="C146" s="82"/>
      <c r="D146" s="82"/>
      <c r="E146" s="83">
        <f>((L155*G155)+L155)</f>
        <v>2115.95</v>
      </c>
      <c r="F146" s="84">
        <v>1.0</v>
      </c>
      <c r="G146" s="85">
        <f>((E153*G155)+E153)</f>
        <v>2291.270646</v>
      </c>
      <c r="H146" s="84">
        <v>9.0</v>
      </c>
      <c r="I146" s="85">
        <f>((G153*G155)+G153)</f>
        <v>2481.117784</v>
      </c>
      <c r="J146" s="84">
        <v>17.0</v>
      </c>
      <c r="K146" s="85">
        <f>((I153*G155)+I153)</f>
        <v>2686.69503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79"/>
        <v>3ª ENTRADA</v>
      </c>
      <c r="B147" s="87"/>
      <c r="C147" s="87">
        <v>0.01</v>
      </c>
      <c r="D147" s="82" t="s">
        <v>38</v>
      </c>
      <c r="E147" s="83">
        <f t="shared" ref="E147:E153" si="80">((E146*G$155)+E146)</f>
        <v>2137.1095</v>
      </c>
      <c r="F147" s="84">
        <v>2.0</v>
      </c>
      <c r="G147" s="85">
        <f t="shared" ref="G147:G153" si="81">((G146*G$155)+G146)</f>
        <v>2314.183353</v>
      </c>
      <c r="H147" s="84">
        <v>10.0</v>
      </c>
      <c r="I147" s="85">
        <f t="shared" ref="I147:I153" si="82">((I146*G$155)+I146)</f>
        <v>2505.928962</v>
      </c>
      <c r="J147" s="84">
        <v>18.0</v>
      </c>
      <c r="K147" s="85">
        <f t="shared" ref="K147:K152" si="83">((K146*G$155)+K146)</f>
        <v>2713.56198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79"/>
        <v>3ª ENTRADA</v>
      </c>
      <c r="B148" s="82"/>
      <c r="C148" s="82"/>
      <c r="D148" s="82"/>
      <c r="E148" s="83">
        <f t="shared" si="80"/>
        <v>2158.480595</v>
      </c>
      <c r="F148" s="84">
        <v>3.0</v>
      </c>
      <c r="G148" s="85">
        <f t="shared" si="81"/>
        <v>2337.325186</v>
      </c>
      <c r="H148" s="84">
        <v>11.0</v>
      </c>
      <c r="I148" s="85">
        <f t="shared" si="82"/>
        <v>2530.988251</v>
      </c>
      <c r="J148" s="84">
        <v>19.0</v>
      </c>
      <c r="K148" s="85">
        <f t="shared" si="83"/>
        <v>2740.6976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79"/>
        <v>3ª ENTRADA</v>
      </c>
      <c r="B149" s="88"/>
      <c r="C149" s="88"/>
      <c r="D149" s="88"/>
      <c r="E149" s="83">
        <f t="shared" si="80"/>
        <v>2180.065401</v>
      </c>
      <c r="F149" s="84">
        <v>4.0</v>
      </c>
      <c r="G149" s="85">
        <f t="shared" si="81"/>
        <v>2360.698438</v>
      </c>
      <c r="H149" s="84">
        <v>12.0</v>
      </c>
      <c r="I149" s="85">
        <f t="shared" si="82"/>
        <v>2556.298134</v>
      </c>
      <c r="J149" s="84">
        <v>20.0</v>
      </c>
      <c r="K149" s="85">
        <f t="shared" si="83"/>
        <v>2768.104576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79"/>
        <v>3ª ENTRADA</v>
      </c>
      <c r="B150" s="89"/>
      <c r="C150" s="89" t="s">
        <v>1</v>
      </c>
      <c r="D150" s="89" t="s">
        <v>46</v>
      </c>
      <c r="E150" s="83">
        <f t="shared" si="80"/>
        <v>2201.866055</v>
      </c>
      <c r="F150" s="84">
        <v>5.0</v>
      </c>
      <c r="G150" s="85">
        <f t="shared" si="81"/>
        <v>2384.305423</v>
      </c>
      <c r="H150" s="84">
        <v>13.0</v>
      </c>
      <c r="I150" s="85">
        <f t="shared" si="82"/>
        <v>2581.861115</v>
      </c>
      <c r="J150" s="84">
        <v>21.0</v>
      </c>
      <c r="K150" s="85">
        <f t="shared" si="83"/>
        <v>2795.785621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79"/>
        <v>3ª ENTRADA</v>
      </c>
      <c r="B151" s="90"/>
      <c r="C151" s="90" t="s">
        <v>40</v>
      </c>
      <c r="D151" s="91">
        <f>L155*0.5%</f>
        <v>10.475</v>
      </c>
      <c r="E151" s="83">
        <f t="shared" si="80"/>
        <v>2223.884716</v>
      </c>
      <c r="F151" s="84">
        <v>6.0</v>
      </c>
      <c r="G151" s="85">
        <f t="shared" si="81"/>
        <v>2408.148477</v>
      </c>
      <c r="H151" s="84">
        <v>14.0</v>
      </c>
      <c r="I151" s="85">
        <f t="shared" si="82"/>
        <v>2607.679726</v>
      </c>
      <c r="J151" s="84">
        <v>22.0</v>
      </c>
      <c r="K151" s="85">
        <f t="shared" si="83"/>
        <v>2823.743478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79"/>
        <v>3ª ENTRADA</v>
      </c>
      <c r="B152" s="92"/>
      <c r="C152" s="92" t="s">
        <v>41</v>
      </c>
      <c r="D152" s="93">
        <f>D151/5</f>
        <v>2.095</v>
      </c>
      <c r="E152" s="83">
        <f t="shared" si="80"/>
        <v>2246.123563</v>
      </c>
      <c r="F152" s="84">
        <v>7.0</v>
      </c>
      <c r="G152" s="85">
        <f t="shared" si="81"/>
        <v>2432.229962</v>
      </c>
      <c r="H152" s="84">
        <v>15.0</v>
      </c>
      <c r="I152" s="85">
        <f t="shared" si="82"/>
        <v>2633.756523</v>
      </c>
      <c r="J152" s="84">
        <v>23.0</v>
      </c>
      <c r="K152" s="85">
        <f t="shared" si="83"/>
        <v>2851.980912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79"/>
        <v>3ª ENTRADA</v>
      </c>
      <c r="B153" s="94"/>
      <c r="C153" s="94" t="s">
        <v>42</v>
      </c>
      <c r="D153" s="95">
        <f>L155*G155</f>
        <v>20.95</v>
      </c>
      <c r="E153" s="83">
        <f t="shared" si="80"/>
        <v>2268.584798</v>
      </c>
      <c r="F153" s="84">
        <v>8.0</v>
      </c>
      <c r="G153" s="85">
        <f t="shared" si="81"/>
        <v>2456.552261</v>
      </c>
      <c r="H153" s="84">
        <v>16.0</v>
      </c>
      <c r="I153" s="85">
        <f t="shared" si="82"/>
        <v>2660.094089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79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79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0.01</v>
      </c>
      <c r="H155" s="17">
        <f>H157+H158+H159+H160+H161+H162+H163+H164+H165+H166+H167+H168+H169+H170+H171+H172+H173+H174+H175+H176+H177+H178+H179+H180+H181+H182+H183+H184+H185+H186</f>
        <v>2000</v>
      </c>
      <c r="I155" s="17">
        <f>I157+I158+I159+I160+I161+I162+I163+I164+I165+I166+I167+I168+I169+I170+I171+I172+I173+I174+I175+I176+I177+I178+I179+I180+I181+I182+I183+I184+I185+I186+I187</f>
        <v>115</v>
      </c>
      <c r="J155" s="98"/>
      <c r="K155" s="17">
        <f t="shared" ref="K155:L155" si="84">K157+K158+K159+K160+K161+K162+K163+K164+K165+K166+K167+K168+K169+K170+K171+K172+K173+K174+K175+K176+K177+K178+K179+K180+K181+K182+K183+K184+K185+K186</f>
        <v>0</v>
      </c>
      <c r="L155" s="17">
        <f t="shared" si="84"/>
        <v>2095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79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79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0.0</v>
      </c>
      <c r="I157" s="101">
        <v>0.0</v>
      </c>
      <c r="J157" s="101">
        <f t="shared" ref="J157:J187" si="85">SUM(H157:I157)</f>
        <v>0</v>
      </c>
      <c r="K157" s="100">
        <v>0.0</v>
      </c>
      <c r="L157" s="100">
        <f t="shared" ref="L157:L187" si="86">J157-K157</f>
        <v>0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79"/>
        <v>3ª ENTRADA</v>
      </c>
      <c r="B158" s="54"/>
      <c r="C158" s="54" t="str">
        <f t="shared" ref="C158:C187" si="87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0.0</v>
      </c>
      <c r="J158" s="101">
        <f t="shared" si="85"/>
        <v>0</v>
      </c>
      <c r="K158" s="100">
        <v>0.0</v>
      </c>
      <c r="L158" s="100">
        <f t="shared" si="86"/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79"/>
        <v>3ª ENTRADA</v>
      </c>
      <c r="B159" s="54"/>
      <c r="C159" s="54" t="str">
        <f t="shared" si="87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0.0</v>
      </c>
      <c r="J159" s="101">
        <f t="shared" si="85"/>
        <v>0</v>
      </c>
      <c r="K159" s="100">
        <v>0.0</v>
      </c>
      <c r="L159" s="100">
        <f t="shared" si="86"/>
        <v>0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79"/>
        <v>3ª ENTRADA</v>
      </c>
      <c r="B160" s="54"/>
      <c r="C160" s="54" t="str">
        <f t="shared" si="87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0.0</v>
      </c>
      <c r="I160" s="101">
        <v>0.0</v>
      </c>
      <c r="J160" s="101">
        <f t="shared" si="85"/>
        <v>0</v>
      </c>
      <c r="K160" s="100">
        <v>0.0</v>
      </c>
      <c r="L160" s="100">
        <f t="shared" si="86"/>
        <v>0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79"/>
        <v>3ª ENTRADA</v>
      </c>
      <c r="B161" s="54"/>
      <c r="C161" s="54" t="str">
        <f t="shared" si="87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0.0</v>
      </c>
      <c r="J161" s="101">
        <f t="shared" si="85"/>
        <v>0</v>
      </c>
      <c r="K161" s="100">
        <v>0.0</v>
      </c>
      <c r="L161" s="100">
        <f t="shared" si="86"/>
        <v>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79"/>
        <v>3ª ENTRADA</v>
      </c>
      <c r="B162" s="54"/>
      <c r="C162" s="54" t="str">
        <f t="shared" si="87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0.0</v>
      </c>
      <c r="J162" s="101">
        <f t="shared" si="85"/>
        <v>0</v>
      </c>
      <c r="K162" s="100">
        <v>0.0</v>
      </c>
      <c r="L162" s="100">
        <f t="shared" si="86"/>
        <v>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79"/>
        <v>3ª ENTRADA</v>
      </c>
      <c r="B163" s="54"/>
      <c r="C163" s="54" t="str">
        <f t="shared" si="87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0.0</v>
      </c>
      <c r="J163" s="101">
        <f t="shared" si="85"/>
        <v>0</v>
      </c>
      <c r="K163" s="100">
        <v>0.0</v>
      </c>
      <c r="L163" s="100">
        <f t="shared" si="86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79"/>
        <v>3ª ENTRADA</v>
      </c>
      <c r="B164" s="54"/>
      <c r="C164" s="54" t="str">
        <f t="shared" si="87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0.0</v>
      </c>
      <c r="J164" s="101">
        <f t="shared" si="85"/>
        <v>0</v>
      </c>
      <c r="K164" s="100">
        <v>0.0</v>
      </c>
      <c r="L164" s="100">
        <f t="shared" si="86"/>
        <v>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79"/>
        <v>3ª ENTRADA</v>
      </c>
      <c r="B165" s="54"/>
      <c r="C165" s="54" t="str">
        <f t="shared" si="87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0.0</v>
      </c>
      <c r="J165" s="101">
        <f t="shared" si="85"/>
        <v>0</v>
      </c>
      <c r="K165" s="100">
        <v>0.0</v>
      </c>
      <c r="L165" s="100">
        <f t="shared" si="86"/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79"/>
        <v>3ª ENTRADA</v>
      </c>
      <c r="B166" s="54"/>
      <c r="C166" s="54" t="str">
        <f t="shared" si="87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0.0</v>
      </c>
      <c r="J166" s="101">
        <f t="shared" si="85"/>
        <v>0</v>
      </c>
      <c r="K166" s="100">
        <v>0.0</v>
      </c>
      <c r="L166" s="100">
        <f t="shared" si="86"/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79"/>
        <v>3ª ENTRADA</v>
      </c>
      <c r="B167" s="54"/>
      <c r="C167" s="54" t="str">
        <f t="shared" si="87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0.0</v>
      </c>
      <c r="J167" s="101">
        <f t="shared" si="85"/>
        <v>0</v>
      </c>
      <c r="K167" s="100">
        <v>0.0</v>
      </c>
      <c r="L167" s="100">
        <f t="shared" si="86"/>
        <v>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79"/>
        <v>3ª ENTRADA</v>
      </c>
      <c r="B168" s="54"/>
      <c r="C168" s="54" t="str">
        <f t="shared" si="87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0.0</v>
      </c>
      <c r="J168" s="101">
        <f t="shared" si="85"/>
        <v>0</v>
      </c>
      <c r="K168" s="100">
        <v>0.0</v>
      </c>
      <c r="L168" s="100">
        <f t="shared" si="86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79"/>
        <v>3ª ENTRADA</v>
      </c>
      <c r="B169" s="54"/>
      <c r="C169" s="54" t="str">
        <f t="shared" si="87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0.0</v>
      </c>
      <c r="J169" s="101">
        <f t="shared" si="85"/>
        <v>0</v>
      </c>
      <c r="K169" s="100">
        <v>0.0</v>
      </c>
      <c r="L169" s="100">
        <f t="shared" si="86"/>
        <v>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79"/>
        <v>3ª ENTRADA</v>
      </c>
      <c r="B170" s="54"/>
      <c r="C170" s="54" t="str">
        <f t="shared" si="87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0.0</v>
      </c>
      <c r="J170" s="101">
        <f t="shared" si="85"/>
        <v>0</v>
      </c>
      <c r="K170" s="100">
        <v>0.0</v>
      </c>
      <c r="L170" s="100">
        <f t="shared" si="86"/>
        <v>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79"/>
        <v>3ª ENTRADA</v>
      </c>
      <c r="B171" s="54"/>
      <c r="C171" s="54" t="str">
        <f t="shared" si="87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0.0</v>
      </c>
      <c r="J171" s="101">
        <f t="shared" si="85"/>
        <v>0</v>
      </c>
      <c r="K171" s="100">
        <v>0.0</v>
      </c>
      <c r="L171" s="100">
        <f t="shared" si="86"/>
        <v>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79"/>
        <v>3ª ENTRADA</v>
      </c>
      <c r="B172" s="54"/>
      <c r="C172" s="54" t="str">
        <f t="shared" si="87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0.0</v>
      </c>
      <c r="J172" s="101">
        <f t="shared" si="85"/>
        <v>0</v>
      </c>
      <c r="K172" s="100">
        <v>0.0</v>
      </c>
      <c r="L172" s="100">
        <f t="shared" si="86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79"/>
        <v>3ª ENTRADA</v>
      </c>
      <c r="B173" s="54"/>
      <c r="C173" s="54" t="str">
        <f t="shared" si="87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0.0</v>
      </c>
      <c r="J173" s="101">
        <f t="shared" si="85"/>
        <v>0</v>
      </c>
      <c r="K173" s="100">
        <v>0.0</v>
      </c>
      <c r="L173" s="100">
        <f t="shared" si="86"/>
        <v>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79"/>
        <v>3ª ENTRADA</v>
      </c>
      <c r="B174" s="54"/>
      <c r="C174" s="54" t="str">
        <f t="shared" si="87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0.0</v>
      </c>
      <c r="J174" s="101">
        <f t="shared" si="85"/>
        <v>0</v>
      </c>
      <c r="K174" s="100">
        <v>0.0</v>
      </c>
      <c r="L174" s="100">
        <f t="shared" si="86"/>
        <v>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79"/>
        <v>3ª ENTRADA</v>
      </c>
      <c r="B175" s="54"/>
      <c r="C175" s="54" t="str">
        <f t="shared" si="87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0.0</v>
      </c>
      <c r="J175" s="101">
        <f t="shared" si="85"/>
        <v>0</v>
      </c>
      <c r="K175" s="100">
        <v>0.0</v>
      </c>
      <c r="L175" s="100">
        <f t="shared" si="86"/>
        <v>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79"/>
        <v>3ª ENTRADA</v>
      </c>
      <c r="B176" s="54"/>
      <c r="C176" s="54" t="str">
        <f t="shared" si="87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0.0</v>
      </c>
      <c r="J176" s="101">
        <f t="shared" si="85"/>
        <v>0</v>
      </c>
      <c r="K176" s="100">
        <v>0.0</v>
      </c>
      <c r="L176" s="100">
        <f t="shared" si="86"/>
        <v>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79"/>
        <v>3ª ENTRADA</v>
      </c>
      <c r="B177" s="54"/>
      <c r="C177" s="54" t="str">
        <f t="shared" si="87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2000.0</v>
      </c>
      <c r="I177" s="101">
        <v>20.0</v>
      </c>
      <c r="J177" s="101">
        <f t="shared" si="85"/>
        <v>2020</v>
      </c>
      <c r="K177" s="100">
        <v>0.0</v>
      </c>
      <c r="L177" s="100">
        <f t="shared" si="86"/>
        <v>2020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79"/>
        <v>3ª ENTRADA</v>
      </c>
      <c r="B178" s="54"/>
      <c r="C178" s="54" t="str">
        <f t="shared" si="87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20.0</v>
      </c>
      <c r="J178" s="101">
        <f t="shared" si="85"/>
        <v>20</v>
      </c>
      <c r="K178" s="100">
        <v>0.0</v>
      </c>
      <c r="L178" s="100">
        <f t="shared" si="86"/>
        <v>20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79"/>
        <v>3ª ENTRADA</v>
      </c>
      <c r="B179" s="54"/>
      <c r="C179" s="54" t="str">
        <f t="shared" si="87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10.0</v>
      </c>
      <c r="J179" s="101">
        <f t="shared" si="85"/>
        <v>10</v>
      </c>
      <c r="K179" s="100">
        <v>0.0</v>
      </c>
      <c r="L179" s="100">
        <f t="shared" si="86"/>
        <v>10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79"/>
        <v>3ª ENTRADA</v>
      </c>
      <c r="B180" s="54"/>
      <c r="C180" s="54" t="str">
        <f t="shared" si="87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5.0</v>
      </c>
      <c r="J180" s="101">
        <f t="shared" si="85"/>
        <v>5</v>
      </c>
      <c r="K180" s="100">
        <v>0.0</v>
      </c>
      <c r="L180" s="100">
        <f t="shared" si="86"/>
        <v>5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79"/>
        <v>3ª ENTRADA</v>
      </c>
      <c r="B181" s="54"/>
      <c r="C181" s="54" t="str">
        <f t="shared" si="87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0.0</v>
      </c>
      <c r="J181" s="101">
        <f t="shared" si="85"/>
        <v>0</v>
      </c>
      <c r="K181" s="100">
        <v>0.0</v>
      </c>
      <c r="L181" s="100">
        <f t="shared" si="86"/>
        <v>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79"/>
        <v>3ª ENTRADA</v>
      </c>
      <c r="B182" s="54"/>
      <c r="C182" s="54" t="str">
        <f t="shared" si="87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0.0</v>
      </c>
      <c r="J182" s="101">
        <f t="shared" si="85"/>
        <v>0</v>
      </c>
      <c r="K182" s="100">
        <v>0.0</v>
      </c>
      <c r="L182" s="100">
        <f t="shared" si="86"/>
        <v>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79"/>
        <v>3ª ENTRADA</v>
      </c>
      <c r="B183" s="54"/>
      <c r="C183" s="54" t="str">
        <f t="shared" si="87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0.0</v>
      </c>
      <c r="J183" s="101">
        <f t="shared" si="85"/>
        <v>0</v>
      </c>
      <c r="K183" s="100">
        <v>0.0</v>
      </c>
      <c r="L183" s="100">
        <f t="shared" si="86"/>
        <v>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79"/>
        <v>3ª ENTRADA</v>
      </c>
      <c r="B184" s="54"/>
      <c r="C184" s="54" t="str">
        <f t="shared" si="87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20.0</v>
      </c>
      <c r="J184" s="101">
        <f t="shared" si="85"/>
        <v>20</v>
      </c>
      <c r="K184" s="100">
        <v>0.0</v>
      </c>
      <c r="L184" s="100">
        <f t="shared" si="86"/>
        <v>20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79"/>
        <v>3ª ENTRADA</v>
      </c>
      <c r="B185" s="54"/>
      <c r="C185" s="54" t="str">
        <f t="shared" si="87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0.0</v>
      </c>
      <c r="J185" s="101">
        <f t="shared" si="85"/>
        <v>0</v>
      </c>
      <c r="K185" s="100">
        <v>0.0</v>
      </c>
      <c r="L185" s="100">
        <f t="shared" si="86"/>
        <v>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79"/>
        <v>3ª ENTRADA</v>
      </c>
      <c r="B186" s="54"/>
      <c r="C186" s="54" t="str">
        <f t="shared" si="87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20.0</v>
      </c>
      <c r="J186" s="101">
        <f t="shared" si="85"/>
        <v>20</v>
      </c>
      <c r="K186" s="100">
        <v>0.0</v>
      </c>
      <c r="L186" s="100">
        <f t="shared" si="86"/>
        <v>20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79"/>
        <v>3ª ENTRADA</v>
      </c>
      <c r="B187" s="54"/>
      <c r="C187" s="54" t="str">
        <f t="shared" si="87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20.0</v>
      </c>
      <c r="J187" s="101">
        <f t="shared" si="85"/>
        <v>20</v>
      </c>
      <c r="K187" s="100">
        <v>0.0</v>
      </c>
      <c r="L187" s="100">
        <f t="shared" si="86"/>
        <v>20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idden="1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idden="1">
      <c r="A190" s="6" t="str">
        <f t="shared" ref="A190:A231" si="88">A189</f>
        <v>4ª ENTRADA</v>
      </c>
      <c r="B190" s="82"/>
      <c r="C190" s="82"/>
      <c r="D190" s="82"/>
      <c r="E190" s="83">
        <f>((L199*G199)+L199)</f>
        <v>0</v>
      </c>
      <c r="F190" s="84">
        <v>1.0</v>
      </c>
      <c r="G190" s="85">
        <f>((E197*G199)+E197)</f>
        <v>0</v>
      </c>
      <c r="H190" s="84">
        <v>9.0</v>
      </c>
      <c r="I190" s="85">
        <f>((G197*G199)+G197)</f>
        <v>0</v>
      </c>
      <c r="J190" s="84">
        <v>17.0</v>
      </c>
      <c r="K190" s="85">
        <f>((I197*G199)+I197)</f>
        <v>0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idden="1">
      <c r="A191" s="6" t="str">
        <f t="shared" si="88"/>
        <v>4ª ENTRADA</v>
      </c>
      <c r="B191" s="87"/>
      <c r="C191" s="87">
        <v>0.02</v>
      </c>
      <c r="D191" s="82" t="s">
        <v>38</v>
      </c>
      <c r="E191" s="83">
        <f t="shared" ref="E191:E197" si="89">((E190*G$199)+E190)</f>
        <v>0</v>
      </c>
      <c r="F191" s="84">
        <v>2.0</v>
      </c>
      <c r="G191" s="85">
        <f t="shared" ref="G191:G197" si="90">((G190*G$199)+G190)</f>
        <v>0</v>
      </c>
      <c r="H191" s="84">
        <v>10.0</v>
      </c>
      <c r="I191" s="85">
        <f t="shared" ref="I191:I197" si="91">((I190*G$199)+I190)</f>
        <v>0</v>
      </c>
      <c r="J191" s="84">
        <v>18.0</v>
      </c>
      <c r="K191" s="85">
        <f t="shared" ref="K191:K196" si="92">((K190*G$199)+K190)</f>
        <v>0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idden="1">
      <c r="A192" s="6" t="str">
        <f t="shared" si="88"/>
        <v>4ª ENTRADA</v>
      </c>
      <c r="B192" s="82"/>
      <c r="C192" s="82"/>
      <c r="D192" s="82"/>
      <c r="E192" s="83">
        <f t="shared" si="89"/>
        <v>0</v>
      </c>
      <c r="F192" s="84">
        <v>3.0</v>
      </c>
      <c r="G192" s="85">
        <f t="shared" si="90"/>
        <v>0</v>
      </c>
      <c r="H192" s="84">
        <v>11.0</v>
      </c>
      <c r="I192" s="85">
        <f t="shared" si="91"/>
        <v>0</v>
      </c>
      <c r="J192" s="84">
        <v>19.0</v>
      </c>
      <c r="K192" s="85">
        <f t="shared" si="92"/>
        <v>0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idden="1">
      <c r="A193" s="6" t="str">
        <f t="shared" si="88"/>
        <v>4ª ENTRADA</v>
      </c>
      <c r="B193" s="88"/>
      <c r="C193" s="88"/>
      <c r="D193" s="88"/>
      <c r="E193" s="83">
        <f t="shared" si="89"/>
        <v>0</v>
      </c>
      <c r="F193" s="84">
        <v>4.0</v>
      </c>
      <c r="G193" s="85">
        <f t="shared" si="90"/>
        <v>0</v>
      </c>
      <c r="H193" s="84">
        <v>12.0</v>
      </c>
      <c r="I193" s="85">
        <f t="shared" si="91"/>
        <v>0</v>
      </c>
      <c r="J193" s="84">
        <v>20.0</v>
      </c>
      <c r="K193" s="85">
        <f t="shared" si="92"/>
        <v>0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idden="1">
      <c r="A194" s="6" t="str">
        <f t="shared" si="88"/>
        <v>4ª ENTRADA</v>
      </c>
      <c r="B194" s="89"/>
      <c r="C194" s="89" t="s">
        <v>1</v>
      </c>
      <c r="D194" s="89" t="s">
        <v>48</v>
      </c>
      <c r="E194" s="83">
        <f t="shared" si="89"/>
        <v>0</v>
      </c>
      <c r="F194" s="84">
        <v>5.0</v>
      </c>
      <c r="G194" s="85">
        <f t="shared" si="90"/>
        <v>0</v>
      </c>
      <c r="H194" s="84">
        <v>13.0</v>
      </c>
      <c r="I194" s="85">
        <f t="shared" si="91"/>
        <v>0</v>
      </c>
      <c r="J194" s="84">
        <v>21.0</v>
      </c>
      <c r="K194" s="85">
        <f t="shared" si="92"/>
        <v>0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idden="1">
      <c r="A195" s="6" t="str">
        <f t="shared" si="88"/>
        <v>4ª ENTRADA</v>
      </c>
      <c r="B195" s="90"/>
      <c r="C195" s="90" t="s">
        <v>40</v>
      </c>
      <c r="D195" s="91">
        <f>L199*0.5%</f>
        <v>0</v>
      </c>
      <c r="E195" s="83">
        <f t="shared" si="89"/>
        <v>0</v>
      </c>
      <c r="F195" s="84">
        <v>6.0</v>
      </c>
      <c r="G195" s="85">
        <f t="shared" si="90"/>
        <v>0</v>
      </c>
      <c r="H195" s="84">
        <v>14.0</v>
      </c>
      <c r="I195" s="85">
        <f t="shared" si="91"/>
        <v>0</v>
      </c>
      <c r="J195" s="84">
        <v>22.0</v>
      </c>
      <c r="K195" s="85">
        <f t="shared" si="92"/>
        <v>0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idden="1">
      <c r="A196" s="6" t="str">
        <f t="shared" si="88"/>
        <v>4ª ENTRADA</v>
      </c>
      <c r="B196" s="92"/>
      <c r="C196" s="92" t="s">
        <v>41</v>
      </c>
      <c r="D196" s="93">
        <f>D195/5</f>
        <v>0</v>
      </c>
      <c r="E196" s="83">
        <f t="shared" si="89"/>
        <v>0</v>
      </c>
      <c r="F196" s="84">
        <v>7.0</v>
      </c>
      <c r="G196" s="85">
        <f t="shared" si="90"/>
        <v>0</v>
      </c>
      <c r="H196" s="84">
        <v>15.0</v>
      </c>
      <c r="I196" s="85">
        <f t="shared" si="91"/>
        <v>0</v>
      </c>
      <c r="J196" s="84">
        <v>23.0</v>
      </c>
      <c r="K196" s="85">
        <f t="shared" si="92"/>
        <v>0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idden="1">
      <c r="A197" s="6" t="str">
        <f t="shared" si="88"/>
        <v>4ª ENTRADA</v>
      </c>
      <c r="B197" s="94"/>
      <c r="C197" s="94" t="s">
        <v>42</v>
      </c>
      <c r="D197" s="95">
        <f>L199*G199</f>
        <v>0</v>
      </c>
      <c r="E197" s="83">
        <f t="shared" si="89"/>
        <v>0</v>
      </c>
      <c r="F197" s="84">
        <v>8.0</v>
      </c>
      <c r="G197" s="85">
        <f t="shared" si="90"/>
        <v>0</v>
      </c>
      <c r="H197" s="84">
        <v>16.0</v>
      </c>
      <c r="I197" s="85">
        <f t="shared" si="91"/>
        <v>0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idden="1">
      <c r="A198" s="6" t="str">
        <f t="shared" si="88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idden="1">
      <c r="A199" s="6" t="str">
        <f t="shared" si="88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3">H201+H202+H203+H204+H205+H206+H207+H208+H209+H210+H211+H212+H213+H214+H215+H216+H217+H218+H219+H220+H221+H222+H223+H224+H225+H226+H227+H228+H229+H230</f>
        <v>0</v>
      </c>
      <c r="I199" s="17">
        <f t="shared" si="93"/>
        <v>0</v>
      </c>
      <c r="J199" s="98"/>
      <c r="K199" s="17">
        <f t="shared" ref="K199:L199" si="94">K201+K202+K203+K204+K205+K206+K207+K208+K209+K210+K211+K212+K213+K214+K215+K216+K217+K218+K219+K220+K221+K222+K223+K224+K225+K226+K227+K228+K229+K230</f>
        <v>0</v>
      </c>
      <c r="L199" s="17">
        <f t="shared" si="94"/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idden="1">
      <c r="A200" s="6" t="str">
        <f t="shared" si="88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idden="1">
      <c r="A201" s="6" t="str">
        <f t="shared" si="88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5">SUM(H201:I201)</f>
        <v>0</v>
      </c>
      <c r="K201" s="100">
        <v>0.0</v>
      </c>
      <c r="L201" s="100">
        <f t="shared" ref="L201:L231" si="96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idden="1">
      <c r="A202" s="6" t="str">
        <f t="shared" si="88"/>
        <v>4ª ENTRADA</v>
      </c>
      <c r="B202" s="54"/>
      <c r="C202" s="54" t="str">
        <f t="shared" ref="C202:C231" si="97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5"/>
        <v>0</v>
      </c>
      <c r="K202" s="100">
        <v>0.0</v>
      </c>
      <c r="L202" s="100">
        <f t="shared" si="96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idden="1">
      <c r="A203" s="6" t="str">
        <f t="shared" si="88"/>
        <v>4ª ENTRADA</v>
      </c>
      <c r="B203" s="54"/>
      <c r="C203" s="54" t="str">
        <f t="shared" si="97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5"/>
        <v>0</v>
      </c>
      <c r="K203" s="100">
        <v>0.0</v>
      </c>
      <c r="L203" s="100">
        <f t="shared" si="96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idden="1">
      <c r="A204" s="6" t="str">
        <f t="shared" si="88"/>
        <v>4ª ENTRADA</v>
      </c>
      <c r="B204" s="54"/>
      <c r="C204" s="54" t="str">
        <f t="shared" si="97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5"/>
        <v>0</v>
      </c>
      <c r="K204" s="100">
        <v>0.0</v>
      </c>
      <c r="L204" s="100">
        <f t="shared" si="96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idden="1">
      <c r="A205" s="6" t="str">
        <f t="shared" si="88"/>
        <v>4ª ENTRADA</v>
      </c>
      <c r="B205" s="54"/>
      <c r="C205" s="54" t="str">
        <f t="shared" si="97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5"/>
        <v>0</v>
      </c>
      <c r="K205" s="100">
        <v>0.0</v>
      </c>
      <c r="L205" s="100">
        <f t="shared" si="96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idden="1">
      <c r="A206" s="6" t="str">
        <f t="shared" si="88"/>
        <v>4ª ENTRADA</v>
      </c>
      <c r="B206" s="54"/>
      <c r="C206" s="54" t="str">
        <f t="shared" si="97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5"/>
        <v>0</v>
      </c>
      <c r="K206" s="100">
        <v>0.0</v>
      </c>
      <c r="L206" s="100">
        <f t="shared" si="96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idden="1">
      <c r="A207" s="6" t="str">
        <f t="shared" si="88"/>
        <v>4ª ENTRADA</v>
      </c>
      <c r="B207" s="54"/>
      <c r="C207" s="54" t="str">
        <f t="shared" si="97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5"/>
        <v>0</v>
      </c>
      <c r="K207" s="100">
        <v>0.0</v>
      </c>
      <c r="L207" s="100">
        <f t="shared" si="96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idden="1">
      <c r="A208" s="6" t="str">
        <f t="shared" si="88"/>
        <v>4ª ENTRADA</v>
      </c>
      <c r="B208" s="54"/>
      <c r="C208" s="54" t="str">
        <f t="shared" si="97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5"/>
        <v>0</v>
      </c>
      <c r="K208" s="100">
        <v>0.0</v>
      </c>
      <c r="L208" s="100">
        <f t="shared" si="96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idden="1">
      <c r="A209" s="6" t="str">
        <f t="shared" si="88"/>
        <v>4ª ENTRADA</v>
      </c>
      <c r="B209" s="54"/>
      <c r="C209" s="54" t="str">
        <f t="shared" si="97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5"/>
        <v>0</v>
      </c>
      <c r="K209" s="100">
        <v>0.0</v>
      </c>
      <c r="L209" s="100">
        <f t="shared" si="96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idden="1">
      <c r="A210" s="6" t="str">
        <f t="shared" si="88"/>
        <v>4ª ENTRADA</v>
      </c>
      <c r="B210" s="54"/>
      <c r="C210" s="54" t="str">
        <f t="shared" si="97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5"/>
        <v>0</v>
      </c>
      <c r="K210" s="100">
        <v>0.0</v>
      </c>
      <c r="L210" s="100">
        <f t="shared" si="96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idden="1">
      <c r="A211" s="6" t="str">
        <f t="shared" si="88"/>
        <v>4ª ENTRADA</v>
      </c>
      <c r="B211" s="54"/>
      <c r="C211" s="54" t="str">
        <f t="shared" si="97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5"/>
        <v>0</v>
      </c>
      <c r="K211" s="100">
        <v>0.0</v>
      </c>
      <c r="L211" s="100">
        <f t="shared" si="96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idden="1">
      <c r="A212" s="6" t="str">
        <f t="shared" si="88"/>
        <v>4ª ENTRADA</v>
      </c>
      <c r="B212" s="54"/>
      <c r="C212" s="54" t="str">
        <f t="shared" si="97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5"/>
        <v>0</v>
      </c>
      <c r="K212" s="100">
        <v>0.0</v>
      </c>
      <c r="L212" s="100">
        <f t="shared" si="96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idden="1">
      <c r="A213" s="6" t="str">
        <f t="shared" si="88"/>
        <v>4ª ENTRADA</v>
      </c>
      <c r="B213" s="54"/>
      <c r="C213" s="54" t="str">
        <f t="shared" si="97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5"/>
        <v>0</v>
      </c>
      <c r="K213" s="100">
        <v>0.0</v>
      </c>
      <c r="L213" s="100">
        <f t="shared" si="96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idden="1">
      <c r="A214" s="6" t="str">
        <f t="shared" si="88"/>
        <v>4ª ENTRADA</v>
      </c>
      <c r="B214" s="54"/>
      <c r="C214" s="54" t="str">
        <f t="shared" si="97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5"/>
        <v>0</v>
      </c>
      <c r="K214" s="100">
        <v>0.0</v>
      </c>
      <c r="L214" s="100">
        <f t="shared" si="96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idden="1">
      <c r="A215" s="6" t="str">
        <f t="shared" si="88"/>
        <v>4ª ENTRADA</v>
      </c>
      <c r="B215" s="54"/>
      <c r="C215" s="54" t="str">
        <f t="shared" si="97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5"/>
        <v>0</v>
      </c>
      <c r="K215" s="100">
        <v>0.0</v>
      </c>
      <c r="L215" s="100">
        <f t="shared" si="96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idden="1">
      <c r="A216" s="6" t="str">
        <f t="shared" si="88"/>
        <v>4ª ENTRADA</v>
      </c>
      <c r="B216" s="54"/>
      <c r="C216" s="54" t="str">
        <f t="shared" si="97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5"/>
        <v>0</v>
      </c>
      <c r="K216" s="100">
        <v>0.0</v>
      </c>
      <c r="L216" s="100">
        <f t="shared" si="96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idden="1">
      <c r="A217" s="6" t="str">
        <f t="shared" si="88"/>
        <v>4ª ENTRADA</v>
      </c>
      <c r="B217" s="54"/>
      <c r="C217" s="54" t="str">
        <f t="shared" si="97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5"/>
        <v>0</v>
      </c>
      <c r="K217" s="100">
        <v>0.0</v>
      </c>
      <c r="L217" s="100">
        <f t="shared" si="96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idden="1">
      <c r="A218" s="6" t="str">
        <f t="shared" si="88"/>
        <v>4ª ENTRADA</v>
      </c>
      <c r="B218" s="54"/>
      <c r="C218" s="54" t="str">
        <f t="shared" si="97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5"/>
        <v>0</v>
      </c>
      <c r="K218" s="100">
        <v>0.0</v>
      </c>
      <c r="L218" s="100">
        <f t="shared" si="96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idden="1">
      <c r="A219" s="6" t="str">
        <f t="shared" si="88"/>
        <v>4ª ENTRADA</v>
      </c>
      <c r="B219" s="54"/>
      <c r="C219" s="54" t="str">
        <f t="shared" si="97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0.0</v>
      </c>
      <c r="J219" s="101">
        <f t="shared" si="95"/>
        <v>0</v>
      </c>
      <c r="K219" s="100">
        <v>0.0</v>
      </c>
      <c r="L219" s="100">
        <f t="shared" si="96"/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idden="1">
      <c r="A220" s="6" t="str">
        <f t="shared" si="88"/>
        <v>4ª ENTRADA</v>
      </c>
      <c r="B220" s="54"/>
      <c r="C220" s="54" t="str">
        <f t="shared" si="97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5"/>
        <v>0</v>
      </c>
      <c r="K220" s="100">
        <v>0.0</v>
      </c>
      <c r="L220" s="100">
        <f t="shared" si="96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idden="1">
      <c r="A221" s="6" t="str">
        <f t="shared" si="88"/>
        <v>4ª ENTRADA</v>
      </c>
      <c r="B221" s="54"/>
      <c r="C221" s="54" t="str">
        <f t="shared" si="97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5"/>
        <v>0</v>
      </c>
      <c r="K221" s="100">
        <v>0.0</v>
      </c>
      <c r="L221" s="100">
        <f t="shared" si="96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idden="1">
      <c r="A222" s="6" t="str">
        <f t="shared" si="88"/>
        <v>4ª ENTRADA</v>
      </c>
      <c r="B222" s="54"/>
      <c r="C222" s="54" t="str">
        <f t="shared" si="97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0.0</v>
      </c>
      <c r="J222" s="101">
        <f t="shared" si="95"/>
        <v>0</v>
      </c>
      <c r="K222" s="100">
        <v>0.0</v>
      </c>
      <c r="L222" s="100">
        <f t="shared" si="96"/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idden="1">
      <c r="A223" s="6" t="str">
        <f t="shared" si="88"/>
        <v>4ª ENTRADA</v>
      </c>
      <c r="B223" s="54"/>
      <c r="C223" s="54" t="str">
        <f t="shared" si="97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5"/>
        <v>0</v>
      </c>
      <c r="K223" s="100">
        <v>0.0</v>
      </c>
      <c r="L223" s="100">
        <f t="shared" si="96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idden="1">
      <c r="A224" s="6" t="str">
        <f t="shared" si="88"/>
        <v>4ª ENTRADA</v>
      </c>
      <c r="B224" s="54"/>
      <c r="C224" s="54" t="str">
        <f t="shared" si="97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5"/>
        <v>0</v>
      </c>
      <c r="K224" s="100">
        <v>0.0</v>
      </c>
      <c r="L224" s="100">
        <f t="shared" si="96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idden="1">
      <c r="A225" s="6" t="str">
        <f t="shared" si="88"/>
        <v>4ª ENTRADA</v>
      </c>
      <c r="B225" s="54"/>
      <c r="C225" s="54" t="str">
        <f t="shared" si="97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5"/>
        <v>0</v>
      </c>
      <c r="K225" s="100">
        <v>0.0</v>
      </c>
      <c r="L225" s="100">
        <f t="shared" si="96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idden="1">
      <c r="A226" s="6" t="str">
        <f t="shared" si="88"/>
        <v>4ª ENTRADA</v>
      </c>
      <c r="B226" s="54"/>
      <c r="C226" s="54" t="str">
        <f t="shared" si="97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5"/>
        <v>0</v>
      </c>
      <c r="K226" s="100">
        <v>0.0</v>
      </c>
      <c r="L226" s="100">
        <f t="shared" si="96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idden="1">
      <c r="A227" s="6" t="str">
        <f t="shared" si="88"/>
        <v>4ª ENTRADA</v>
      </c>
      <c r="B227" s="54"/>
      <c r="C227" s="54" t="str">
        <f t="shared" si="97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5"/>
        <v>0</v>
      </c>
      <c r="K227" s="100">
        <v>0.0</v>
      </c>
      <c r="L227" s="100">
        <f t="shared" si="96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idden="1">
      <c r="A228" s="6" t="str">
        <f t="shared" si="88"/>
        <v>4ª ENTRADA</v>
      </c>
      <c r="B228" s="54"/>
      <c r="C228" s="54" t="str">
        <f t="shared" si="97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5"/>
        <v>0</v>
      </c>
      <c r="K228" s="100">
        <v>0.0</v>
      </c>
      <c r="L228" s="100">
        <f t="shared" si="96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idden="1">
      <c r="A229" s="6" t="str">
        <f t="shared" si="88"/>
        <v>4ª ENTRADA</v>
      </c>
      <c r="B229" s="54"/>
      <c r="C229" s="54" t="str">
        <f t="shared" si="97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5"/>
        <v>0</v>
      </c>
      <c r="K229" s="100">
        <v>0.0</v>
      </c>
      <c r="L229" s="100">
        <f t="shared" si="96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idden="1">
      <c r="A230" s="6" t="str">
        <f t="shared" si="88"/>
        <v>4ª ENTRADA</v>
      </c>
      <c r="B230" s="54"/>
      <c r="C230" s="54" t="str">
        <f t="shared" si="97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5"/>
        <v>0</v>
      </c>
      <c r="K230" s="100">
        <v>0.0</v>
      </c>
      <c r="L230" s="100">
        <f t="shared" si="96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idden="1">
      <c r="A231" s="6" t="str">
        <f t="shared" si="88"/>
        <v>4ª ENTRADA</v>
      </c>
      <c r="B231" s="54"/>
      <c r="C231" s="54" t="str">
        <f t="shared" si="97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5"/>
        <v>0</v>
      </c>
      <c r="K231" s="100">
        <v>0.0</v>
      </c>
      <c r="L231" s="100">
        <f t="shared" si="96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idden="1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idden="1">
      <c r="A234" s="6" t="str">
        <f t="shared" ref="A234:A275" si="98">A233</f>
        <v>5ª ENTRADA</v>
      </c>
      <c r="B234" s="82"/>
      <c r="C234" s="82"/>
      <c r="D234" s="82"/>
      <c r="E234" s="83">
        <f>((L243*G243)+L243)</f>
        <v>0</v>
      </c>
      <c r="F234" s="84">
        <v>1.0</v>
      </c>
      <c r="G234" s="85">
        <f>((E241*G243)+E241)</f>
        <v>0</v>
      </c>
      <c r="H234" s="84">
        <v>9.0</v>
      </c>
      <c r="I234" s="85">
        <f>((G241*G243)+G241)</f>
        <v>0</v>
      </c>
      <c r="J234" s="84">
        <v>17.0</v>
      </c>
      <c r="K234" s="85">
        <f>((I241*G243)+I241)</f>
        <v>0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idden="1">
      <c r="A235" s="6" t="str">
        <f t="shared" si="98"/>
        <v>5ª ENTRADA</v>
      </c>
      <c r="B235" s="87"/>
      <c r="C235" s="87">
        <v>0.02</v>
      </c>
      <c r="D235" s="82" t="s">
        <v>38</v>
      </c>
      <c r="E235" s="83">
        <f t="shared" ref="E235:E241" si="99">((E234*G$67)+E234)</f>
        <v>0</v>
      </c>
      <c r="F235" s="84">
        <v>2.0</v>
      </c>
      <c r="G235" s="85">
        <f t="shared" ref="G235:G241" si="100">((G234*G$67)+G234)</f>
        <v>0</v>
      </c>
      <c r="H235" s="84">
        <v>10.0</v>
      </c>
      <c r="I235" s="85">
        <f t="shared" ref="I235:I241" si="101">((I234*G$67)+I234)</f>
        <v>0</v>
      </c>
      <c r="J235" s="84">
        <v>18.0</v>
      </c>
      <c r="K235" s="85">
        <f t="shared" ref="K235:K240" si="102">((K234*G$67)+K234)</f>
        <v>0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idden="1">
      <c r="A236" s="6" t="str">
        <f t="shared" si="98"/>
        <v>5ª ENTRADA</v>
      </c>
      <c r="B236" s="82"/>
      <c r="C236" s="82"/>
      <c r="D236" s="82"/>
      <c r="E236" s="83">
        <f t="shared" si="99"/>
        <v>0</v>
      </c>
      <c r="F236" s="84">
        <v>3.0</v>
      </c>
      <c r="G236" s="85">
        <f t="shared" si="100"/>
        <v>0</v>
      </c>
      <c r="H236" s="84">
        <v>11.0</v>
      </c>
      <c r="I236" s="85">
        <f t="shared" si="101"/>
        <v>0</v>
      </c>
      <c r="J236" s="84">
        <v>19.0</v>
      </c>
      <c r="K236" s="85">
        <f t="shared" si="102"/>
        <v>0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idden="1">
      <c r="A237" s="6" t="str">
        <f t="shared" si="98"/>
        <v>5ª ENTRADA</v>
      </c>
      <c r="B237" s="88"/>
      <c r="C237" s="88"/>
      <c r="D237" s="88"/>
      <c r="E237" s="83">
        <f t="shared" si="99"/>
        <v>0</v>
      </c>
      <c r="F237" s="84">
        <v>4.0</v>
      </c>
      <c r="G237" s="85">
        <f t="shared" si="100"/>
        <v>0</v>
      </c>
      <c r="H237" s="84">
        <v>12.0</v>
      </c>
      <c r="I237" s="85">
        <f t="shared" si="101"/>
        <v>0</v>
      </c>
      <c r="J237" s="84">
        <v>20.0</v>
      </c>
      <c r="K237" s="85">
        <f t="shared" si="102"/>
        <v>0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 hidden="1">
      <c r="A238" s="6" t="str">
        <f t="shared" si="98"/>
        <v>5ª ENTRADA</v>
      </c>
      <c r="B238" s="89"/>
      <c r="C238" s="89" t="s">
        <v>1</v>
      </c>
      <c r="D238" s="89" t="s">
        <v>50</v>
      </c>
      <c r="E238" s="83">
        <f t="shared" si="99"/>
        <v>0</v>
      </c>
      <c r="F238" s="84">
        <v>5.0</v>
      </c>
      <c r="G238" s="85">
        <f t="shared" si="100"/>
        <v>0</v>
      </c>
      <c r="H238" s="84">
        <v>13.0</v>
      </c>
      <c r="I238" s="85">
        <f t="shared" si="101"/>
        <v>0</v>
      </c>
      <c r="J238" s="84">
        <v>21.0</v>
      </c>
      <c r="K238" s="85">
        <f t="shared" si="102"/>
        <v>0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hidden="1">
      <c r="A239" s="6" t="str">
        <f t="shared" si="98"/>
        <v>5ª ENTRADA</v>
      </c>
      <c r="B239" s="90"/>
      <c r="C239" s="90" t="s">
        <v>40</v>
      </c>
      <c r="D239" s="91">
        <f>L243*0.5%</f>
        <v>0</v>
      </c>
      <c r="E239" s="83">
        <f t="shared" si="99"/>
        <v>0</v>
      </c>
      <c r="F239" s="84">
        <v>6.0</v>
      </c>
      <c r="G239" s="85">
        <f t="shared" si="100"/>
        <v>0</v>
      </c>
      <c r="H239" s="84">
        <v>14.0</v>
      </c>
      <c r="I239" s="85">
        <f t="shared" si="101"/>
        <v>0</v>
      </c>
      <c r="J239" s="84">
        <v>22.0</v>
      </c>
      <c r="K239" s="85">
        <f t="shared" si="102"/>
        <v>0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hidden="1">
      <c r="A240" s="6" t="str">
        <f t="shared" si="98"/>
        <v>5ª ENTRADA</v>
      </c>
      <c r="B240" s="92"/>
      <c r="C240" s="92" t="s">
        <v>41</v>
      </c>
      <c r="D240" s="93">
        <f>D239/5</f>
        <v>0</v>
      </c>
      <c r="E240" s="83">
        <f t="shared" si="99"/>
        <v>0</v>
      </c>
      <c r="F240" s="84">
        <v>7.0</v>
      </c>
      <c r="G240" s="85">
        <f t="shared" si="100"/>
        <v>0</v>
      </c>
      <c r="H240" s="84">
        <v>15.0</v>
      </c>
      <c r="I240" s="85">
        <f t="shared" si="101"/>
        <v>0</v>
      </c>
      <c r="J240" s="84">
        <v>23.0</v>
      </c>
      <c r="K240" s="85">
        <f t="shared" si="102"/>
        <v>0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hidden="1">
      <c r="A241" s="6" t="str">
        <f t="shared" si="98"/>
        <v>5ª ENTRADA</v>
      </c>
      <c r="B241" s="94"/>
      <c r="C241" s="94" t="s">
        <v>42</v>
      </c>
      <c r="D241" s="95">
        <f>L243*G243</f>
        <v>0</v>
      </c>
      <c r="E241" s="83">
        <f t="shared" si="99"/>
        <v>0</v>
      </c>
      <c r="F241" s="84">
        <v>8.0</v>
      </c>
      <c r="G241" s="85">
        <f t="shared" si="100"/>
        <v>0</v>
      </c>
      <c r="H241" s="84">
        <v>16.0</v>
      </c>
      <c r="I241" s="85">
        <f t="shared" si="101"/>
        <v>0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hidden="1">
      <c r="A242" s="6" t="str">
        <f t="shared" si="98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hidden="1">
      <c r="A243" s="6" t="str">
        <f t="shared" si="98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3">H245+H246+H247+H248+H249+H250+H251+H252+H253+H254+H255+H256+H257+H258+H259+H260+H261+H262+H263+H264+H265+H266+H267+H268+H269+H270+H271+H272+H273+H274</f>
        <v>0</v>
      </c>
      <c r="I243" s="17">
        <f t="shared" si="103"/>
        <v>0</v>
      </c>
      <c r="J243" s="98"/>
      <c r="K243" s="17">
        <f t="shared" ref="K243:L243" si="104">K245+K246+K247+K248+K249+K250+K251+K252+K253+K254+K255+K256+K257+K258+K259+K260+K261+K262+K263+K264+K265+K266+K267+K268+K269+K270+K271+K272+K273+K274</f>
        <v>0</v>
      </c>
      <c r="L243" s="17">
        <f t="shared" si="104"/>
        <v>0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hidden="1">
      <c r="A244" s="6" t="str">
        <f t="shared" si="98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 hidden="1">
      <c r="A245" s="6" t="str">
        <f t="shared" si="98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5">SUM(H245:I245)</f>
        <v>0</v>
      </c>
      <c r="K245" s="100">
        <v>0.0</v>
      </c>
      <c r="L245" s="100">
        <f t="shared" ref="L245:L275" si="106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hidden="1">
      <c r="A246" s="6" t="str">
        <f t="shared" si="98"/>
        <v>5ª ENTRADA</v>
      </c>
      <c r="B246" s="54"/>
      <c r="C246" s="54" t="str">
        <f t="shared" ref="C246:C275" si="107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5"/>
        <v>0</v>
      </c>
      <c r="K246" s="100">
        <v>0.0</v>
      </c>
      <c r="L246" s="100">
        <f t="shared" si="106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hidden="1">
      <c r="A247" s="6" t="str">
        <f t="shared" si="98"/>
        <v>5ª ENTRADA</v>
      </c>
      <c r="B247" s="54"/>
      <c r="C247" s="54" t="str">
        <f t="shared" si="107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5"/>
        <v>0</v>
      </c>
      <c r="K247" s="100">
        <v>0.0</v>
      </c>
      <c r="L247" s="100">
        <f t="shared" si="106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hidden="1">
      <c r="A248" s="6" t="str">
        <f t="shared" si="98"/>
        <v>5ª ENTRADA</v>
      </c>
      <c r="B248" s="54"/>
      <c r="C248" s="54" t="str">
        <f t="shared" si="107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5"/>
        <v>0</v>
      </c>
      <c r="K248" s="100">
        <v>0.0</v>
      </c>
      <c r="L248" s="100">
        <f t="shared" si="106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 hidden="1">
      <c r="A249" s="6" t="str">
        <f t="shared" si="98"/>
        <v>5ª ENTRADA</v>
      </c>
      <c r="B249" s="54"/>
      <c r="C249" s="54" t="str">
        <f t="shared" si="107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5"/>
        <v>0</v>
      </c>
      <c r="K249" s="100">
        <v>0.0</v>
      </c>
      <c r="L249" s="100">
        <f t="shared" si="106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hidden="1">
      <c r="A250" s="6" t="str">
        <f t="shared" si="98"/>
        <v>5ª ENTRADA</v>
      </c>
      <c r="B250" s="54"/>
      <c r="C250" s="54" t="str">
        <f t="shared" si="107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5"/>
        <v>0</v>
      </c>
      <c r="K250" s="100">
        <v>0.0</v>
      </c>
      <c r="L250" s="100">
        <f t="shared" si="106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 hidden="1">
      <c r="A251" s="6" t="str">
        <f t="shared" si="98"/>
        <v>5ª ENTRADA</v>
      </c>
      <c r="B251" s="54"/>
      <c r="C251" s="54" t="str">
        <f t="shared" si="107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5"/>
        <v>0</v>
      </c>
      <c r="K251" s="100">
        <v>0.0</v>
      </c>
      <c r="L251" s="100">
        <f t="shared" si="106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hidden="1">
      <c r="A252" s="6" t="str">
        <f t="shared" si="98"/>
        <v>5ª ENTRADA</v>
      </c>
      <c r="B252" s="54"/>
      <c r="C252" s="54" t="str">
        <f t="shared" si="107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5"/>
        <v>0</v>
      </c>
      <c r="K252" s="100">
        <v>0.0</v>
      </c>
      <c r="L252" s="100">
        <f t="shared" si="106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hidden="1">
      <c r="A253" s="6" t="str">
        <f t="shared" si="98"/>
        <v>5ª ENTRADA</v>
      </c>
      <c r="B253" s="54"/>
      <c r="C253" s="54" t="str">
        <f t="shared" si="107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5"/>
        <v>0</v>
      </c>
      <c r="K253" s="100">
        <v>0.0</v>
      </c>
      <c r="L253" s="100">
        <f t="shared" si="106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hidden="1">
      <c r="A254" s="6" t="str">
        <f t="shared" si="98"/>
        <v>5ª ENTRADA</v>
      </c>
      <c r="B254" s="54"/>
      <c r="C254" s="54" t="str">
        <f t="shared" si="107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5"/>
        <v>0</v>
      </c>
      <c r="K254" s="100">
        <v>0.0</v>
      </c>
      <c r="L254" s="100">
        <f t="shared" si="106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 hidden="1">
      <c r="A255" s="6" t="str">
        <f t="shared" si="98"/>
        <v>5ª ENTRADA</v>
      </c>
      <c r="B255" s="54"/>
      <c r="C255" s="54" t="str">
        <f t="shared" si="107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5"/>
        <v>0</v>
      </c>
      <c r="K255" s="100">
        <v>0.0</v>
      </c>
      <c r="L255" s="100">
        <f t="shared" si="106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hidden="1">
      <c r="A256" s="6" t="str">
        <f t="shared" si="98"/>
        <v>5ª ENTRADA</v>
      </c>
      <c r="B256" s="54"/>
      <c r="C256" s="54" t="str">
        <f t="shared" si="107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5"/>
        <v>0</v>
      </c>
      <c r="K256" s="100">
        <v>0.0</v>
      </c>
      <c r="L256" s="100">
        <f t="shared" si="106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 hidden="1">
      <c r="A257" s="6" t="str">
        <f t="shared" si="98"/>
        <v>5ª ENTRADA</v>
      </c>
      <c r="B257" s="54"/>
      <c r="C257" s="54" t="str">
        <f t="shared" si="107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5"/>
        <v>0</v>
      </c>
      <c r="K257" s="100">
        <v>0.0</v>
      </c>
      <c r="L257" s="100">
        <f t="shared" si="106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hidden="1">
      <c r="A258" s="6" t="str">
        <f t="shared" si="98"/>
        <v>5ª ENTRADA</v>
      </c>
      <c r="B258" s="54"/>
      <c r="C258" s="54" t="str">
        <f t="shared" si="107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5"/>
        <v>0</v>
      </c>
      <c r="K258" s="100">
        <v>0.0</v>
      </c>
      <c r="L258" s="100">
        <f t="shared" si="106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 hidden="1">
      <c r="A259" s="6" t="str">
        <f t="shared" si="98"/>
        <v>5ª ENTRADA</v>
      </c>
      <c r="B259" s="54"/>
      <c r="C259" s="54" t="str">
        <f t="shared" si="107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5"/>
        <v>0</v>
      </c>
      <c r="K259" s="100">
        <v>0.0</v>
      </c>
      <c r="L259" s="100">
        <f t="shared" si="106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hidden="1">
      <c r="A260" s="6" t="str">
        <f t="shared" si="98"/>
        <v>5ª ENTRADA</v>
      </c>
      <c r="B260" s="54"/>
      <c r="C260" s="54" t="str">
        <f t="shared" si="107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5"/>
        <v>0</v>
      </c>
      <c r="K260" s="100">
        <v>0.0</v>
      </c>
      <c r="L260" s="100">
        <f t="shared" si="106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 hidden="1">
      <c r="A261" s="6" t="str">
        <f t="shared" si="98"/>
        <v>5ª ENTRADA</v>
      </c>
      <c r="B261" s="54"/>
      <c r="C261" s="54" t="str">
        <f t="shared" si="107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5"/>
        <v>0</v>
      </c>
      <c r="K261" s="100">
        <v>0.0</v>
      </c>
      <c r="L261" s="100">
        <f t="shared" si="106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hidden="1">
      <c r="A262" s="6" t="str">
        <f t="shared" si="98"/>
        <v>5ª ENTRADA</v>
      </c>
      <c r="B262" s="54"/>
      <c r="C262" s="54" t="str">
        <f t="shared" si="107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5"/>
        <v>0</v>
      </c>
      <c r="K262" s="100">
        <v>0.0</v>
      </c>
      <c r="L262" s="100">
        <f t="shared" si="106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 hidden="1">
      <c r="A263" s="6" t="str">
        <f t="shared" si="98"/>
        <v>5ª ENTRADA</v>
      </c>
      <c r="B263" s="54"/>
      <c r="C263" s="54" t="str">
        <f t="shared" si="107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0.0</v>
      </c>
      <c r="J263" s="101">
        <f t="shared" si="105"/>
        <v>0</v>
      </c>
      <c r="K263" s="100">
        <v>0.0</v>
      </c>
      <c r="L263" s="100">
        <f t="shared" si="106"/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hidden="1">
      <c r="A264" s="6" t="str">
        <f t="shared" si="98"/>
        <v>5ª ENTRADA</v>
      </c>
      <c r="B264" s="54"/>
      <c r="C264" s="54" t="str">
        <f t="shared" si="107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5"/>
        <v>0</v>
      </c>
      <c r="K264" s="100">
        <v>0.0</v>
      </c>
      <c r="L264" s="100">
        <f t="shared" si="106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 hidden="1">
      <c r="A265" s="6" t="str">
        <f t="shared" si="98"/>
        <v>5ª ENTRADA</v>
      </c>
      <c r="B265" s="54"/>
      <c r="C265" s="54" t="str">
        <f t="shared" si="107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5"/>
        <v>0</v>
      </c>
      <c r="K265" s="100">
        <v>0.0</v>
      </c>
      <c r="L265" s="100">
        <f t="shared" si="106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hidden="1">
      <c r="A266" s="6" t="str">
        <f t="shared" si="98"/>
        <v>5ª ENTRADA</v>
      </c>
      <c r="B266" s="54"/>
      <c r="C266" s="54" t="str">
        <f t="shared" si="107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5"/>
        <v>0</v>
      </c>
      <c r="K266" s="100">
        <v>0.0</v>
      </c>
      <c r="L266" s="100">
        <f t="shared" si="106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hidden="1">
      <c r="A267" s="6" t="str">
        <f t="shared" si="98"/>
        <v>5ª ENTRADA</v>
      </c>
      <c r="B267" s="54"/>
      <c r="C267" s="54" t="str">
        <f t="shared" si="107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5"/>
        <v>0</v>
      </c>
      <c r="K267" s="100">
        <v>0.0</v>
      </c>
      <c r="L267" s="100">
        <f t="shared" si="106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hidden="1">
      <c r="A268" s="6" t="str">
        <f t="shared" si="98"/>
        <v>5ª ENTRADA</v>
      </c>
      <c r="B268" s="54"/>
      <c r="C268" s="54" t="str">
        <f t="shared" si="107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5"/>
        <v>0</v>
      </c>
      <c r="K268" s="100">
        <v>0.0</v>
      </c>
      <c r="L268" s="100">
        <f t="shared" si="106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 hidden="1">
      <c r="A269" s="6" t="str">
        <f t="shared" si="98"/>
        <v>5ª ENTRADA</v>
      </c>
      <c r="B269" s="54"/>
      <c r="C269" s="54" t="str">
        <f t="shared" si="107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5"/>
        <v>0</v>
      </c>
      <c r="K269" s="100">
        <v>0.0</v>
      </c>
      <c r="L269" s="100">
        <f t="shared" si="106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 hidden="1">
      <c r="A270" s="6" t="str">
        <f t="shared" si="98"/>
        <v>5ª ENTRADA</v>
      </c>
      <c r="B270" s="54"/>
      <c r="C270" s="54" t="str">
        <f t="shared" si="107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5"/>
        <v>0</v>
      </c>
      <c r="K270" s="100">
        <v>0.0</v>
      </c>
      <c r="L270" s="100">
        <f t="shared" si="106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 hidden="1">
      <c r="A271" s="6" t="str">
        <f t="shared" si="98"/>
        <v>5ª ENTRADA</v>
      </c>
      <c r="B271" s="54"/>
      <c r="C271" s="54" t="str">
        <f t="shared" si="107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5"/>
        <v>0</v>
      </c>
      <c r="K271" s="100">
        <v>0.0</v>
      </c>
      <c r="L271" s="100">
        <f t="shared" si="106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hidden="1">
      <c r="A272" s="6" t="str">
        <f t="shared" si="98"/>
        <v>5ª ENTRADA</v>
      </c>
      <c r="B272" s="54"/>
      <c r="C272" s="54" t="str">
        <f t="shared" si="107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5"/>
        <v>0</v>
      </c>
      <c r="K272" s="100">
        <v>0.0</v>
      </c>
      <c r="L272" s="100">
        <f t="shared" si="106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 hidden="1">
      <c r="A273" s="6" t="str">
        <f t="shared" si="98"/>
        <v>5ª ENTRADA</v>
      </c>
      <c r="B273" s="54"/>
      <c r="C273" s="54" t="str">
        <f t="shared" si="107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5"/>
        <v>0</v>
      </c>
      <c r="K273" s="100">
        <v>0.0</v>
      </c>
      <c r="L273" s="100">
        <f t="shared" si="106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 hidden="1">
      <c r="A274" s="6" t="str">
        <f t="shared" si="98"/>
        <v>5ª ENTRADA</v>
      </c>
      <c r="B274" s="54"/>
      <c r="C274" s="54" t="str">
        <f t="shared" si="107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5"/>
        <v>0</v>
      </c>
      <c r="K274" s="100">
        <v>0.0</v>
      </c>
      <c r="L274" s="100">
        <f t="shared" si="106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hidden="1">
      <c r="A275" s="6" t="str">
        <f t="shared" si="98"/>
        <v>5ª ENTRADA</v>
      </c>
      <c r="B275" s="54"/>
      <c r="C275" s="54" t="str">
        <f t="shared" si="107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5"/>
        <v>0</v>
      </c>
      <c r="K275" s="100">
        <v>0.0</v>
      </c>
      <c r="L275" s="100">
        <f t="shared" si="106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idden="1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idden="1">
      <c r="A278" s="6" t="str">
        <f t="shared" ref="A278:A319" si="108">A277</f>
        <v>6ª ENTRADA</v>
      </c>
      <c r="B278" s="82"/>
      <c r="C278" s="82"/>
      <c r="D278" s="82"/>
      <c r="E278" s="83">
        <f>((L287*G287)+L287)</f>
        <v>0</v>
      </c>
      <c r="F278" s="84">
        <v>1.0</v>
      </c>
      <c r="G278" s="85">
        <f>((E285*G287)+E285)</f>
        <v>0</v>
      </c>
      <c r="H278" s="84">
        <v>9.0</v>
      </c>
      <c r="I278" s="85">
        <f>((G285*G287)+G285)</f>
        <v>0</v>
      </c>
      <c r="J278" s="84">
        <v>17.0</v>
      </c>
      <c r="K278" s="85">
        <f>((I285*G287)+I285)</f>
        <v>0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idden="1">
      <c r="A279" s="6" t="str">
        <f t="shared" si="108"/>
        <v>6ª ENTRADA</v>
      </c>
      <c r="B279" s="87"/>
      <c r="C279" s="87">
        <v>0.02</v>
      </c>
      <c r="D279" s="82" t="s">
        <v>38</v>
      </c>
      <c r="E279" s="83">
        <f t="shared" ref="E279:E285" si="109">((E278*G$67)+E278)</f>
        <v>0</v>
      </c>
      <c r="F279" s="84">
        <v>2.0</v>
      </c>
      <c r="G279" s="85">
        <f t="shared" ref="G279:G285" si="110">((G278*G$67)+G278)</f>
        <v>0</v>
      </c>
      <c r="H279" s="84">
        <v>10.0</v>
      </c>
      <c r="I279" s="85">
        <f t="shared" ref="I279:I285" si="111">((I278*G$67)+I278)</f>
        <v>0</v>
      </c>
      <c r="J279" s="84">
        <v>18.0</v>
      </c>
      <c r="K279" s="85">
        <f t="shared" ref="K279:K284" si="112">((K278*G$67)+K278)</f>
        <v>0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idden="1">
      <c r="A280" s="6" t="str">
        <f t="shared" si="108"/>
        <v>6ª ENTRADA</v>
      </c>
      <c r="B280" s="82"/>
      <c r="C280" s="82"/>
      <c r="D280" s="82"/>
      <c r="E280" s="83">
        <f t="shared" si="109"/>
        <v>0</v>
      </c>
      <c r="F280" s="84">
        <v>3.0</v>
      </c>
      <c r="G280" s="85">
        <f t="shared" si="110"/>
        <v>0</v>
      </c>
      <c r="H280" s="84">
        <v>11.0</v>
      </c>
      <c r="I280" s="85">
        <f t="shared" si="111"/>
        <v>0</v>
      </c>
      <c r="J280" s="84">
        <v>19.0</v>
      </c>
      <c r="K280" s="85">
        <f t="shared" si="112"/>
        <v>0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idden="1">
      <c r="A281" s="6" t="str">
        <f t="shared" si="108"/>
        <v>6ª ENTRADA</v>
      </c>
      <c r="B281" s="88"/>
      <c r="C281" s="88"/>
      <c r="D281" s="88"/>
      <c r="E281" s="83">
        <f t="shared" si="109"/>
        <v>0</v>
      </c>
      <c r="F281" s="84">
        <v>4.0</v>
      </c>
      <c r="G281" s="85">
        <f t="shared" si="110"/>
        <v>0</v>
      </c>
      <c r="H281" s="84">
        <v>12.0</v>
      </c>
      <c r="I281" s="85">
        <f t="shared" si="111"/>
        <v>0</v>
      </c>
      <c r="J281" s="84">
        <v>20.0</v>
      </c>
      <c r="K281" s="85">
        <f t="shared" si="112"/>
        <v>0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idden="1">
      <c r="A282" s="6" t="str">
        <f t="shared" si="108"/>
        <v>6ª ENTRADA</v>
      </c>
      <c r="B282" s="89"/>
      <c r="C282" s="89" t="s">
        <v>1</v>
      </c>
      <c r="D282" s="89" t="s">
        <v>52</v>
      </c>
      <c r="E282" s="83">
        <f t="shared" si="109"/>
        <v>0</v>
      </c>
      <c r="F282" s="84">
        <v>5.0</v>
      </c>
      <c r="G282" s="85">
        <f t="shared" si="110"/>
        <v>0</v>
      </c>
      <c r="H282" s="84">
        <v>13.0</v>
      </c>
      <c r="I282" s="85">
        <f t="shared" si="111"/>
        <v>0</v>
      </c>
      <c r="J282" s="84">
        <v>21.0</v>
      </c>
      <c r="K282" s="85">
        <f t="shared" si="112"/>
        <v>0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idden="1">
      <c r="A283" s="6" t="str">
        <f t="shared" si="108"/>
        <v>6ª ENTRADA</v>
      </c>
      <c r="B283" s="90"/>
      <c r="C283" s="90" t="s">
        <v>40</v>
      </c>
      <c r="D283" s="91">
        <f>L287*0.5%</f>
        <v>0</v>
      </c>
      <c r="E283" s="83">
        <f t="shared" si="109"/>
        <v>0</v>
      </c>
      <c r="F283" s="84">
        <v>6.0</v>
      </c>
      <c r="G283" s="85">
        <f t="shared" si="110"/>
        <v>0</v>
      </c>
      <c r="H283" s="84">
        <v>14.0</v>
      </c>
      <c r="I283" s="85">
        <f t="shared" si="111"/>
        <v>0</v>
      </c>
      <c r="J283" s="84">
        <v>22.0</v>
      </c>
      <c r="K283" s="85">
        <f t="shared" si="112"/>
        <v>0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idden="1">
      <c r="A284" s="6" t="str">
        <f t="shared" si="108"/>
        <v>6ª ENTRADA</v>
      </c>
      <c r="B284" s="92"/>
      <c r="C284" s="92" t="s">
        <v>41</v>
      </c>
      <c r="D284" s="93">
        <f>D283/5</f>
        <v>0</v>
      </c>
      <c r="E284" s="83">
        <f t="shared" si="109"/>
        <v>0</v>
      </c>
      <c r="F284" s="84">
        <v>7.0</v>
      </c>
      <c r="G284" s="85">
        <f t="shared" si="110"/>
        <v>0</v>
      </c>
      <c r="H284" s="84">
        <v>15.0</v>
      </c>
      <c r="I284" s="85">
        <f t="shared" si="111"/>
        <v>0</v>
      </c>
      <c r="J284" s="84">
        <v>23.0</v>
      </c>
      <c r="K284" s="85">
        <f t="shared" si="112"/>
        <v>0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idden="1">
      <c r="A285" s="6" t="str">
        <f t="shared" si="108"/>
        <v>6ª ENTRADA</v>
      </c>
      <c r="B285" s="94"/>
      <c r="C285" s="94" t="s">
        <v>42</v>
      </c>
      <c r="D285" s="95">
        <f>L287*G287</f>
        <v>0</v>
      </c>
      <c r="E285" s="83">
        <f t="shared" si="109"/>
        <v>0</v>
      </c>
      <c r="F285" s="84">
        <v>8.0</v>
      </c>
      <c r="G285" s="85">
        <f t="shared" si="110"/>
        <v>0</v>
      </c>
      <c r="H285" s="84">
        <v>16.0</v>
      </c>
      <c r="I285" s="85">
        <f t="shared" si="111"/>
        <v>0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idden="1">
      <c r="A286" s="6" t="str">
        <f t="shared" si="108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idden="1">
      <c r="A287" s="6" t="str">
        <f t="shared" si="108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3">H289+H290+H291+H292+H293+H294+H295+H296+H297+H298+H299+H300+H301+H302+H303+H304+H305+H306+H307+H308+H309+H310+H311+H312+H313+H314+H315+H316+H317+H318</f>
        <v>0</v>
      </c>
      <c r="I287" s="17">
        <f t="shared" si="113"/>
        <v>0</v>
      </c>
      <c r="J287" s="98"/>
      <c r="K287" s="17">
        <f t="shared" ref="K287:L287" si="114">K289+K290+K291+K292+K293+K294+K295+K296+K297+K298+K299+K300+K301+K302+K303+K304+K305+K306+K307+K308+K309+K310+K311+K312+K313+K314+K315+K316+K317+K318</f>
        <v>0</v>
      </c>
      <c r="L287" s="17">
        <f t="shared" si="114"/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idden="1">
      <c r="A288" s="6" t="str">
        <f t="shared" si="108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idden="1">
      <c r="A289" s="6" t="str">
        <f t="shared" si="108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5">SUM(H289:I289)</f>
        <v>0</v>
      </c>
      <c r="K289" s="100">
        <v>0.0</v>
      </c>
      <c r="L289" s="100">
        <f t="shared" ref="L289:L319" si="116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idden="1">
      <c r="A290" s="6" t="str">
        <f t="shared" si="108"/>
        <v>6ª ENTRADA</v>
      </c>
      <c r="B290" s="54"/>
      <c r="C290" s="54" t="str">
        <f t="shared" ref="C290:C319" si="117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5"/>
        <v>0</v>
      </c>
      <c r="K290" s="100">
        <v>0.0</v>
      </c>
      <c r="L290" s="100">
        <f t="shared" si="116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idden="1">
      <c r="A291" s="6" t="str">
        <f t="shared" si="108"/>
        <v>6ª ENTRADA</v>
      </c>
      <c r="B291" s="54"/>
      <c r="C291" s="54" t="str">
        <f t="shared" si="117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5"/>
        <v>0</v>
      </c>
      <c r="K291" s="100">
        <v>0.0</v>
      </c>
      <c r="L291" s="100">
        <f t="shared" si="116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idden="1">
      <c r="A292" s="6" t="str">
        <f t="shared" si="108"/>
        <v>6ª ENTRADA</v>
      </c>
      <c r="B292" s="54"/>
      <c r="C292" s="54" t="str">
        <f t="shared" si="117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5"/>
        <v>0</v>
      </c>
      <c r="K292" s="100">
        <v>0.0</v>
      </c>
      <c r="L292" s="100">
        <f t="shared" si="116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idden="1">
      <c r="A293" s="6" t="str">
        <f t="shared" si="108"/>
        <v>6ª ENTRADA</v>
      </c>
      <c r="B293" s="54"/>
      <c r="C293" s="54" t="str">
        <f t="shared" si="117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5"/>
        <v>0</v>
      </c>
      <c r="K293" s="100">
        <v>0.0</v>
      </c>
      <c r="L293" s="100">
        <f t="shared" si="116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idden="1">
      <c r="A294" s="6" t="str">
        <f t="shared" si="108"/>
        <v>6ª ENTRADA</v>
      </c>
      <c r="B294" s="54"/>
      <c r="C294" s="54" t="str">
        <f t="shared" si="117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5"/>
        <v>0</v>
      </c>
      <c r="K294" s="100">
        <v>0.0</v>
      </c>
      <c r="L294" s="100">
        <f t="shared" si="116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idden="1">
      <c r="A295" s="6" t="str">
        <f t="shared" si="108"/>
        <v>6ª ENTRADA</v>
      </c>
      <c r="B295" s="54"/>
      <c r="C295" s="54" t="str">
        <f t="shared" si="117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5"/>
        <v>0</v>
      </c>
      <c r="K295" s="100">
        <v>0.0</v>
      </c>
      <c r="L295" s="100">
        <f t="shared" si="116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idden="1">
      <c r="A296" s="6" t="str">
        <f t="shared" si="108"/>
        <v>6ª ENTRADA</v>
      </c>
      <c r="B296" s="54"/>
      <c r="C296" s="54" t="str">
        <f t="shared" si="117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5"/>
        <v>0</v>
      </c>
      <c r="K296" s="100">
        <v>0.0</v>
      </c>
      <c r="L296" s="100">
        <f t="shared" si="116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idden="1">
      <c r="A297" s="6" t="str">
        <f t="shared" si="108"/>
        <v>6ª ENTRADA</v>
      </c>
      <c r="B297" s="54"/>
      <c r="C297" s="54" t="str">
        <f t="shared" si="117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5"/>
        <v>0</v>
      </c>
      <c r="K297" s="100">
        <v>0.0</v>
      </c>
      <c r="L297" s="100">
        <f t="shared" si="116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idden="1">
      <c r="A298" s="6" t="str">
        <f t="shared" si="108"/>
        <v>6ª ENTRADA</v>
      </c>
      <c r="B298" s="54"/>
      <c r="C298" s="54" t="str">
        <f t="shared" si="117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5"/>
        <v>0</v>
      </c>
      <c r="K298" s="100">
        <v>0.0</v>
      </c>
      <c r="L298" s="100">
        <f t="shared" si="116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idden="1">
      <c r="A299" s="6" t="str">
        <f t="shared" si="108"/>
        <v>6ª ENTRADA</v>
      </c>
      <c r="B299" s="54"/>
      <c r="C299" s="54" t="str">
        <f t="shared" si="117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5"/>
        <v>0</v>
      </c>
      <c r="K299" s="100">
        <v>0.0</v>
      </c>
      <c r="L299" s="100">
        <f t="shared" si="116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idden="1">
      <c r="A300" s="6" t="str">
        <f t="shared" si="108"/>
        <v>6ª ENTRADA</v>
      </c>
      <c r="B300" s="54"/>
      <c r="C300" s="54" t="str">
        <f t="shared" si="117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5"/>
        <v>0</v>
      </c>
      <c r="K300" s="100">
        <v>0.0</v>
      </c>
      <c r="L300" s="100">
        <f t="shared" si="116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idden="1">
      <c r="A301" s="6" t="str">
        <f t="shared" si="108"/>
        <v>6ª ENTRADA</v>
      </c>
      <c r="B301" s="54"/>
      <c r="C301" s="54" t="str">
        <f t="shared" si="117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5"/>
        <v>0</v>
      </c>
      <c r="K301" s="100">
        <v>0.0</v>
      </c>
      <c r="L301" s="100">
        <f t="shared" si="116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idden="1">
      <c r="A302" s="6" t="str">
        <f t="shared" si="108"/>
        <v>6ª ENTRADA</v>
      </c>
      <c r="B302" s="54"/>
      <c r="C302" s="54" t="str">
        <f t="shared" si="117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5"/>
        <v>0</v>
      </c>
      <c r="K302" s="100">
        <v>0.0</v>
      </c>
      <c r="L302" s="100">
        <f t="shared" si="116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idden="1">
      <c r="A303" s="6" t="str">
        <f t="shared" si="108"/>
        <v>6ª ENTRADA</v>
      </c>
      <c r="B303" s="54"/>
      <c r="C303" s="54" t="str">
        <f t="shared" si="117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5"/>
        <v>0</v>
      </c>
      <c r="K303" s="100">
        <v>0.0</v>
      </c>
      <c r="L303" s="100">
        <f t="shared" si="116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idden="1">
      <c r="A304" s="6" t="str">
        <f t="shared" si="108"/>
        <v>6ª ENTRADA</v>
      </c>
      <c r="B304" s="54"/>
      <c r="C304" s="54" t="str">
        <f t="shared" si="117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5"/>
        <v>0</v>
      </c>
      <c r="K304" s="100">
        <v>0.0</v>
      </c>
      <c r="L304" s="100">
        <f t="shared" si="116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idden="1">
      <c r="A305" s="6" t="str">
        <f t="shared" si="108"/>
        <v>6ª ENTRADA</v>
      </c>
      <c r="B305" s="54"/>
      <c r="C305" s="54" t="str">
        <f t="shared" si="117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5"/>
        <v>0</v>
      </c>
      <c r="K305" s="100">
        <v>0.0</v>
      </c>
      <c r="L305" s="100">
        <f t="shared" si="116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idden="1">
      <c r="A306" s="6" t="str">
        <f t="shared" si="108"/>
        <v>6ª ENTRADA</v>
      </c>
      <c r="B306" s="54"/>
      <c r="C306" s="54" t="str">
        <f t="shared" si="117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5"/>
        <v>0</v>
      </c>
      <c r="K306" s="100">
        <v>0.0</v>
      </c>
      <c r="L306" s="100">
        <f t="shared" si="116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idden="1">
      <c r="A307" s="6" t="str">
        <f t="shared" si="108"/>
        <v>6ª ENTRADA</v>
      </c>
      <c r="B307" s="54"/>
      <c r="C307" s="54" t="str">
        <f t="shared" si="117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0.0</v>
      </c>
      <c r="J307" s="101">
        <f t="shared" si="115"/>
        <v>0</v>
      </c>
      <c r="K307" s="100">
        <v>0.0</v>
      </c>
      <c r="L307" s="100">
        <f t="shared" si="116"/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idden="1">
      <c r="A308" s="6" t="str">
        <f t="shared" si="108"/>
        <v>6ª ENTRADA</v>
      </c>
      <c r="B308" s="54"/>
      <c r="C308" s="54" t="str">
        <f t="shared" si="117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5"/>
        <v>0</v>
      </c>
      <c r="K308" s="100">
        <v>0.0</v>
      </c>
      <c r="L308" s="100">
        <f t="shared" si="116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idden="1">
      <c r="A309" s="6" t="str">
        <f t="shared" si="108"/>
        <v>6ª ENTRADA</v>
      </c>
      <c r="B309" s="54"/>
      <c r="C309" s="54" t="str">
        <f t="shared" si="117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5"/>
        <v>0</v>
      </c>
      <c r="K309" s="100">
        <v>0.0</v>
      </c>
      <c r="L309" s="100">
        <f t="shared" si="116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idden="1">
      <c r="A310" s="6" t="str">
        <f t="shared" si="108"/>
        <v>6ª ENTRADA</v>
      </c>
      <c r="B310" s="54"/>
      <c r="C310" s="54" t="str">
        <f t="shared" si="117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5"/>
        <v>0</v>
      </c>
      <c r="K310" s="100">
        <v>0.0</v>
      </c>
      <c r="L310" s="100">
        <f t="shared" si="116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idden="1">
      <c r="A311" s="6" t="str">
        <f t="shared" si="108"/>
        <v>6ª ENTRADA</v>
      </c>
      <c r="B311" s="54"/>
      <c r="C311" s="54" t="str">
        <f t="shared" si="117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5"/>
        <v>0</v>
      </c>
      <c r="K311" s="100">
        <v>0.0</v>
      </c>
      <c r="L311" s="100">
        <f t="shared" si="116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idden="1">
      <c r="A312" s="6" t="str">
        <f t="shared" si="108"/>
        <v>6ª ENTRADA</v>
      </c>
      <c r="B312" s="54"/>
      <c r="C312" s="54" t="str">
        <f t="shared" si="117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5"/>
        <v>0</v>
      </c>
      <c r="K312" s="100">
        <v>0.0</v>
      </c>
      <c r="L312" s="100">
        <f t="shared" si="116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idden="1">
      <c r="A313" s="6" t="str">
        <f t="shared" si="108"/>
        <v>6ª ENTRADA</v>
      </c>
      <c r="B313" s="54"/>
      <c r="C313" s="54" t="str">
        <f t="shared" si="117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5"/>
        <v>0</v>
      </c>
      <c r="K313" s="100">
        <v>0.0</v>
      </c>
      <c r="L313" s="100">
        <f t="shared" si="116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idden="1">
      <c r="A314" s="6" t="str">
        <f t="shared" si="108"/>
        <v>6ª ENTRADA</v>
      </c>
      <c r="B314" s="54"/>
      <c r="C314" s="54" t="str">
        <f t="shared" si="117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5"/>
        <v>0</v>
      </c>
      <c r="K314" s="100">
        <v>0.0</v>
      </c>
      <c r="L314" s="100">
        <f t="shared" si="116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idden="1">
      <c r="A315" s="6" t="str">
        <f t="shared" si="108"/>
        <v>6ª ENTRADA</v>
      </c>
      <c r="B315" s="54"/>
      <c r="C315" s="54" t="str">
        <f t="shared" si="117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5"/>
        <v>0</v>
      </c>
      <c r="K315" s="100">
        <v>0.0</v>
      </c>
      <c r="L315" s="100">
        <f t="shared" si="116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idden="1">
      <c r="A316" s="6" t="str">
        <f t="shared" si="108"/>
        <v>6ª ENTRADA</v>
      </c>
      <c r="B316" s="54"/>
      <c r="C316" s="54" t="str">
        <f t="shared" si="117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5"/>
        <v>0</v>
      </c>
      <c r="K316" s="100">
        <v>0.0</v>
      </c>
      <c r="L316" s="100">
        <f t="shared" si="116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idden="1">
      <c r="A317" s="6" t="str">
        <f t="shared" si="108"/>
        <v>6ª ENTRADA</v>
      </c>
      <c r="B317" s="54"/>
      <c r="C317" s="54" t="str">
        <f t="shared" si="117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5"/>
        <v>0</v>
      </c>
      <c r="K317" s="100">
        <v>0.0</v>
      </c>
      <c r="L317" s="100">
        <f t="shared" si="116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idden="1">
      <c r="A318" s="6" t="str">
        <f t="shared" si="108"/>
        <v>6ª ENTRADA</v>
      </c>
      <c r="B318" s="54"/>
      <c r="C318" s="54" t="str">
        <f t="shared" si="117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5"/>
        <v>0</v>
      </c>
      <c r="K318" s="100">
        <v>0.0</v>
      </c>
      <c r="L318" s="100">
        <f t="shared" si="116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idden="1">
      <c r="A319" s="6" t="str">
        <f t="shared" si="108"/>
        <v>6ª ENTRADA</v>
      </c>
      <c r="B319" s="54"/>
      <c r="C319" s="54" t="str">
        <f t="shared" si="117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5"/>
        <v>0</v>
      </c>
      <c r="K319" s="100">
        <v>0.0</v>
      </c>
      <c r="L319" s="100">
        <f t="shared" si="116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idden="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idden="1">
      <c r="A322" s="6" t="str">
        <f t="shared" ref="A322:A363" si="118">A321</f>
        <v>7ª ENTRADA</v>
      </c>
      <c r="B322" s="82"/>
      <c r="C322" s="82"/>
      <c r="D322" s="82"/>
      <c r="E322" s="83">
        <f>((L331*G331)+L331)</f>
        <v>0</v>
      </c>
      <c r="F322" s="84">
        <v>1.0</v>
      </c>
      <c r="G322" s="85">
        <f>((E329*G331)+E329)</f>
        <v>0</v>
      </c>
      <c r="H322" s="84">
        <v>9.0</v>
      </c>
      <c r="I322" s="85">
        <f>((G329*G331)+G329)</f>
        <v>0</v>
      </c>
      <c r="J322" s="84">
        <v>17.0</v>
      </c>
      <c r="K322" s="85">
        <f>((I329*G331)+I329)</f>
        <v>0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idden="1">
      <c r="A323" s="6" t="str">
        <f t="shared" si="118"/>
        <v>7ª ENTRADA</v>
      </c>
      <c r="B323" s="87"/>
      <c r="C323" s="87">
        <v>0.04</v>
      </c>
      <c r="D323" s="82" t="s">
        <v>38</v>
      </c>
      <c r="E323" s="83">
        <f t="shared" ref="E323:E329" si="119">((E322*G$331)+E322)</f>
        <v>0</v>
      </c>
      <c r="F323" s="84">
        <v>2.0</v>
      </c>
      <c r="G323" s="85">
        <f t="shared" ref="G323:G329" si="120">((G322*G$331)+G322)</f>
        <v>0</v>
      </c>
      <c r="H323" s="84">
        <v>10.0</v>
      </c>
      <c r="I323" s="85">
        <f t="shared" ref="I323:I329" si="121">((I322*G$331)+I322)</f>
        <v>0</v>
      </c>
      <c r="J323" s="84">
        <v>18.0</v>
      </c>
      <c r="K323" s="85">
        <f t="shared" ref="K323:K328" si="122">((K322*G$331)+K322)</f>
        <v>0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idden="1">
      <c r="A324" s="6" t="str">
        <f t="shared" si="118"/>
        <v>7ª ENTRADA</v>
      </c>
      <c r="B324" s="82"/>
      <c r="C324" s="82"/>
      <c r="D324" s="82"/>
      <c r="E324" s="83">
        <f t="shared" si="119"/>
        <v>0</v>
      </c>
      <c r="F324" s="84">
        <v>3.0</v>
      </c>
      <c r="G324" s="85">
        <f t="shared" si="120"/>
        <v>0</v>
      </c>
      <c r="H324" s="84">
        <v>11.0</v>
      </c>
      <c r="I324" s="85">
        <f t="shared" si="121"/>
        <v>0</v>
      </c>
      <c r="J324" s="84">
        <v>19.0</v>
      </c>
      <c r="K324" s="85">
        <f t="shared" si="122"/>
        <v>0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idden="1">
      <c r="A325" s="6" t="str">
        <f t="shared" si="118"/>
        <v>7ª ENTRADA</v>
      </c>
      <c r="B325" s="88"/>
      <c r="C325" s="88"/>
      <c r="D325" s="88"/>
      <c r="E325" s="83">
        <f t="shared" si="119"/>
        <v>0</v>
      </c>
      <c r="F325" s="84">
        <v>4.0</v>
      </c>
      <c r="G325" s="85">
        <f t="shared" si="120"/>
        <v>0</v>
      </c>
      <c r="H325" s="84">
        <v>12.0</v>
      </c>
      <c r="I325" s="85">
        <f t="shared" si="121"/>
        <v>0</v>
      </c>
      <c r="J325" s="84">
        <v>20.0</v>
      </c>
      <c r="K325" s="85">
        <f t="shared" si="122"/>
        <v>0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 hidden="1">
      <c r="A326" s="6" t="str">
        <f t="shared" si="118"/>
        <v>7ª ENTRADA</v>
      </c>
      <c r="B326" s="89"/>
      <c r="C326" s="89" t="s">
        <v>1</v>
      </c>
      <c r="D326" s="89" t="s">
        <v>54</v>
      </c>
      <c r="E326" s="83">
        <f t="shared" si="119"/>
        <v>0</v>
      </c>
      <c r="F326" s="84">
        <v>5.0</v>
      </c>
      <c r="G326" s="85">
        <f t="shared" si="120"/>
        <v>0</v>
      </c>
      <c r="H326" s="84">
        <v>13.0</v>
      </c>
      <c r="I326" s="85">
        <f t="shared" si="121"/>
        <v>0</v>
      </c>
      <c r="J326" s="84">
        <v>21.0</v>
      </c>
      <c r="K326" s="85">
        <f t="shared" si="122"/>
        <v>0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hidden="1">
      <c r="A327" s="6" t="str">
        <f t="shared" si="118"/>
        <v>7ª ENTRADA</v>
      </c>
      <c r="B327" s="90"/>
      <c r="C327" s="90" t="s">
        <v>40</v>
      </c>
      <c r="D327" s="91">
        <f>L331*0.5%</f>
        <v>0</v>
      </c>
      <c r="E327" s="83">
        <f t="shared" si="119"/>
        <v>0</v>
      </c>
      <c r="F327" s="84">
        <v>6.0</v>
      </c>
      <c r="G327" s="85">
        <f t="shared" si="120"/>
        <v>0</v>
      </c>
      <c r="H327" s="84">
        <v>14.0</v>
      </c>
      <c r="I327" s="85">
        <f t="shared" si="121"/>
        <v>0</v>
      </c>
      <c r="J327" s="84">
        <v>22.0</v>
      </c>
      <c r="K327" s="85">
        <f t="shared" si="122"/>
        <v>0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hidden="1">
      <c r="A328" s="6" t="str">
        <f t="shared" si="118"/>
        <v>7ª ENTRADA</v>
      </c>
      <c r="B328" s="92"/>
      <c r="C328" s="92" t="s">
        <v>41</v>
      </c>
      <c r="D328" s="93">
        <f>D327/5</f>
        <v>0</v>
      </c>
      <c r="E328" s="83">
        <f t="shared" si="119"/>
        <v>0</v>
      </c>
      <c r="F328" s="84">
        <v>7.0</v>
      </c>
      <c r="G328" s="85">
        <f t="shared" si="120"/>
        <v>0</v>
      </c>
      <c r="H328" s="84">
        <v>15.0</v>
      </c>
      <c r="I328" s="85">
        <f t="shared" si="121"/>
        <v>0</v>
      </c>
      <c r="J328" s="84">
        <v>23.0</v>
      </c>
      <c r="K328" s="85">
        <f t="shared" si="122"/>
        <v>0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hidden="1">
      <c r="A329" s="6" t="str">
        <f t="shared" si="118"/>
        <v>7ª ENTRADA</v>
      </c>
      <c r="B329" s="94"/>
      <c r="C329" s="94" t="s">
        <v>42</v>
      </c>
      <c r="D329" s="95">
        <f>L331*G331</f>
        <v>0</v>
      </c>
      <c r="E329" s="83">
        <f t="shared" si="119"/>
        <v>0</v>
      </c>
      <c r="F329" s="84">
        <v>8.0</v>
      </c>
      <c r="G329" s="85">
        <f t="shared" si="120"/>
        <v>0</v>
      </c>
      <c r="H329" s="84">
        <v>16.0</v>
      </c>
      <c r="I329" s="85">
        <f t="shared" si="121"/>
        <v>0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hidden="1">
      <c r="A330" s="6" t="str">
        <f t="shared" si="118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hidden="1">
      <c r="A331" s="6" t="str">
        <f t="shared" si="118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3">H333+H334+H335+H336+H337+H338+H339+H340+H341+H342+H343+H344+H345+H346+H347+H348+H349+H350+H351+H352+H353+H354+H355+H356+H357+H358+H359+H360+H361+H362</f>
        <v>0</v>
      </c>
      <c r="I331" s="17">
        <f t="shared" si="123"/>
        <v>0</v>
      </c>
      <c r="J331" s="98"/>
      <c r="K331" s="17">
        <f t="shared" ref="K331:L331" si="124">K333+K334+K335+K336+K337+K338+K339+K340+K341+K342+K343+K344+K345+K346+K347+K348+K349+K350+K351+K352+K353+K354+K355+K356+K357+K358+K359+K360+K361+K362</f>
        <v>0</v>
      </c>
      <c r="L331" s="17">
        <f t="shared" si="124"/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 hidden="1">
      <c r="A332" s="6" t="str">
        <f t="shared" si="118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 hidden="1">
      <c r="A333" s="6" t="str">
        <f t="shared" si="118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5">SUM(H333:I333)</f>
        <v>0</v>
      </c>
      <c r="K333" s="100">
        <v>0.0</v>
      </c>
      <c r="L333" s="100">
        <f t="shared" ref="L333:L363" si="126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hidden="1">
      <c r="A334" s="6" t="str">
        <f t="shared" si="118"/>
        <v>7ª ENTRADA</v>
      </c>
      <c r="B334" s="54"/>
      <c r="C334" s="54" t="str">
        <f t="shared" ref="C334:C363" si="127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5"/>
        <v>0</v>
      </c>
      <c r="K334" s="100">
        <v>0.0</v>
      </c>
      <c r="L334" s="100">
        <f t="shared" si="126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 hidden="1">
      <c r="A335" s="6" t="str">
        <f t="shared" si="118"/>
        <v>7ª ENTRADA</v>
      </c>
      <c r="B335" s="54"/>
      <c r="C335" s="54" t="str">
        <f t="shared" si="127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5"/>
        <v>0</v>
      </c>
      <c r="K335" s="100">
        <v>0.0</v>
      </c>
      <c r="L335" s="100">
        <f t="shared" si="126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hidden="1">
      <c r="A336" s="6" t="str">
        <f t="shared" si="118"/>
        <v>7ª ENTRADA</v>
      </c>
      <c r="B336" s="54"/>
      <c r="C336" s="54" t="str">
        <f t="shared" si="127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5"/>
        <v>0</v>
      </c>
      <c r="K336" s="100">
        <v>0.0</v>
      </c>
      <c r="L336" s="100">
        <f t="shared" si="126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hidden="1">
      <c r="A337" s="6" t="str">
        <f t="shared" si="118"/>
        <v>7ª ENTRADA</v>
      </c>
      <c r="B337" s="54"/>
      <c r="C337" s="54" t="str">
        <f t="shared" si="127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5"/>
        <v>0</v>
      </c>
      <c r="K337" s="100">
        <v>0.0</v>
      </c>
      <c r="L337" s="100">
        <f t="shared" si="126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 hidden="1">
      <c r="A338" s="6" t="str">
        <f t="shared" si="118"/>
        <v>7ª ENTRADA</v>
      </c>
      <c r="B338" s="54"/>
      <c r="C338" s="54" t="str">
        <f t="shared" si="127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5"/>
        <v>0</v>
      </c>
      <c r="K338" s="100">
        <v>0.0</v>
      </c>
      <c r="L338" s="100">
        <f t="shared" si="126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hidden="1">
      <c r="A339" s="6" t="str">
        <f t="shared" si="118"/>
        <v>7ª ENTRADA</v>
      </c>
      <c r="B339" s="54"/>
      <c r="C339" s="54" t="str">
        <f t="shared" si="127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5"/>
        <v>0</v>
      </c>
      <c r="K339" s="100">
        <v>0.0</v>
      </c>
      <c r="L339" s="100">
        <f t="shared" si="126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hidden="1">
      <c r="A340" s="6" t="str">
        <f t="shared" si="118"/>
        <v>7ª ENTRADA</v>
      </c>
      <c r="B340" s="54"/>
      <c r="C340" s="54" t="str">
        <f t="shared" si="127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5"/>
        <v>0</v>
      </c>
      <c r="K340" s="100">
        <v>0.0</v>
      </c>
      <c r="L340" s="100">
        <f t="shared" si="126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 hidden="1">
      <c r="A341" s="6" t="str">
        <f t="shared" si="118"/>
        <v>7ª ENTRADA</v>
      </c>
      <c r="B341" s="54"/>
      <c r="C341" s="54" t="str">
        <f t="shared" si="127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5"/>
        <v>0</v>
      </c>
      <c r="K341" s="100">
        <v>0.0</v>
      </c>
      <c r="L341" s="100">
        <f t="shared" si="126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hidden="1">
      <c r="A342" s="6" t="str">
        <f t="shared" si="118"/>
        <v>7ª ENTRADA</v>
      </c>
      <c r="B342" s="54"/>
      <c r="C342" s="54" t="str">
        <f t="shared" si="127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5"/>
        <v>0</v>
      </c>
      <c r="K342" s="100">
        <v>0.0</v>
      </c>
      <c r="L342" s="100">
        <f t="shared" si="126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 hidden="1">
      <c r="A343" s="6" t="str">
        <f t="shared" si="118"/>
        <v>7ª ENTRADA</v>
      </c>
      <c r="B343" s="54"/>
      <c r="C343" s="54" t="str">
        <f t="shared" si="127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5"/>
        <v>0</v>
      </c>
      <c r="K343" s="100">
        <v>0.0</v>
      </c>
      <c r="L343" s="100">
        <f t="shared" si="126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hidden="1">
      <c r="A344" s="6" t="str">
        <f t="shared" si="118"/>
        <v>7ª ENTRADA</v>
      </c>
      <c r="B344" s="54"/>
      <c r="C344" s="54" t="str">
        <f t="shared" si="127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5"/>
        <v>0</v>
      </c>
      <c r="K344" s="100">
        <v>0.0</v>
      </c>
      <c r="L344" s="100">
        <f t="shared" si="126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 hidden="1">
      <c r="A345" s="6" t="str">
        <f t="shared" si="118"/>
        <v>7ª ENTRADA</v>
      </c>
      <c r="B345" s="54"/>
      <c r="C345" s="54" t="str">
        <f t="shared" si="127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5"/>
        <v>0</v>
      </c>
      <c r="K345" s="100">
        <v>0.0</v>
      </c>
      <c r="L345" s="100">
        <f t="shared" si="126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hidden="1">
      <c r="A346" s="6" t="str">
        <f t="shared" si="118"/>
        <v>7ª ENTRADA</v>
      </c>
      <c r="B346" s="54"/>
      <c r="C346" s="54" t="str">
        <f t="shared" si="127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5"/>
        <v>0</v>
      </c>
      <c r="K346" s="100">
        <v>0.0</v>
      </c>
      <c r="L346" s="100">
        <f t="shared" si="126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 hidden="1">
      <c r="A347" s="6" t="str">
        <f t="shared" si="118"/>
        <v>7ª ENTRADA</v>
      </c>
      <c r="B347" s="54"/>
      <c r="C347" s="54" t="str">
        <f t="shared" si="127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5"/>
        <v>0</v>
      </c>
      <c r="K347" s="100">
        <v>0.0</v>
      </c>
      <c r="L347" s="100">
        <f t="shared" si="126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hidden="1">
      <c r="A348" s="6" t="str">
        <f t="shared" si="118"/>
        <v>7ª ENTRADA</v>
      </c>
      <c r="B348" s="54"/>
      <c r="C348" s="54" t="str">
        <f t="shared" si="127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5"/>
        <v>0</v>
      </c>
      <c r="K348" s="100">
        <v>0.0</v>
      </c>
      <c r="L348" s="100">
        <f t="shared" si="126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 hidden="1">
      <c r="A349" s="6" t="str">
        <f t="shared" si="118"/>
        <v>7ª ENTRADA</v>
      </c>
      <c r="B349" s="54"/>
      <c r="C349" s="54" t="str">
        <f t="shared" si="127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5"/>
        <v>0</v>
      </c>
      <c r="K349" s="100">
        <v>0.0</v>
      </c>
      <c r="L349" s="100">
        <f t="shared" si="126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hidden="1">
      <c r="A350" s="6" t="str">
        <f t="shared" si="118"/>
        <v>7ª ENTRADA</v>
      </c>
      <c r="B350" s="54"/>
      <c r="C350" s="54" t="str">
        <f t="shared" si="127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5"/>
        <v>0</v>
      </c>
      <c r="K350" s="100">
        <v>0.0</v>
      </c>
      <c r="L350" s="100">
        <f t="shared" si="126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 hidden="1">
      <c r="A351" s="6" t="str">
        <f t="shared" si="118"/>
        <v>7ª ENTRADA</v>
      </c>
      <c r="B351" s="54"/>
      <c r="C351" s="54" t="str">
        <f t="shared" si="127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5"/>
        <v>0</v>
      </c>
      <c r="K351" s="100">
        <v>0.0</v>
      </c>
      <c r="L351" s="100">
        <f t="shared" si="126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hidden="1">
      <c r="A352" s="6" t="str">
        <f t="shared" si="118"/>
        <v>7ª ENTRADA</v>
      </c>
      <c r="B352" s="54"/>
      <c r="C352" s="54" t="str">
        <f t="shared" si="127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5"/>
        <v>0</v>
      </c>
      <c r="K352" s="100">
        <v>0.0</v>
      </c>
      <c r="L352" s="100">
        <f t="shared" si="126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hidden="1">
      <c r="A353" s="6" t="str">
        <f t="shared" si="118"/>
        <v>7ª ENTRADA</v>
      </c>
      <c r="B353" s="54"/>
      <c r="C353" s="54" t="str">
        <f t="shared" si="127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5"/>
        <v>0</v>
      </c>
      <c r="K353" s="100">
        <v>0.0</v>
      </c>
      <c r="L353" s="100">
        <f t="shared" si="126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 hidden="1">
      <c r="A354" s="6" t="str">
        <f t="shared" si="118"/>
        <v>7ª ENTRADA</v>
      </c>
      <c r="B354" s="54"/>
      <c r="C354" s="54" t="str">
        <f t="shared" si="127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5"/>
        <v>0</v>
      </c>
      <c r="K354" s="100">
        <v>0.0</v>
      </c>
      <c r="L354" s="100">
        <f t="shared" si="126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 hidden="1">
      <c r="A355" s="6" t="str">
        <f t="shared" si="118"/>
        <v>7ª ENTRADA</v>
      </c>
      <c r="B355" s="54"/>
      <c r="C355" s="54" t="str">
        <f t="shared" si="127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5"/>
        <v>0</v>
      </c>
      <c r="K355" s="100">
        <v>0.0</v>
      </c>
      <c r="L355" s="100">
        <f t="shared" si="126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hidden="1">
      <c r="A356" s="6" t="str">
        <f t="shared" si="118"/>
        <v>7ª ENTRADA</v>
      </c>
      <c r="B356" s="54"/>
      <c r="C356" s="54" t="str">
        <f t="shared" si="127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5"/>
        <v>0</v>
      </c>
      <c r="K356" s="100">
        <v>0.0</v>
      </c>
      <c r="L356" s="100">
        <f t="shared" si="126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 hidden="1">
      <c r="A357" s="6" t="str">
        <f t="shared" si="118"/>
        <v>7ª ENTRADA</v>
      </c>
      <c r="B357" s="54"/>
      <c r="C357" s="54" t="str">
        <f t="shared" si="127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5"/>
        <v>0</v>
      </c>
      <c r="K357" s="100">
        <v>0.0</v>
      </c>
      <c r="L357" s="100">
        <f t="shared" si="126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hidden="1">
      <c r="A358" s="6" t="str">
        <f t="shared" si="118"/>
        <v>7ª ENTRADA</v>
      </c>
      <c r="B358" s="54"/>
      <c r="C358" s="54" t="str">
        <f t="shared" si="127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5"/>
        <v>0</v>
      </c>
      <c r="K358" s="100">
        <v>0.0</v>
      </c>
      <c r="L358" s="100">
        <f t="shared" si="126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hidden="1">
      <c r="A359" s="6" t="str">
        <f t="shared" si="118"/>
        <v>7ª ENTRADA</v>
      </c>
      <c r="B359" s="54"/>
      <c r="C359" s="54" t="str">
        <f t="shared" si="127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5"/>
        <v>0</v>
      </c>
      <c r="K359" s="100">
        <v>0.0</v>
      </c>
      <c r="L359" s="100">
        <f t="shared" si="126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hidden="1">
      <c r="A360" s="6" t="str">
        <f t="shared" si="118"/>
        <v>7ª ENTRADA</v>
      </c>
      <c r="B360" s="54"/>
      <c r="C360" s="54" t="str">
        <f t="shared" si="127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5"/>
        <v>0</v>
      </c>
      <c r="K360" s="100">
        <v>0.0</v>
      </c>
      <c r="L360" s="100">
        <f t="shared" si="126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 hidden="1">
      <c r="A361" s="6" t="str">
        <f t="shared" si="118"/>
        <v>7ª ENTRADA</v>
      </c>
      <c r="B361" s="54"/>
      <c r="C361" s="54" t="str">
        <f t="shared" si="127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5"/>
        <v>0</v>
      </c>
      <c r="K361" s="100">
        <v>0.0</v>
      </c>
      <c r="L361" s="100">
        <f t="shared" si="126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hidden="1">
      <c r="A362" s="6" t="str">
        <f t="shared" si="118"/>
        <v>7ª ENTRADA</v>
      </c>
      <c r="B362" s="54"/>
      <c r="C362" s="54" t="str">
        <f t="shared" si="127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5"/>
        <v>0</v>
      </c>
      <c r="K362" s="100">
        <v>0.0</v>
      </c>
      <c r="L362" s="100">
        <f t="shared" si="126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 hidden="1">
      <c r="A363" s="6" t="str">
        <f t="shared" si="118"/>
        <v>7ª ENTRADA</v>
      </c>
      <c r="B363" s="54"/>
      <c r="C363" s="54" t="str">
        <f t="shared" si="127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5"/>
        <v>0</v>
      </c>
      <c r="K363" s="100">
        <v>0.0</v>
      </c>
      <c r="L363" s="100">
        <f t="shared" si="126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idden="1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idden="1">
      <c r="A366" s="6" t="str">
        <f t="shared" ref="A366:A407" si="128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idden="1">
      <c r="A367" s="6" t="str">
        <f t="shared" si="128"/>
        <v>NADA</v>
      </c>
      <c r="B367" s="87"/>
      <c r="C367" s="87">
        <v>0.1</v>
      </c>
      <c r="D367" s="82" t="s">
        <v>38</v>
      </c>
      <c r="E367" s="83">
        <f t="shared" ref="E367:E373" si="129">((E366*G$67)+E366)</f>
        <v>0</v>
      </c>
      <c r="F367" s="84">
        <v>2.0</v>
      </c>
      <c r="G367" s="85">
        <f t="shared" ref="G367:G373" si="130">((G366*G$67)+G366)</f>
        <v>0</v>
      </c>
      <c r="H367" s="84">
        <v>10.0</v>
      </c>
      <c r="I367" s="85">
        <f t="shared" ref="I367:I373" si="131">((I366*G$67)+I366)</f>
        <v>0</v>
      </c>
      <c r="J367" s="84">
        <v>18.0</v>
      </c>
      <c r="K367" s="85">
        <f t="shared" ref="K367:K372" si="132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idden="1">
      <c r="A368" s="6" t="str">
        <f t="shared" si="128"/>
        <v>NADA</v>
      </c>
      <c r="B368" s="82"/>
      <c r="C368" s="82"/>
      <c r="D368" s="82"/>
      <c r="E368" s="83">
        <f t="shared" si="129"/>
        <v>0</v>
      </c>
      <c r="F368" s="84">
        <v>3.0</v>
      </c>
      <c r="G368" s="85">
        <f t="shared" si="130"/>
        <v>0</v>
      </c>
      <c r="H368" s="84">
        <v>11.0</v>
      </c>
      <c r="I368" s="85">
        <f t="shared" si="131"/>
        <v>0</v>
      </c>
      <c r="J368" s="84">
        <v>19.0</v>
      </c>
      <c r="K368" s="85">
        <f t="shared" si="132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idden="1">
      <c r="A369" s="6" t="str">
        <f t="shared" si="128"/>
        <v>NADA</v>
      </c>
      <c r="B369" s="88"/>
      <c r="C369" s="88"/>
      <c r="D369" s="88"/>
      <c r="E369" s="83">
        <f t="shared" si="129"/>
        <v>0</v>
      </c>
      <c r="F369" s="84">
        <v>4.0</v>
      </c>
      <c r="G369" s="85">
        <f t="shared" si="130"/>
        <v>0</v>
      </c>
      <c r="H369" s="84">
        <v>12.0</v>
      </c>
      <c r="I369" s="85">
        <f t="shared" si="131"/>
        <v>0</v>
      </c>
      <c r="J369" s="84">
        <v>20.0</v>
      </c>
      <c r="K369" s="85">
        <f t="shared" si="132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idden="1">
      <c r="A370" s="6" t="str">
        <f t="shared" si="128"/>
        <v>NADA</v>
      </c>
      <c r="B370" s="89"/>
      <c r="C370" s="89" t="s">
        <v>1</v>
      </c>
      <c r="D370" s="89" t="s">
        <v>39</v>
      </c>
      <c r="E370" s="83">
        <f t="shared" si="129"/>
        <v>0</v>
      </c>
      <c r="F370" s="84">
        <v>5.0</v>
      </c>
      <c r="G370" s="85">
        <f t="shared" si="130"/>
        <v>0</v>
      </c>
      <c r="H370" s="84">
        <v>13.0</v>
      </c>
      <c r="I370" s="85">
        <f t="shared" si="131"/>
        <v>0</v>
      </c>
      <c r="J370" s="84">
        <v>21.0</v>
      </c>
      <c r="K370" s="85">
        <f t="shared" si="132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idden="1">
      <c r="A371" s="6" t="str">
        <f t="shared" si="128"/>
        <v>NADA</v>
      </c>
      <c r="B371" s="90"/>
      <c r="C371" s="90" t="s">
        <v>40</v>
      </c>
      <c r="D371" s="91">
        <f>L375*0.5%</f>
        <v>0</v>
      </c>
      <c r="E371" s="83">
        <f t="shared" si="129"/>
        <v>0</v>
      </c>
      <c r="F371" s="84">
        <v>6.0</v>
      </c>
      <c r="G371" s="85">
        <f t="shared" si="130"/>
        <v>0</v>
      </c>
      <c r="H371" s="84">
        <v>14.0</v>
      </c>
      <c r="I371" s="85">
        <f t="shared" si="131"/>
        <v>0</v>
      </c>
      <c r="J371" s="84">
        <v>22.0</v>
      </c>
      <c r="K371" s="85">
        <f t="shared" si="132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idden="1">
      <c r="A372" s="6" t="str">
        <f t="shared" si="128"/>
        <v>NADA</v>
      </c>
      <c r="B372" s="92"/>
      <c r="C372" s="92" t="s">
        <v>41</v>
      </c>
      <c r="D372" s="93">
        <f>D371/5</f>
        <v>0</v>
      </c>
      <c r="E372" s="83">
        <f t="shared" si="129"/>
        <v>0</v>
      </c>
      <c r="F372" s="84">
        <v>7.0</v>
      </c>
      <c r="G372" s="85">
        <f t="shared" si="130"/>
        <v>0</v>
      </c>
      <c r="H372" s="84">
        <v>15.0</v>
      </c>
      <c r="I372" s="85">
        <f t="shared" si="131"/>
        <v>0</v>
      </c>
      <c r="J372" s="84">
        <v>23.0</v>
      </c>
      <c r="K372" s="85">
        <f t="shared" si="132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idden="1">
      <c r="A373" s="6" t="str">
        <f t="shared" si="128"/>
        <v>NADA</v>
      </c>
      <c r="B373" s="94"/>
      <c r="C373" s="94" t="s">
        <v>42</v>
      </c>
      <c r="D373" s="95">
        <f>L375*G375</f>
        <v>0</v>
      </c>
      <c r="E373" s="83">
        <f t="shared" si="129"/>
        <v>0</v>
      </c>
      <c r="F373" s="84">
        <v>8.0</v>
      </c>
      <c r="G373" s="85">
        <f t="shared" si="130"/>
        <v>0</v>
      </c>
      <c r="H373" s="84">
        <v>16.0</v>
      </c>
      <c r="I373" s="85">
        <f t="shared" si="131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idden="1">
      <c r="A374" s="6" t="str">
        <f t="shared" si="128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idden="1">
      <c r="A375" s="6" t="str">
        <f t="shared" si="128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3">H377+H378+H379+H380+H381+H382+H383+H384+H385+H386+H387+H388+H389+H390+H391+H392+H393+H394+H395+H396+H397+H398+H399+H400+H401+H402+H403+H404+H405+H406</f>
        <v>0</v>
      </c>
      <c r="I375" s="17">
        <f t="shared" si="133"/>
        <v>0</v>
      </c>
      <c r="J375" s="98"/>
      <c r="K375" s="17">
        <f t="shared" ref="K375:L375" si="134">K377+K378+K379+K380+K381+K382+K383+K384+K385+K386+K387+K388+K389+K390+K391+K392+K393+K394+K395+K396+K397+K398+K399+K400+K401+K402+K403+K404+K405+K406</f>
        <v>0</v>
      </c>
      <c r="L375" s="17">
        <f t="shared" si="134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idden="1">
      <c r="A376" s="6" t="str">
        <f t="shared" si="128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idden="1">
      <c r="A377" s="6" t="str">
        <f t="shared" si="128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5">SUM(H377:I377)</f>
        <v>0</v>
      </c>
      <c r="K377" s="100">
        <v>0.0</v>
      </c>
      <c r="L377" s="100">
        <f t="shared" ref="L377:L407" si="136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idden="1">
      <c r="A378" s="6" t="str">
        <f t="shared" si="128"/>
        <v>NADA</v>
      </c>
      <c r="B378" s="54"/>
      <c r="C378" s="54" t="str">
        <f t="shared" ref="C378:C407" si="137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5"/>
        <v>0</v>
      </c>
      <c r="K378" s="100">
        <v>0.0</v>
      </c>
      <c r="L378" s="100">
        <f t="shared" si="136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idden="1">
      <c r="A379" s="6" t="str">
        <f t="shared" si="128"/>
        <v>NADA</v>
      </c>
      <c r="B379" s="54"/>
      <c r="C379" s="54" t="str">
        <f t="shared" si="137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5"/>
        <v>0</v>
      </c>
      <c r="K379" s="100">
        <v>0.0</v>
      </c>
      <c r="L379" s="100">
        <f t="shared" si="136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idden="1">
      <c r="A380" s="6" t="str">
        <f t="shared" si="128"/>
        <v>NADA</v>
      </c>
      <c r="B380" s="54"/>
      <c r="C380" s="54" t="str">
        <f t="shared" si="137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5"/>
        <v>0</v>
      </c>
      <c r="K380" s="100">
        <v>0.0</v>
      </c>
      <c r="L380" s="100">
        <f t="shared" si="136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idden="1">
      <c r="A381" s="6" t="str">
        <f t="shared" si="128"/>
        <v>NADA</v>
      </c>
      <c r="B381" s="54"/>
      <c r="C381" s="54" t="str">
        <f t="shared" si="137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5"/>
        <v>0</v>
      </c>
      <c r="K381" s="100">
        <v>0.0</v>
      </c>
      <c r="L381" s="100">
        <f t="shared" si="136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idden="1">
      <c r="A382" s="6" t="str">
        <f t="shared" si="128"/>
        <v>NADA</v>
      </c>
      <c r="B382" s="54"/>
      <c r="C382" s="54" t="str">
        <f t="shared" si="137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5"/>
        <v>0</v>
      </c>
      <c r="K382" s="100">
        <v>0.0</v>
      </c>
      <c r="L382" s="100">
        <f t="shared" si="136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idden="1">
      <c r="A383" s="6" t="str">
        <f t="shared" si="128"/>
        <v>NADA</v>
      </c>
      <c r="B383" s="54"/>
      <c r="C383" s="54" t="str">
        <f t="shared" si="137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5"/>
        <v>0</v>
      </c>
      <c r="K383" s="100">
        <v>0.0</v>
      </c>
      <c r="L383" s="100">
        <f t="shared" si="136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idden="1">
      <c r="A384" s="6" t="str">
        <f t="shared" si="128"/>
        <v>NADA</v>
      </c>
      <c r="B384" s="54"/>
      <c r="C384" s="54" t="str">
        <f t="shared" si="137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5"/>
        <v>0</v>
      </c>
      <c r="K384" s="100">
        <v>0.0</v>
      </c>
      <c r="L384" s="100">
        <f t="shared" si="136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idden="1">
      <c r="A385" s="6" t="str">
        <f t="shared" si="128"/>
        <v>NADA</v>
      </c>
      <c r="B385" s="54"/>
      <c r="C385" s="54" t="str">
        <f t="shared" si="137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5"/>
        <v>0</v>
      </c>
      <c r="K385" s="100">
        <v>0.0</v>
      </c>
      <c r="L385" s="100">
        <f t="shared" si="136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idden="1">
      <c r="A386" s="6" t="str">
        <f t="shared" si="128"/>
        <v>NADA</v>
      </c>
      <c r="B386" s="54"/>
      <c r="C386" s="54" t="str">
        <f t="shared" si="137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5"/>
        <v>0</v>
      </c>
      <c r="K386" s="100">
        <v>0.0</v>
      </c>
      <c r="L386" s="100">
        <f t="shared" si="136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idden="1">
      <c r="A387" s="6" t="str">
        <f t="shared" si="128"/>
        <v>NADA</v>
      </c>
      <c r="B387" s="54"/>
      <c r="C387" s="54" t="str">
        <f t="shared" si="137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5"/>
        <v>0</v>
      </c>
      <c r="K387" s="100">
        <v>0.0</v>
      </c>
      <c r="L387" s="100">
        <f t="shared" si="136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idden="1">
      <c r="A388" s="6" t="str">
        <f t="shared" si="128"/>
        <v>NADA</v>
      </c>
      <c r="B388" s="54"/>
      <c r="C388" s="54" t="str">
        <f t="shared" si="137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5"/>
        <v>0</v>
      </c>
      <c r="K388" s="100">
        <v>0.0</v>
      </c>
      <c r="L388" s="100">
        <f t="shared" si="136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idden="1">
      <c r="A389" s="6" t="str">
        <f t="shared" si="128"/>
        <v>NADA</v>
      </c>
      <c r="B389" s="54"/>
      <c r="C389" s="54" t="str">
        <f t="shared" si="137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5"/>
        <v>0</v>
      </c>
      <c r="K389" s="100">
        <v>0.0</v>
      </c>
      <c r="L389" s="100">
        <f t="shared" si="136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idden="1">
      <c r="A390" s="6" t="str">
        <f t="shared" si="128"/>
        <v>NADA</v>
      </c>
      <c r="B390" s="54"/>
      <c r="C390" s="54" t="str">
        <f t="shared" si="137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5"/>
        <v>0</v>
      </c>
      <c r="K390" s="100">
        <v>0.0</v>
      </c>
      <c r="L390" s="100">
        <f t="shared" si="136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idden="1">
      <c r="A391" s="6" t="str">
        <f t="shared" si="128"/>
        <v>NADA</v>
      </c>
      <c r="B391" s="54"/>
      <c r="C391" s="54" t="str">
        <f t="shared" si="137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5"/>
        <v>0</v>
      </c>
      <c r="K391" s="100">
        <v>0.0</v>
      </c>
      <c r="L391" s="100">
        <f t="shared" si="136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idden="1">
      <c r="A392" s="6" t="str">
        <f t="shared" si="128"/>
        <v>NADA</v>
      </c>
      <c r="B392" s="54"/>
      <c r="C392" s="54" t="str">
        <f t="shared" si="137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5"/>
        <v>0</v>
      </c>
      <c r="K392" s="100">
        <v>0.0</v>
      </c>
      <c r="L392" s="100">
        <f t="shared" si="136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idden="1">
      <c r="A393" s="6" t="str">
        <f t="shared" si="128"/>
        <v>NADA</v>
      </c>
      <c r="B393" s="54"/>
      <c r="C393" s="54" t="str">
        <f t="shared" si="137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5"/>
        <v>0</v>
      </c>
      <c r="K393" s="100">
        <v>0.0</v>
      </c>
      <c r="L393" s="100">
        <f t="shared" si="136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idden="1">
      <c r="A394" s="6" t="str">
        <f t="shared" si="128"/>
        <v>NADA</v>
      </c>
      <c r="B394" s="54"/>
      <c r="C394" s="54" t="str">
        <f t="shared" si="137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5"/>
        <v>0</v>
      </c>
      <c r="K394" s="100">
        <v>0.0</v>
      </c>
      <c r="L394" s="100">
        <f t="shared" si="136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idden="1">
      <c r="A395" s="6" t="str">
        <f t="shared" si="128"/>
        <v>NADA</v>
      </c>
      <c r="B395" s="54"/>
      <c r="C395" s="54" t="str">
        <f t="shared" si="137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5"/>
        <v>0</v>
      </c>
      <c r="K395" s="100">
        <v>0.0</v>
      </c>
      <c r="L395" s="100">
        <f t="shared" si="136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idden="1">
      <c r="A396" s="6" t="str">
        <f t="shared" si="128"/>
        <v>NADA</v>
      </c>
      <c r="B396" s="54"/>
      <c r="C396" s="54" t="str">
        <f t="shared" si="137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5"/>
        <v>0</v>
      </c>
      <c r="K396" s="100">
        <v>0.0</v>
      </c>
      <c r="L396" s="100">
        <f t="shared" si="136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idden="1">
      <c r="A397" s="6" t="str">
        <f t="shared" si="128"/>
        <v>NADA</v>
      </c>
      <c r="B397" s="54"/>
      <c r="C397" s="54" t="str">
        <f t="shared" si="137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5"/>
        <v>0</v>
      </c>
      <c r="K397" s="100">
        <v>0.0</v>
      </c>
      <c r="L397" s="100">
        <f t="shared" si="136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idden="1">
      <c r="A398" s="6" t="str">
        <f t="shared" si="128"/>
        <v>NADA</v>
      </c>
      <c r="B398" s="54"/>
      <c r="C398" s="54" t="str">
        <f t="shared" si="137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5"/>
        <v>0</v>
      </c>
      <c r="K398" s="100">
        <v>0.0</v>
      </c>
      <c r="L398" s="100">
        <f t="shared" si="136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idden="1">
      <c r="A399" s="6" t="str">
        <f t="shared" si="128"/>
        <v>NADA</v>
      </c>
      <c r="B399" s="54"/>
      <c r="C399" s="54" t="str">
        <f t="shared" si="137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5"/>
        <v>0</v>
      </c>
      <c r="K399" s="100">
        <v>0.0</v>
      </c>
      <c r="L399" s="100">
        <f t="shared" si="136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idden="1">
      <c r="A400" s="6" t="str">
        <f t="shared" si="128"/>
        <v>NADA</v>
      </c>
      <c r="B400" s="54"/>
      <c r="C400" s="54" t="str">
        <f t="shared" si="137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5"/>
        <v>0</v>
      </c>
      <c r="K400" s="100">
        <v>0.0</v>
      </c>
      <c r="L400" s="100">
        <f t="shared" si="136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idden="1">
      <c r="A401" s="6" t="str">
        <f t="shared" si="128"/>
        <v>NADA</v>
      </c>
      <c r="B401" s="54"/>
      <c r="C401" s="54" t="str">
        <f t="shared" si="137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5"/>
        <v>0</v>
      </c>
      <c r="K401" s="100">
        <v>0.0</v>
      </c>
      <c r="L401" s="100">
        <f t="shared" si="136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idden="1">
      <c r="A402" s="6" t="str">
        <f t="shared" si="128"/>
        <v>NADA</v>
      </c>
      <c r="B402" s="54"/>
      <c r="C402" s="54" t="str">
        <f t="shared" si="137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5"/>
        <v>0</v>
      </c>
      <c r="K402" s="100">
        <v>0.0</v>
      </c>
      <c r="L402" s="100">
        <f t="shared" si="136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idden="1">
      <c r="A403" s="6" t="str">
        <f t="shared" si="128"/>
        <v>NADA</v>
      </c>
      <c r="B403" s="54"/>
      <c r="C403" s="54" t="str">
        <f t="shared" si="137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5"/>
        <v>0</v>
      </c>
      <c r="K403" s="100">
        <v>0.0</v>
      </c>
      <c r="L403" s="100">
        <f t="shared" si="136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idden="1">
      <c r="A404" s="6" t="str">
        <f t="shared" si="128"/>
        <v>NADA</v>
      </c>
      <c r="B404" s="54"/>
      <c r="C404" s="54" t="str">
        <f t="shared" si="137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5"/>
        <v>0</v>
      </c>
      <c r="K404" s="100">
        <v>0.0</v>
      </c>
      <c r="L404" s="100">
        <f t="shared" si="136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idden="1">
      <c r="A405" s="6" t="str">
        <f t="shared" si="128"/>
        <v>NADA</v>
      </c>
      <c r="B405" s="54"/>
      <c r="C405" s="54" t="str">
        <f t="shared" si="137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5"/>
        <v>0</v>
      </c>
      <c r="K405" s="100">
        <v>0.0</v>
      </c>
      <c r="L405" s="100">
        <f t="shared" si="136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idden="1">
      <c r="A406" s="6" t="str">
        <f t="shared" si="128"/>
        <v>NADA</v>
      </c>
      <c r="B406" s="54"/>
      <c r="C406" s="54" t="str">
        <f t="shared" si="137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5"/>
        <v>0</v>
      </c>
      <c r="K406" s="100">
        <v>0.0</v>
      </c>
      <c r="L406" s="100">
        <f t="shared" si="136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idden="1">
      <c r="A407" s="6" t="str">
        <f t="shared" si="128"/>
        <v>NADA</v>
      </c>
      <c r="B407" s="54"/>
      <c r="C407" s="54" t="str">
        <f t="shared" si="137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5"/>
        <v>0</v>
      </c>
      <c r="K407" s="100">
        <v>0.0</v>
      </c>
      <c r="L407" s="100">
        <f t="shared" si="136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idden="1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idden="1">
      <c r="A410" s="6" t="str">
        <f t="shared" ref="A410:A451" si="138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idden="1">
      <c r="A411" s="6" t="str">
        <f t="shared" si="138"/>
        <v>NADA</v>
      </c>
      <c r="B411" s="87"/>
      <c r="C411" s="87">
        <v>0.1</v>
      </c>
      <c r="D411" s="82" t="s">
        <v>38</v>
      </c>
      <c r="E411" s="83">
        <f t="shared" ref="E411:E417" si="139">((E410*G$67)+E410)</f>
        <v>0</v>
      </c>
      <c r="F411" s="84">
        <v>2.0</v>
      </c>
      <c r="G411" s="85">
        <f t="shared" ref="G411:G417" si="140">((G410*G$67)+G410)</f>
        <v>0</v>
      </c>
      <c r="H411" s="84">
        <v>10.0</v>
      </c>
      <c r="I411" s="85">
        <f t="shared" ref="I411:I417" si="141">((I410*G$67)+I410)</f>
        <v>0</v>
      </c>
      <c r="J411" s="84">
        <v>18.0</v>
      </c>
      <c r="K411" s="85">
        <f t="shared" ref="K411:K416" si="142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idden="1">
      <c r="A412" s="6" t="str">
        <f t="shared" si="138"/>
        <v>NADA</v>
      </c>
      <c r="B412" s="82"/>
      <c r="C412" s="82"/>
      <c r="D412" s="82"/>
      <c r="E412" s="83">
        <f t="shared" si="139"/>
        <v>0</v>
      </c>
      <c r="F412" s="84">
        <v>3.0</v>
      </c>
      <c r="G412" s="85">
        <f t="shared" si="140"/>
        <v>0</v>
      </c>
      <c r="H412" s="84">
        <v>11.0</v>
      </c>
      <c r="I412" s="85">
        <f t="shared" si="141"/>
        <v>0</v>
      </c>
      <c r="J412" s="84">
        <v>19.0</v>
      </c>
      <c r="K412" s="85">
        <f t="shared" si="142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idden="1">
      <c r="A413" s="6" t="str">
        <f t="shared" si="138"/>
        <v>NADA</v>
      </c>
      <c r="B413" s="88"/>
      <c r="C413" s="88"/>
      <c r="D413" s="88"/>
      <c r="E413" s="83">
        <f t="shared" si="139"/>
        <v>0</v>
      </c>
      <c r="F413" s="84">
        <v>4.0</v>
      </c>
      <c r="G413" s="85">
        <f t="shared" si="140"/>
        <v>0</v>
      </c>
      <c r="H413" s="84">
        <v>12.0</v>
      </c>
      <c r="I413" s="85">
        <f t="shared" si="141"/>
        <v>0</v>
      </c>
      <c r="J413" s="84">
        <v>20.0</v>
      </c>
      <c r="K413" s="85">
        <f t="shared" si="142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idden="1">
      <c r="A414" s="6" t="str">
        <f t="shared" si="138"/>
        <v>NADA</v>
      </c>
      <c r="B414" s="89"/>
      <c r="C414" s="89" t="s">
        <v>1</v>
      </c>
      <c r="D414" s="89" t="s">
        <v>39</v>
      </c>
      <c r="E414" s="83">
        <f t="shared" si="139"/>
        <v>0</v>
      </c>
      <c r="F414" s="84">
        <v>5.0</v>
      </c>
      <c r="G414" s="85">
        <f t="shared" si="140"/>
        <v>0</v>
      </c>
      <c r="H414" s="84">
        <v>13.0</v>
      </c>
      <c r="I414" s="85">
        <f t="shared" si="141"/>
        <v>0</v>
      </c>
      <c r="J414" s="84">
        <v>21.0</v>
      </c>
      <c r="K414" s="85">
        <f t="shared" si="142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idden="1">
      <c r="A415" s="6" t="str">
        <f t="shared" si="138"/>
        <v>NADA</v>
      </c>
      <c r="B415" s="90"/>
      <c r="C415" s="90" t="s">
        <v>40</v>
      </c>
      <c r="D415" s="91">
        <f>L419*0.5%</f>
        <v>0</v>
      </c>
      <c r="E415" s="83">
        <f t="shared" si="139"/>
        <v>0</v>
      </c>
      <c r="F415" s="84">
        <v>6.0</v>
      </c>
      <c r="G415" s="85">
        <f t="shared" si="140"/>
        <v>0</v>
      </c>
      <c r="H415" s="84">
        <v>14.0</v>
      </c>
      <c r="I415" s="85">
        <f t="shared" si="141"/>
        <v>0</v>
      </c>
      <c r="J415" s="84">
        <v>22.0</v>
      </c>
      <c r="K415" s="85">
        <f t="shared" si="142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idden="1">
      <c r="A416" s="6" t="str">
        <f t="shared" si="138"/>
        <v>NADA</v>
      </c>
      <c r="B416" s="92"/>
      <c r="C416" s="92" t="s">
        <v>41</v>
      </c>
      <c r="D416" s="93">
        <f>D415/5</f>
        <v>0</v>
      </c>
      <c r="E416" s="83">
        <f t="shared" si="139"/>
        <v>0</v>
      </c>
      <c r="F416" s="84">
        <v>7.0</v>
      </c>
      <c r="G416" s="85">
        <f t="shared" si="140"/>
        <v>0</v>
      </c>
      <c r="H416" s="84">
        <v>15.0</v>
      </c>
      <c r="I416" s="85">
        <f t="shared" si="141"/>
        <v>0</v>
      </c>
      <c r="J416" s="84">
        <v>23.0</v>
      </c>
      <c r="K416" s="85">
        <f t="shared" si="142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idden="1">
      <c r="A417" s="6" t="str">
        <f t="shared" si="138"/>
        <v>NADA</v>
      </c>
      <c r="B417" s="94"/>
      <c r="C417" s="94" t="s">
        <v>42</v>
      </c>
      <c r="D417" s="95">
        <f>L419*G419</f>
        <v>0</v>
      </c>
      <c r="E417" s="83">
        <f t="shared" si="139"/>
        <v>0</v>
      </c>
      <c r="F417" s="84">
        <v>8.0</v>
      </c>
      <c r="G417" s="85">
        <f t="shared" si="140"/>
        <v>0</v>
      </c>
      <c r="H417" s="84">
        <v>16.0</v>
      </c>
      <c r="I417" s="85">
        <f t="shared" si="141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idden="1">
      <c r="A418" s="6" t="str">
        <f t="shared" si="138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idden="1">
      <c r="A419" s="6" t="str">
        <f t="shared" si="138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3">H421+H422+H423+H424+H425+H426+H427+H428+H429+H430+H431+H432+H433+H434+H435+H436+H437+H438+H439+H440+H441+H442+H443+H444+H445+H446+H447+H448+H449+H450</f>
        <v>0</v>
      </c>
      <c r="I419" s="17">
        <f t="shared" si="143"/>
        <v>0</v>
      </c>
      <c r="J419" s="98"/>
      <c r="K419" s="17">
        <f t="shared" ref="K419:L419" si="144">K421+K422+K423+K424+K425+K426+K427+K428+K429+K430+K431+K432+K433+K434+K435+K436+K437+K438+K439+K440+K441+K442+K443+K444+K445+K446+K447+K448+K449+K450</f>
        <v>0</v>
      </c>
      <c r="L419" s="17">
        <f t="shared" si="144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idden="1">
      <c r="A420" s="6" t="str">
        <f t="shared" si="138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idden="1">
      <c r="A421" s="6" t="str">
        <f t="shared" si="138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5">SUM(H421:I421)</f>
        <v>0</v>
      </c>
      <c r="K421" s="100">
        <v>0.0</v>
      </c>
      <c r="L421" s="100">
        <f t="shared" ref="L421:L451" si="146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idden="1">
      <c r="A422" s="6" t="str">
        <f t="shared" si="138"/>
        <v>NADA</v>
      </c>
      <c r="B422" s="54"/>
      <c r="C422" s="54" t="str">
        <f t="shared" ref="C422:C451" si="147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5"/>
        <v>0</v>
      </c>
      <c r="K422" s="100">
        <v>0.0</v>
      </c>
      <c r="L422" s="100">
        <f t="shared" si="146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idden="1">
      <c r="A423" s="6" t="str">
        <f t="shared" si="138"/>
        <v>NADA</v>
      </c>
      <c r="B423" s="54"/>
      <c r="C423" s="54" t="str">
        <f t="shared" si="147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5"/>
        <v>0</v>
      </c>
      <c r="K423" s="100">
        <v>0.0</v>
      </c>
      <c r="L423" s="100">
        <f t="shared" si="146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idden="1">
      <c r="A424" s="6" t="str">
        <f t="shared" si="138"/>
        <v>NADA</v>
      </c>
      <c r="B424" s="54"/>
      <c r="C424" s="54" t="str">
        <f t="shared" si="147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5"/>
        <v>0</v>
      </c>
      <c r="K424" s="100">
        <v>0.0</v>
      </c>
      <c r="L424" s="100">
        <f t="shared" si="146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idden="1">
      <c r="A425" s="6" t="str">
        <f t="shared" si="138"/>
        <v>NADA</v>
      </c>
      <c r="B425" s="54"/>
      <c r="C425" s="54" t="str">
        <f t="shared" si="147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5"/>
        <v>0</v>
      </c>
      <c r="K425" s="100">
        <v>0.0</v>
      </c>
      <c r="L425" s="100">
        <f t="shared" si="146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idden="1">
      <c r="A426" s="6" t="str">
        <f t="shared" si="138"/>
        <v>NADA</v>
      </c>
      <c r="B426" s="54"/>
      <c r="C426" s="54" t="str">
        <f t="shared" si="147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5"/>
        <v>0</v>
      </c>
      <c r="K426" s="100">
        <v>0.0</v>
      </c>
      <c r="L426" s="100">
        <f t="shared" si="146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idden="1">
      <c r="A427" s="6" t="str">
        <f t="shared" si="138"/>
        <v>NADA</v>
      </c>
      <c r="B427" s="54"/>
      <c r="C427" s="54" t="str">
        <f t="shared" si="147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5"/>
        <v>0</v>
      </c>
      <c r="K427" s="100">
        <v>0.0</v>
      </c>
      <c r="L427" s="100">
        <f t="shared" si="146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idden="1">
      <c r="A428" s="6" t="str">
        <f t="shared" si="138"/>
        <v>NADA</v>
      </c>
      <c r="B428" s="54"/>
      <c r="C428" s="54" t="str">
        <f t="shared" si="147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5"/>
        <v>0</v>
      </c>
      <c r="K428" s="100">
        <v>0.0</v>
      </c>
      <c r="L428" s="100">
        <f t="shared" si="146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idden="1">
      <c r="A429" s="6" t="str">
        <f t="shared" si="138"/>
        <v>NADA</v>
      </c>
      <c r="B429" s="54"/>
      <c r="C429" s="54" t="str">
        <f t="shared" si="147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5"/>
        <v>0</v>
      </c>
      <c r="K429" s="100">
        <v>0.0</v>
      </c>
      <c r="L429" s="100">
        <f t="shared" si="146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idden="1">
      <c r="A430" s="6" t="str">
        <f t="shared" si="138"/>
        <v>NADA</v>
      </c>
      <c r="B430" s="54"/>
      <c r="C430" s="54" t="str">
        <f t="shared" si="147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5"/>
        <v>0</v>
      </c>
      <c r="K430" s="100">
        <v>0.0</v>
      </c>
      <c r="L430" s="100">
        <f t="shared" si="146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idden="1">
      <c r="A431" s="6" t="str">
        <f t="shared" si="138"/>
        <v>NADA</v>
      </c>
      <c r="B431" s="54"/>
      <c r="C431" s="54" t="str">
        <f t="shared" si="147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5"/>
        <v>0</v>
      </c>
      <c r="K431" s="100">
        <v>0.0</v>
      </c>
      <c r="L431" s="100">
        <f t="shared" si="146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idden="1">
      <c r="A432" s="6" t="str">
        <f t="shared" si="138"/>
        <v>NADA</v>
      </c>
      <c r="B432" s="54"/>
      <c r="C432" s="54" t="str">
        <f t="shared" si="147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5"/>
        <v>0</v>
      </c>
      <c r="K432" s="100">
        <v>0.0</v>
      </c>
      <c r="L432" s="100">
        <f t="shared" si="146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idden="1">
      <c r="A433" s="6" t="str">
        <f t="shared" si="138"/>
        <v>NADA</v>
      </c>
      <c r="B433" s="54"/>
      <c r="C433" s="54" t="str">
        <f t="shared" si="147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5"/>
        <v>0</v>
      </c>
      <c r="K433" s="100">
        <v>0.0</v>
      </c>
      <c r="L433" s="100">
        <f t="shared" si="146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idden="1">
      <c r="A434" s="6" t="str">
        <f t="shared" si="138"/>
        <v>NADA</v>
      </c>
      <c r="B434" s="54"/>
      <c r="C434" s="54" t="str">
        <f t="shared" si="147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5"/>
        <v>0</v>
      </c>
      <c r="K434" s="100">
        <v>0.0</v>
      </c>
      <c r="L434" s="100">
        <f t="shared" si="146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idden="1">
      <c r="A435" s="6" t="str">
        <f t="shared" si="138"/>
        <v>NADA</v>
      </c>
      <c r="B435" s="54"/>
      <c r="C435" s="54" t="str">
        <f t="shared" si="147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5"/>
        <v>0</v>
      </c>
      <c r="K435" s="100">
        <v>0.0</v>
      </c>
      <c r="L435" s="100">
        <f t="shared" si="146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idden="1">
      <c r="A436" s="6" t="str">
        <f t="shared" si="138"/>
        <v>NADA</v>
      </c>
      <c r="B436" s="54"/>
      <c r="C436" s="54" t="str">
        <f t="shared" si="147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5"/>
        <v>0</v>
      </c>
      <c r="K436" s="100">
        <v>0.0</v>
      </c>
      <c r="L436" s="100">
        <f t="shared" si="146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idden="1">
      <c r="A437" s="6" t="str">
        <f t="shared" si="138"/>
        <v>NADA</v>
      </c>
      <c r="B437" s="54"/>
      <c r="C437" s="54" t="str">
        <f t="shared" si="147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5"/>
        <v>0</v>
      </c>
      <c r="K437" s="100">
        <v>0.0</v>
      </c>
      <c r="L437" s="100">
        <f t="shared" si="146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idden="1">
      <c r="A438" s="6" t="str">
        <f t="shared" si="138"/>
        <v>NADA</v>
      </c>
      <c r="B438" s="54"/>
      <c r="C438" s="54" t="str">
        <f t="shared" si="147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5"/>
        <v>0</v>
      </c>
      <c r="K438" s="100">
        <v>0.0</v>
      </c>
      <c r="L438" s="100">
        <f t="shared" si="146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idden="1">
      <c r="A439" s="6" t="str">
        <f t="shared" si="138"/>
        <v>NADA</v>
      </c>
      <c r="B439" s="54"/>
      <c r="C439" s="54" t="str">
        <f t="shared" si="147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5"/>
        <v>0</v>
      </c>
      <c r="K439" s="100">
        <v>0.0</v>
      </c>
      <c r="L439" s="100">
        <f t="shared" si="146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idden="1">
      <c r="A440" s="6" t="str">
        <f t="shared" si="138"/>
        <v>NADA</v>
      </c>
      <c r="B440" s="54"/>
      <c r="C440" s="54" t="str">
        <f t="shared" si="147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5"/>
        <v>0</v>
      </c>
      <c r="K440" s="100">
        <v>0.0</v>
      </c>
      <c r="L440" s="100">
        <f t="shared" si="146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idden="1">
      <c r="A441" s="6" t="str">
        <f t="shared" si="138"/>
        <v>NADA</v>
      </c>
      <c r="B441" s="54"/>
      <c r="C441" s="54" t="str">
        <f t="shared" si="147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5"/>
        <v>0</v>
      </c>
      <c r="K441" s="100">
        <v>0.0</v>
      </c>
      <c r="L441" s="100">
        <f t="shared" si="146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idden="1">
      <c r="A442" s="6" t="str">
        <f t="shared" si="138"/>
        <v>NADA</v>
      </c>
      <c r="B442" s="54"/>
      <c r="C442" s="54" t="str">
        <f t="shared" si="147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5"/>
        <v>0</v>
      </c>
      <c r="K442" s="100">
        <v>0.0</v>
      </c>
      <c r="L442" s="100">
        <f t="shared" si="146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idden="1">
      <c r="A443" s="6" t="str">
        <f t="shared" si="138"/>
        <v>NADA</v>
      </c>
      <c r="B443" s="54"/>
      <c r="C443" s="54" t="str">
        <f t="shared" si="147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5"/>
        <v>0</v>
      </c>
      <c r="K443" s="100">
        <v>0.0</v>
      </c>
      <c r="L443" s="100">
        <f t="shared" si="146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idden="1">
      <c r="A444" s="6" t="str">
        <f t="shared" si="138"/>
        <v>NADA</v>
      </c>
      <c r="B444" s="54"/>
      <c r="C444" s="54" t="str">
        <f t="shared" si="147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5"/>
        <v>0</v>
      </c>
      <c r="K444" s="100">
        <v>0.0</v>
      </c>
      <c r="L444" s="100">
        <f t="shared" si="146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idden="1">
      <c r="A445" s="6" t="str">
        <f t="shared" si="138"/>
        <v>NADA</v>
      </c>
      <c r="B445" s="54"/>
      <c r="C445" s="54" t="str">
        <f t="shared" si="147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5"/>
        <v>0</v>
      </c>
      <c r="K445" s="100">
        <v>0.0</v>
      </c>
      <c r="L445" s="100">
        <f t="shared" si="146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idden="1">
      <c r="A446" s="6" t="str">
        <f t="shared" si="138"/>
        <v>NADA</v>
      </c>
      <c r="B446" s="54"/>
      <c r="C446" s="54" t="str">
        <f t="shared" si="147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5"/>
        <v>0</v>
      </c>
      <c r="K446" s="100">
        <v>0.0</v>
      </c>
      <c r="L446" s="100">
        <f t="shared" si="146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idden="1">
      <c r="A447" s="6" t="str">
        <f t="shared" si="138"/>
        <v>NADA</v>
      </c>
      <c r="B447" s="54"/>
      <c r="C447" s="54" t="str">
        <f t="shared" si="147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5"/>
        <v>0</v>
      </c>
      <c r="K447" s="100">
        <v>0.0</v>
      </c>
      <c r="L447" s="100">
        <f t="shared" si="146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idden="1">
      <c r="A448" s="6" t="str">
        <f t="shared" si="138"/>
        <v>NADA</v>
      </c>
      <c r="B448" s="54"/>
      <c r="C448" s="54" t="str">
        <f t="shared" si="147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5"/>
        <v>0</v>
      </c>
      <c r="K448" s="100">
        <v>0.0</v>
      </c>
      <c r="L448" s="100">
        <f t="shared" si="146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idden="1">
      <c r="A449" s="6" t="str">
        <f t="shared" si="138"/>
        <v>NADA</v>
      </c>
      <c r="B449" s="54"/>
      <c r="C449" s="54" t="str">
        <f t="shared" si="147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5"/>
        <v>0</v>
      </c>
      <c r="K449" s="100">
        <v>0.0</v>
      </c>
      <c r="L449" s="100">
        <f t="shared" si="146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idden="1">
      <c r="A450" s="6" t="str">
        <f t="shared" si="138"/>
        <v>NADA</v>
      </c>
      <c r="B450" s="54"/>
      <c r="C450" s="54" t="str">
        <f t="shared" si="147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5"/>
        <v>0</v>
      </c>
      <c r="K450" s="100">
        <v>0.0</v>
      </c>
      <c r="L450" s="100">
        <f t="shared" si="146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idden="1">
      <c r="A451" s="6" t="str">
        <f t="shared" si="138"/>
        <v>NADA</v>
      </c>
      <c r="B451" s="54"/>
      <c r="C451" s="54" t="str">
        <f t="shared" si="147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5"/>
        <v>0</v>
      </c>
      <c r="K451" s="100">
        <v>0.0</v>
      </c>
      <c r="L451" s="100">
        <f t="shared" si="146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>
    <filterColumn colId="0">
      <filters blank="1">
        <filter val="2ª ENTRADA"/>
        <filter val="1ª ENTRADA"/>
        <filter val="GERAL"/>
        <filter val="3ª ENTRADA"/>
        <filter val="RESULTADO DO DIA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4" max="5" width="18.25"/>
    <col customWidth="1" min="12" max="12" width="14.63"/>
    <col customWidth="1" min="13" max="13" width="4.63"/>
    <col customWidth="1" min="15" max="15" width="21.63"/>
    <col customWidth="1" min="22" max="22" width="25.63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1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0.01</v>
      </c>
      <c r="H3" s="17">
        <f t="shared" ref="H3:I3" si="1">H67</f>
        <v>0</v>
      </c>
      <c r="I3" s="17">
        <f t="shared" si="1"/>
        <v>0</v>
      </c>
      <c r="J3" s="18" t="str">
        <f t="shared" ref="J3:J12" si="5">I3/H3</f>
        <v>#DIV/0!</v>
      </c>
      <c r="K3" s="17">
        <f t="shared" ref="K3:L3" si="2">K67</f>
        <v>0</v>
      </c>
      <c r="L3" s="17">
        <f t="shared" si="2"/>
        <v>0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1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11</v>
      </c>
      <c r="G4" s="16">
        <f>C103</f>
        <v>0.01</v>
      </c>
      <c r="H4" s="17">
        <f t="shared" ref="H4:I4" si="4">H111</f>
        <v>0</v>
      </c>
      <c r="I4" s="17">
        <f t="shared" si="4"/>
        <v>0</v>
      </c>
      <c r="J4" s="18" t="str">
        <f t="shared" si="5"/>
        <v>#DIV/0!</v>
      </c>
      <c r="K4" s="17">
        <f t="shared" ref="K4:L4" si="6">K111</f>
        <v>0</v>
      </c>
      <c r="L4" s="17">
        <f t="shared" si="6"/>
        <v>0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1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11</v>
      </c>
      <c r="G5" s="16">
        <f>C147</f>
        <v>0.01</v>
      </c>
      <c r="H5" s="17">
        <f t="shared" ref="H5:I5" si="7">H155</f>
        <v>0</v>
      </c>
      <c r="I5" s="17">
        <f t="shared" si="7"/>
        <v>0</v>
      </c>
      <c r="J5" s="18" t="str">
        <f t="shared" si="5"/>
        <v>#DIV/0!</v>
      </c>
      <c r="K5" s="17">
        <f>K11</f>
        <v>0</v>
      </c>
      <c r="L5" s="17">
        <f>L155</f>
        <v>0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idden="1">
      <c r="A6" s="6" t="str">
        <f t="shared" si="3"/>
        <v>GERAL</v>
      </c>
      <c r="B6" s="20" t="b">
        <v>0</v>
      </c>
      <c r="C6" s="21" t="str">
        <f>D194</f>
        <v>Sportingbet</v>
      </c>
      <c r="D6" s="21" t="s">
        <v>10</v>
      </c>
      <c r="E6" s="21" t="str">
        <f>C189</f>
        <v>4ª ENTRADA</v>
      </c>
      <c r="F6" s="22" t="s">
        <v>12</v>
      </c>
      <c r="G6" s="23">
        <f>C191</f>
        <v>0.02</v>
      </c>
      <c r="H6" s="24">
        <f t="shared" ref="H6:I6" si="8">H199</f>
        <v>0</v>
      </c>
      <c r="I6" s="24">
        <f t="shared" si="8"/>
        <v>0</v>
      </c>
      <c r="J6" s="25" t="str">
        <f t="shared" si="5"/>
        <v>#DIV/0!</v>
      </c>
      <c r="K6" s="24">
        <f t="shared" ref="K6:L6" si="9">K199</f>
        <v>0</v>
      </c>
      <c r="L6" s="24">
        <f t="shared" si="9"/>
        <v>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idden="1">
      <c r="A7" s="6" t="str">
        <f t="shared" si="3"/>
        <v>GERAL</v>
      </c>
      <c r="B7" s="20" t="b">
        <v>0</v>
      </c>
      <c r="C7" s="21" t="str">
        <f>D238</f>
        <v>Bet Vip</v>
      </c>
      <c r="D7" s="21" t="s">
        <v>10</v>
      </c>
      <c r="E7" s="21" t="str">
        <f>C233</f>
        <v>5ª ENTRADA</v>
      </c>
      <c r="F7" s="22" t="s">
        <v>12</v>
      </c>
      <c r="G7" s="23">
        <f>C235</f>
        <v>0.02</v>
      </c>
      <c r="H7" s="24">
        <f t="shared" ref="H7:I7" si="10">H243</f>
        <v>0</v>
      </c>
      <c r="I7" s="24">
        <f t="shared" si="10"/>
        <v>0</v>
      </c>
      <c r="J7" s="25" t="str">
        <f t="shared" si="5"/>
        <v>#DIV/0!</v>
      </c>
      <c r="K7" s="24">
        <f t="shared" ref="K7:L7" si="11">K243</f>
        <v>0</v>
      </c>
      <c r="L7" s="24">
        <f t="shared" si="11"/>
        <v>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idden="1">
      <c r="A8" s="6" t="str">
        <f t="shared" si="3"/>
        <v>GERAL</v>
      </c>
      <c r="B8" s="20" t="b">
        <v>0</v>
      </c>
      <c r="C8" s="21" t="str">
        <f>D282</f>
        <v>Bet Fair</v>
      </c>
      <c r="D8" s="21" t="s">
        <v>10</v>
      </c>
      <c r="E8" s="21" t="str">
        <f>C277</f>
        <v>6ª ENTRADA</v>
      </c>
      <c r="F8" s="22" t="s">
        <v>12</v>
      </c>
      <c r="G8" s="23">
        <f>C279</f>
        <v>0.02</v>
      </c>
      <c r="H8" s="24">
        <f t="shared" ref="H8:I8" si="12">H287</f>
        <v>0</v>
      </c>
      <c r="I8" s="24">
        <f t="shared" si="12"/>
        <v>0</v>
      </c>
      <c r="J8" s="25" t="str">
        <f t="shared" si="5"/>
        <v>#DIV/0!</v>
      </c>
      <c r="K8" s="24">
        <f t="shared" ref="K8:L8" si="13">K287</f>
        <v>0</v>
      </c>
      <c r="L8" s="24">
        <f t="shared" si="13"/>
        <v>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idden="1">
      <c r="A9" s="6" t="str">
        <f t="shared" si="3"/>
        <v>GERAL</v>
      </c>
      <c r="B9" s="20" t="b">
        <v>0</v>
      </c>
      <c r="C9" s="21" t="str">
        <f>D326</f>
        <v>Esportes da Sorte</v>
      </c>
      <c r="D9" s="21" t="s">
        <v>10</v>
      </c>
      <c r="E9" s="21" t="str">
        <f>C321</f>
        <v>7ª ENTRADA</v>
      </c>
      <c r="F9" s="22" t="s">
        <v>11</v>
      </c>
      <c r="G9" s="23">
        <f>C323</f>
        <v>0.04</v>
      </c>
      <c r="H9" s="24">
        <f t="shared" ref="H9:I9" si="14">H331</f>
        <v>0</v>
      </c>
      <c r="I9" s="24">
        <f t="shared" si="14"/>
        <v>0</v>
      </c>
      <c r="J9" s="25" t="str">
        <f t="shared" si="5"/>
        <v>#DIV/0!</v>
      </c>
      <c r="K9" s="24">
        <f t="shared" ref="K9:L9" si="15">K331</f>
        <v>0</v>
      </c>
      <c r="L9" s="24">
        <f t="shared" si="15"/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idden="1">
      <c r="A10" s="6" t="str">
        <f t="shared" si="3"/>
        <v>GERAL</v>
      </c>
      <c r="B10" s="21" t="b">
        <v>0</v>
      </c>
      <c r="C10" s="21" t="str">
        <f>D370</f>
        <v>Pix Bet</v>
      </c>
      <c r="D10" s="21"/>
      <c r="E10" s="21"/>
      <c r="F10" s="22"/>
      <c r="G10" s="23">
        <f>C367</f>
        <v>0.1</v>
      </c>
      <c r="H10" s="24">
        <f t="shared" ref="H10:I10" si="16">H375</f>
        <v>0</v>
      </c>
      <c r="I10" s="24">
        <f t="shared" si="16"/>
        <v>0</v>
      </c>
      <c r="J10" s="25" t="str">
        <f t="shared" si="5"/>
        <v>#DIV/0!</v>
      </c>
      <c r="K10" s="24">
        <f t="shared" ref="K10:L10" si="17">K375</f>
        <v>0</v>
      </c>
      <c r="L10" s="24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idden="1">
      <c r="A11" s="6" t="str">
        <f t="shared" si="3"/>
        <v>GERAL</v>
      </c>
      <c r="B11" s="21" t="b">
        <v>0</v>
      </c>
      <c r="C11" s="21" t="str">
        <f>D414</f>
        <v>Pix Bet</v>
      </c>
      <c r="D11" s="21"/>
      <c r="E11" s="21"/>
      <c r="F11" s="22"/>
      <c r="G11" s="23">
        <f>C411</f>
        <v>0.1</v>
      </c>
      <c r="H11" s="24">
        <f t="shared" ref="H11:I11" si="18">H419</f>
        <v>0</v>
      </c>
      <c r="I11" s="24">
        <f t="shared" si="18"/>
        <v>0</v>
      </c>
      <c r="J11" s="25" t="str">
        <f t="shared" si="5"/>
        <v>#DIV/0!</v>
      </c>
      <c r="K11" s="24">
        <f t="shared" ref="K11:L11" si="19">K419</f>
        <v>0</v>
      </c>
      <c r="L11" s="24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 t="s">
        <v>13</v>
      </c>
      <c r="C12" s="26"/>
      <c r="D12" s="26"/>
      <c r="E12" s="27">
        <f>H12*117.26%</f>
        <v>0</v>
      </c>
      <c r="F12" s="28" t="s">
        <v>14</v>
      </c>
      <c r="G12" s="29"/>
      <c r="H12" s="30">
        <f t="shared" ref="H12:I12" si="20">SUM(H3:H11)</f>
        <v>0</v>
      </c>
      <c r="I12" s="30">
        <f t="shared" si="20"/>
        <v>0</v>
      </c>
      <c r="J12" s="31" t="str">
        <f t="shared" si="5"/>
        <v>#DIV/0!</v>
      </c>
      <c r="K12" s="30">
        <f t="shared" ref="K12:L12" si="21">SUM(K3:K11)</f>
        <v>0</v>
      </c>
      <c r="L12" s="30">
        <f t="shared" si="21"/>
        <v>0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33"/>
      <c r="G13" s="34" t="s">
        <v>15</v>
      </c>
      <c r="H13" s="35">
        <v>4165.67</v>
      </c>
      <c r="I13" s="36">
        <f>((((I12/3)*2)/10)*7)</f>
        <v>0</v>
      </c>
      <c r="J13" s="37" t="str">
        <f>(J12/10*(7))</f>
        <v>#DIV/0!</v>
      </c>
      <c r="K13" s="38"/>
      <c r="L13" s="36">
        <f>H13+I13</f>
        <v>4165.67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33"/>
      <c r="G14" s="39"/>
      <c r="H14" s="40"/>
      <c r="I14" s="40"/>
      <c r="J14" s="41"/>
      <c r="K14" s="40"/>
      <c r="L14" s="4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0</v>
      </c>
      <c r="I17" s="51">
        <f t="shared" si="23"/>
        <v>0</v>
      </c>
      <c r="J17" s="52">
        <f>SUM(H17:I17)</f>
        <v>0</v>
      </c>
      <c r="K17" s="51">
        <f>K67+K111+K155+K199+K243+K287+K331+K375+K419</f>
        <v>0</v>
      </c>
      <c r="L17" s="51">
        <f>J17-K17</f>
        <v>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 t="str">
        <f t="shared" ref="E19:E49" si="25">I19/$H$17</f>
        <v>#DIV/0!</v>
      </c>
      <c r="F19" s="56" t="s">
        <v>26</v>
      </c>
      <c r="G19" s="57">
        <v>1.0</v>
      </c>
      <c r="H19" s="58">
        <f t="shared" ref="H19:I19" si="24">H69+H113+H157+H201+H245+H289+H333+H377+H421</f>
        <v>0</v>
      </c>
      <c r="I19" s="59">
        <f t="shared" si="24"/>
        <v>0</v>
      </c>
      <c r="J19" s="60">
        <f t="shared" ref="J19:J49" si="27">SUM(H19:I19)</f>
        <v>0</v>
      </c>
      <c r="K19" s="58">
        <f t="shared" ref="K19:K49" si="28">K69+K113+K157+K201+K245+K289+K333+K377+K421</f>
        <v>0</v>
      </c>
      <c r="L19" s="58">
        <f t="shared" ref="L19:L49" si="29">J19-K19</f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 t="str">
        <f t="shared" si="25"/>
        <v>#DIV/0!</v>
      </c>
      <c r="F20" s="56" t="s">
        <v>27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0</v>
      </c>
      <c r="J20" s="60">
        <f t="shared" si="27"/>
        <v>0</v>
      </c>
      <c r="K20" s="58">
        <f t="shared" si="28"/>
        <v>0</v>
      </c>
      <c r="L20" s="58">
        <f t="shared" si="29"/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 t="str">
        <f t="shared" si="25"/>
        <v>#DIV/0!</v>
      </c>
      <c r="F21" s="56" t="s">
        <v>28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0</v>
      </c>
      <c r="J21" s="60">
        <f t="shared" si="27"/>
        <v>0</v>
      </c>
      <c r="K21" s="58">
        <f t="shared" si="28"/>
        <v>0</v>
      </c>
      <c r="L21" s="58">
        <f t="shared" si="29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 t="str">
        <f t="shared" si="25"/>
        <v>#DIV/0!</v>
      </c>
      <c r="F22" s="56" t="s">
        <v>29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0</v>
      </c>
      <c r="J22" s="60">
        <f t="shared" si="27"/>
        <v>0</v>
      </c>
      <c r="K22" s="58">
        <f t="shared" si="28"/>
        <v>0</v>
      </c>
      <c r="L22" s="58">
        <f t="shared" si="29"/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 t="str">
        <f t="shared" si="25"/>
        <v>#DIV/0!</v>
      </c>
      <c r="F23" s="56" t="s">
        <v>23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0</v>
      </c>
      <c r="J23" s="60">
        <f t="shared" si="27"/>
        <v>0</v>
      </c>
      <c r="K23" s="58">
        <f t="shared" si="28"/>
        <v>0</v>
      </c>
      <c r="L23" s="58">
        <f t="shared" si="29"/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 t="str">
        <f t="shared" si="25"/>
        <v>#DIV/0!</v>
      </c>
      <c r="F24" s="56" t="s">
        <v>24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0</v>
      </c>
      <c r="J24" s="60">
        <f t="shared" si="27"/>
        <v>0</v>
      </c>
      <c r="K24" s="58">
        <f t="shared" si="28"/>
        <v>0</v>
      </c>
      <c r="L24" s="58">
        <f t="shared" si="29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 t="str">
        <f t="shared" si="25"/>
        <v>#DIV/0!</v>
      </c>
      <c r="F25" s="56" t="s">
        <v>25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0</v>
      </c>
      <c r="J25" s="60">
        <f t="shared" si="27"/>
        <v>0</v>
      </c>
      <c r="K25" s="58">
        <f t="shared" si="28"/>
        <v>0</v>
      </c>
      <c r="L25" s="58">
        <f t="shared" si="29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 t="str">
        <f t="shared" si="25"/>
        <v>#DIV/0!</v>
      </c>
      <c r="F26" s="56" t="s">
        <v>26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0</v>
      </c>
      <c r="J26" s="60">
        <f t="shared" si="27"/>
        <v>0</v>
      </c>
      <c r="K26" s="58">
        <f t="shared" si="28"/>
        <v>0</v>
      </c>
      <c r="L26" s="58">
        <f t="shared" si="29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 t="str">
        <f t="shared" si="25"/>
        <v>#DIV/0!</v>
      </c>
      <c r="F27" s="56" t="s">
        <v>27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0</v>
      </c>
      <c r="J27" s="60">
        <f t="shared" si="27"/>
        <v>0</v>
      </c>
      <c r="K27" s="58">
        <f t="shared" si="28"/>
        <v>0</v>
      </c>
      <c r="L27" s="58">
        <f t="shared" si="29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 t="str">
        <f t="shared" si="25"/>
        <v>#DIV/0!</v>
      </c>
      <c r="F28" s="56" t="s">
        <v>28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0</v>
      </c>
      <c r="J28" s="60">
        <f t="shared" si="27"/>
        <v>0</v>
      </c>
      <c r="K28" s="58">
        <f t="shared" si="28"/>
        <v>0</v>
      </c>
      <c r="L28" s="58">
        <f t="shared" si="29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 t="str">
        <f t="shared" si="25"/>
        <v>#DIV/0!</v>
      </c>
      <c r="F29" s="56" t="s">
        <v>29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0</v>
      </c>
      <c r="J29" s="60">
        <f t="shared" si="27"/>
        <v>0</v>
      </c>
      <c r="K29" s="58">
        <f t="shared" si="28"/>
        <v>0</v>
      </c>
      <c r="L29" s="58">
        <f t="shared" si="29"/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 t="str">
        <f t="shared" si="25"/>
        <v>#DIV/0!</v>
      </c>
      <c r="F30" s="56" t="s">
        <v>23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0</v>
      </c>
      <c r="J30" s="60">
        <f t="shared" si="27"/>
        <v>0</v>
      </c>
      <c r="K30" s="58">
        <f t="shared" si="28"/>
        <v>0</v>
      </c>
      <c r="L30" s="58">
        <f t="shared" si="29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 t="str">
        <f t="shared" si="25"/>
        <v>#DIV/0!</v>
      </c>
      <c r="F31" s="56" t="s">
        <v>24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0</v>
      </c>
      <c r="J31" s="60">
        <f t="shared" si="27"/>
        <v>0</v>
      </c>
      <c r="K31" s="58">
        <f t="shared" si="28"/>
        <v>0</v>
      </c>
      <c r="L31" s="58">
        <f t="shared" si="29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 t="str">
        <f t="shared" si="25"/>
        <v>#DIV/0!</v>
      </c>
      <c r="F32" s="56" t="s">
        <v>25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0</v>
      </c>
      <c r="J32" s="60">
        <f t="shared" si="27"/>
        <v>0</v>
      </c>
      <c r="K32" s="58">
        <f t="shared" si="28"/>
        <v>0</v>
      </c>
      <c r="L32" s="58">
        <f t="shared" si="29"/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 t="str">
        <f t="shared" si="25"/>
        <v>#DIV/0!</v>
      </c>
      <c r="F33" s="56" t="s">
        <v>26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0</v>
      </c>
      <c r="J33" s="60">
        <f t="shared" si="27"/>
        <v>0</v>
      </c>
      <c r="K33" s="58">
        <f t="shared" si="28"/>
        <v>0</v>
      </c>
      <c r="L33" s="58">
        <f t="shared" si="29"/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 t="str">
        <f t="shared" si="25"/>
        <v>#DIV/0!</v>
      </c>
      <c r="F34" s="56" t="s">
        <v>27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0</v>
      </c>
      <c r="J34" s="60">
        <f t="shared" si="27"/>
        <v>0</v>
      </c>
      <c r="K34" s="58">
        <f t="shared" si="28"/>
        <v>0</v>
      </c>
      <c r="L34" s="58">
        <f t="shared" si="29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 t="str">
        <f t="shared" si="25"/>
        <v>#DIV/0!</v>
      </c>
      <c r="F35" s="56" t="s">
        <v>28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0</v>
      </c>
      <c r="J35" s="60">
        <f t="shared" si="27"/>
        <v>0</v>
      </c>
      <c r="K35" s="58">
        <f t="shared" si="28"/>
        <v>0</v>
      </c>
      <c r="L35" s="58">
        <f t="shared" si="29"/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 t="str">
        <f t="shared" si="25"/>
        <v>#DIV/0!</v>
      </c>
      <c r="F36" s="56" t="s">
        <v>29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0</v>
      </c>
      <c r="J36" s="60">
        <f t="shared" si="27"/>
        <v>0</v>
      </c>
      <c r="K36" s="58">
        <f t="shared" si="28"/>
        <v>0</v>
      </c>
      <c r="L36" s="58">
        <f t="shared" si="29"/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 t="str">
        <f t="shared" si="25"/>
        <v>#DIV/0!</v>
      </c>
      <c r="F37" s="56" t="s">
        <v>23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0</v>
      </c>
      <c r="J37" s="60">
        <f t="shared" si="27"/>
        <v>0</v>
      </c>
      <c r="K37" s="58">
        <f t="shared" si="28"/>
        <v>0</v>
      </c>
      <c r="L37" s="58">
        <f t="shared" si="29"/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 t="str">
        <f t="shared" si="25"/>
        <v>#DIV/0!</v>
      </c>
      <c r="F38" s="56" t="s">
        <v>24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0</v>
      </c>
      <c r="J38" s="60">
        <f t="shared" si="27"/>
        <v>0</v>
      </c>
      <c r="K38" s="58">
        <f t="shared" si="28"/>
        <v>0</v>
      </c>
      <c r="L38" s="58">
        <f t="shared" si="29"/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 t="str">
        <f t="shared" si="25"/>
        <v>#DIV/0!</v>
      </c>
      <c r="F39" s="56" t="s">
        <v>25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0</v>
      </c>
      <c r="J39" s="60">
        <f t="shared" si="27"/>
        <v>0</v>
      </c>
      <c r="K39" s="58">
        <f t="shared" si="28"/>
        <v>0</v>
      </c>
      <c r="L39" s="58">
        <f t="shared" si="29"/>
        <v>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 t="str">
        <f t="shared" si="25"/>
        <v>#DIV/0!</v>
      </c>
      <c r="F40" s="56" t="s">
        <v>26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0</v>
      </c>
      <c r="J40" s="60">
        <f t="shared" si="27"/>
        <v>0</v>
      </c>
      <c r="K40" s="58">
        <f t="shared" si="28"/>
        <v>0</v>
      </c>
      <c r="L40" s="58">
        <f t="shared" si="29"/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 t="str">
        <f t="shared" si="25"/>
        <v>#DIV/0!</v>
      </c>
      <c r="F41" s="56" t="s">
        <v>27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0</v>
      </c>
      <c r="J41" s="60">
        <f t="shared" si="27"/>
        <v>0</v>
      </c>
      <c r="K41" s="58">
        <f t="shared" si="28"/>
        <v>0</v>
      </c>
      <c r="L41" s="58">
        <f t="shared" si="29"/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 t="str">
        <f t="shared" si="25"/>
        <v>#DIV/0!</v>
      </c>
      <c r="F42" s="56" t="s">
        <v>28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0</v>
      </c>
      <c r="J42" s="60">
        <f t="shared" si="27"/>
        <v>0</v>
      </c>
      <c r="K42" s="58">
        <f t="shared" si="28"/>
        <v>0</v>
      </c>
      <c r="L42" s="58">
        <f t="shared" si="29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 t="str">
        <f t="shared" si="25"/>
        <v>#DIV/0!</v>
      </c>
      <c r="F43" s="56" t="s">
        <v>29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0</v>
      </c>
      <c r="J43" s="60">
        <f t="shared" si="27"/>
        <v>0</v>
      </c>
      <c r="K43" s="58">
        <f t="shared" si="28"/>
        <v>0</v>
      </c>
      <c r="L43" s="58">
        <f t="shared" si="29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 t="str">
        <f t="shared" si="25"/>
        <v>#DIV/0!</v>
      </c>
      <c r="F44" s="56" t="s">
        <v>23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0</v>
      </c>
      <c r="J44" s="60">
        <f t="shared" si="27"/>
        <v>0</v>
      </c>
      <c r="K44" s="58">
        <f t="shared" si="28"/>
        <v>0</v>
      </c>
      <c r="L44" s="58">
        <f t="shared" si="29"/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 t="str">
        <f t="shared" si="25"/>
        <v>#DIV/0!</v>
      </c>
      <c r="F45" s="56" t="s">
        <v>24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0</v>
      </c>
      <c r="J45" s="60">
        <f t="shared" si="27"/>
        <v>0</v>
      </c>
      <c r="K45" s="58">
        <f t="shared" si="28"/>
        <v>0</v>
      </c>
      <c r="L45" s="58">
        <f t="shared" si="29"/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 t="str">
        <f t="shared" si="25"/>
        <v>#DIV/0!</v>
      </c>
      <c r="F46" s="56" t="s">
        <v>25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0</v>
      </c>
      <c r="J46" s="60">
        <f t="shared" si="27"/>
        <v>0</v>
      </c>
      <c r="K46" s="58">
        <f t="shared" si="28"/>
        <v>0</v>
      </c>
      <c r="L46" s="58">
        <f t="shared" si="29"/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 t="str">
        <f t="shared" si="25"/>
        <v>#DIV/0!</v>
      </c>
      <c r="F47" s="56" t="s">
        <v>26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0</v>
      </c>
      <c r="J47" s="60">
        <f t="shared" si="27"/>
        <v>0</v>
      </c>
      <c r="K47" s="58">
        <f t="shared" si="28"/>
        <v>0</v>
      </c>
      <c r="L47" s="58">
        <f t="shared" si="29"/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 t="str">
        <f t="shared" si="25"/>
        <v>#DIV/0!</v>
      </c>
      <c r="F48" s="56" t="s">
        <v>27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0</v>
      </c>
      <c r="J48" s="60">
        <f t="shared" si="27"/>
        <v>0</v>
      </c>
      <c r="K48" s="58">
        <f t="shared" si="28"/>
        <v>0</v>
      </c>
      <c r="L48" s="58">
        <f t="shared" si="29"/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 t="str">
        <f t="shared" si="25"/>
        <v>#DIV/0!</v>
      </c>
      <c r="F49" s="56" t="s">
        <v>27</v>
      </c>
      <c r="G49" s="57">
        <v>31.0</v>
      </c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0</v>
      </c>
      <c r="I52" s="64">
        <f t="shared" si="60"/>
        <v>0</v>
      </c>
      <c r="J52" s="65">
        <v>0.0</v>
      </c>
      <c r="K52" s="64">
        <f>I52+J52</f>
        <v>0</v>
      </c>
      <c r="L52" s="66">
        <f>H52+I52</f>
        <v>0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 t="str">
        <f>I52/H52</f>
        <v>#DIV/0!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6000.0</v>
      </c>
      <c r="I55" s="69">
        <f>I52/H55</f>
        <v>0</v>
      </c>
      <c r="J55" s="69">
        <f>J52/H55</f>
        <v>0</v>
      </c>
      <c r="K55" s="69">
        <f>K52/H55</f>
        <v>0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0</v>
      </c>
      <c r="F58" s="84">
        <v>1.0</v>
      </c>
      <c r="G58" s="85">
        <f>((E65*G67)+E65)</f>
        <v>0</v>
      </c>
      <c r="H58" s="84">
        <v>9.0</v>
      </c>
      <c r="I58" s="85">
        <f>((G65*G67)+G65)</f>
        <v>0</v>
      </c>
      <c r="J58" s="84">
        <v>17.0</v>
      </c>
      <c r="K58" s="85">
        <f>((I65*G67)+I65)</f>
        <v>0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0.01</v>
      </c>
      <c r="D59" s="82" t="s">
        <v>38</v>
      </c>
      <c r="E59" s="83">
        <f t="shared" ref="E59:E65" si="62">((E58*G$67)+E58)</f>
        <v>0</v>
      </c>
      <c r="F59" s="84">
        <v>2.0</v>
      </c>
      <c r="G59" s="85">
        <f t="shared" ref="G59:G65" si="63">((G58*G$67)+G58)</f>
        <v>0</v>
      </c>
      <c r="H59" s="84">
        <v>10.0</v>
      </c>
      <c r="I59" s="85">
        <f t="shared" ref="I59:I65" si="64">((I58*G$67)+I58)</f>
        <v>0</v>
      </c>
      <c r="J59" s="84">
        <v>18.0</v>
      </c>
      <c r="K59" s="85">
        <f t="shared" ref="K59:K64" si="65">((K58*G$67)+K58)</f>
        <v>0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0</v>
      </c>
      <c r="F60" s="84">
        <v>3.0</v>
      </c>
      <c r="G60" s="85">
        <f t="shared" si="63"/>
        <v>0</v>
      </c>
      <c r="H60" s="84">
        <v>11.0</v>
      </c>
      <c r="I60" s="85">
        <f t="shared" si="64"/>
        <v>0</v>
      </c>
      <c r="J60" s="84">
        <v>19.0</v>
      </c>
      <c r="K60" s="85">
        <f t="shared" si="65"/>
        <v>0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0</v>
      </c>
      <c r="F61" s="84">
        <v>4.0</v>
      </c>
      <c r="G61" s="85">
        <f t="shared" si="63"/>
        <v>0</v>
      </c>
      <c r="H61" s="84">
        <v>12.0</v>
      </c>
      <c r="I61" s="85">
        <f t="shared" si="64"/>
        <v>0</v>
      </c>
      <c r="J61" s="84">
        <v>20.0</v>
      </c>
      <c r="K61" s="85">
        <f t="shared" si="65"/>
        <v>0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0</v>
      </c>
      <c r="F62" s="84">
        <v>5.0</v>
      </c>
      <c r="G62" s="85">
        <f t="shared" si="63"/>
        <v>0</v>
      </c>
      <c r="H62" s="84">
        <v>13.0</v>
      </c>
      <c r="I62" s="85">
        <f t="shared" si="64"/>
        <v>0</v>
      </c>
      <c r="J62" s="84">
        <v>21.0</v>
      </c>
      <c r="K62" s="85">
        <f t="shared" si="65"/>
        <v>0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0</v>
      </c>
      <c r="E63" s="83">
        <f t="shared" si="62"/>
        <v>0</v>
      </c>
      <c r="F63" s="84">
        <v>6.0</v>
      </c>
      <c r="G63" s="85">
        <f t="shared" si="63"/>
        <v>0</v>
      </c>
      <c r="H63" s="84">
        <v>14.0</v>
      </c>
      <c r="I63" s="85">
        <f t="shared" si="64"/>
        <v>0</v>
      </c>
      <c r="J63" s="84">
        <v>22.0</v>
      </c>
      <c r="K63" s="85">
        <f t="shared" si="65"/>
        <v>0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0</v>
      </c>
      <c r="E64" s="83">
        <f t="shared" si="62"/>
        <v>0</v>
      </c>
      <c r="F64" s="84">
        <v>7.0</v>
      </c>
      <c r="G64" s="85">
        <f t="shared" si="63"/>
        <v>0</v>
      </c>
      <c r="H64" s="84">
        <v>15.0</v>
      </c>
      <c r="I64" s="85">
        <f t="shared" si="64"/>
        <v>0</v>
      </c>
      <c r="J64" s="84">
        <v>23.0</v>
      </c>
      <c r="K64" s="85">
        <f t="shared" si="65"/>
        <v>0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0</v>
      </c>
      <c r="E65" s="83">
        <f t="shared" si="62"/>
        <v>0</v>
      </c>
      <c r="F65" s="84">
        <v>8.0</v>
      </c>
      <c r="G65" s="85">
        <f t="shared" si="63"/>
        <v>0</v>
      </c>
      <c r="H65" s="84">
        <v>16.0</v>
      </c>
      <c r="I65" s="85">
        <f t="shared" si="64"/>
        <v>0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0.01</v>
      </c>
      <c r="H67" s="17">
        <f>H69+H70+H71+H72+H73+H74+H75+H76+H77+H78+H79+H80+H81+H82+H83+H84+H85+H86+H87+H88+H89+H90+H91+H92+H93+H94+H95+H96+H97+H98</f>
        <v>0</v>
      </c>
      <c r="I67" s="17">
        <f>I69+I70+I71+I72+I73+I74+I75+I76+I77+I78+I79+I80+I81+I82+I83+I84+I85+I86+I87+I88+I89+I90+I91+I92+I93+I94+I95+I96+I97+I98+I99</f>
        <v>0</v>
      </c>
      <c r="J67" s="98"/>
      <c r="K67" s="17">
        <f t="shared" ref="K67:L67" si="66">K69+K70+K71+K72+K73+K74+K75+K76+K77+K78+K79+K80+K81+K82+K83+K84+K85+K86+K87+K88+K89+K90+K91+K92+K93+K94+K95+K96+K97+K98</f>
        <v>0</v>
      </c>
      <c r="L67" s="17">
        <f t="shared" si="66"/>
        <v>0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0.0</v>
      </c>
      <c r="I69" s="101">
        <v>0.0</v>
      </c>
      <c r="J69" s="101">
        <f t="shared" ref="J69:J99" si="67">SUM(H69:I69)</f>
        <v>0</v>
      </c>
      <c r="K69" s="100">
        <v>0.0</v>
      </c>
      <c r="L69" s="100">
        <f t="shared" ref="L69:L99" si="68">J69-K69</f>
        <v>0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69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0.0</v>
      </c>
      <c r="J70" s="101">
        <f t="shared" si="67"/>
        <v>0</v>
      </c>
      <c r="K70" s="100">
        <v>0.0</v>
      </c>
      <c r="L70" s="100">
        <f t="shared" si="68"/>
        <v>0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69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0.0</v>
      </c>
      <c r="J71" s="101">
        <f t="shared" si="67"/>
        <v>0</v>
      </c>
      <c r="K71" s="100">
        <v>0.0</v>
      </c>
      <c r="L71" s="100">
        <f t="shared" si="68"/>
        <v>0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69"/>
        <v>Pix Bet</v>
      </c>
      <c r="D72" s="54" t="s">
        <v>10</v>
      </c>
      <c r="E72" s="54"/>
      <c r="F72" s="56" t="s">
        <v>29</v>
      </c>
      <c r="G72" s="57">
        <v>4.0</v>
      </c>
      <c r="H72" s="100">
        <v>0.0</v>
      </c>
      <c r="I72" s="101">
        <v>0.0</v>
      </c>
      <c r="J72" s="101">
        <f t="shared" si="67"/>
        <v>0</v>
      </c>
      <c r="K72" s="100">
        <v>0.0</v>
      </c>
      <c r="L72" s="100">
        <f t="shared" si="68"/>
        <v>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69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0.0</v>
      </c>
      <c r="J73" s="101">
        <f t="shared" si="67"/>
        <v>0</v>
      </c>
      <c r="K73" s="100">
        <v>0.0</v>
      </c>
      <c r="L73" s="100">
        <f t="shared" si="68"/>
        <v>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69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0.0</v>
      </c>
      <c r="J74" s="101">
        <f t="shared" si="67"/>
        <v>0</v>
      </c>
      <c r="K74" s="100">
        <v>0.0</v>
      </c>
      <c r="L74" s="100">
        <f t="shared" si="68"/>
        <v>0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69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0.0</v>
      </c>
      <c r="J75" s="101">
        <f t="shared" si="67"/>
        <v>0</v>
      </c>
      <c r="K75" s="100">
        <v>0.0</v>
      </c>
      <c r="L75" s="100">
        <f t="shared" si="68"/>
        <v>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69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0.0</v>
      </c>
      <c r="J76" s="101">
        <f t="shared" si="67"/>
        <v>0</v>
      </c>
      <c r="K76" s="100">
        <v>0.0</v>
      </c>
      <c r="L76" s="100">
        <f t="shared" si="68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69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0.0</v>
      </c>
      <c r="J77" s="101">
        <f t="shared" si="67"/>
        <v>0</v>
      </c>
      <c r="K77" s="100">
        <v>0.0</v>
      </c>
      <c r="L77" s="100">
        <f t="shared" si="68"/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69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0.0</v>
      </c>
      <c r="J78" s="101">
        <f t="shared" si="67"/>
        <v>0</v>
      </c>
      <c r="K78" s="100">
        <v>0.0</v>
      </c>
      <c r="L78" s="100">
        <f t="shared" si="68"/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69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0.0</v>
      </c>
      <c r="J79" s="101">
        <f t="shared" si="67"/>
        <v>0</v>
      </c>
      <c r="K79" s="100">
        <v>0.0</v>
      </c>
      <c r="L79" s="100">
        <f t="shared" si="68"/>
        <v>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69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0.0</v>
      </c>
      <c r="J80" s="101">
        <f t="shared" si="67"/>
        <v>0</v>
      </c>
      <c r="K80" s="100">
        <v>0.0</v>
      </c>
      <c r="L80" s="100">
        <f t="shared" si="68"/>
        <v>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69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0.0</v>
      </c>
      <c r="J81" s="101">
        <f t="shared" si="67"/>
        <v>0</v>
      </c>
      <c r="K81" s="100">
        <v>0.0</v>
      </c>
      <c r="L81" s="100">
        <f t="shared" si="68"/>
        <v>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69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0.0</v>
      </c>
      <c r="J82" s="101">
        <f t="shared" si="67"/>
        <v>0</v>
      </c>
      <c r="K82" s="100">
        <v>0.0</v>
      </c>
      <c r="L82" s="100">
        <f t="shared" si="68"/>
        <v>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69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0.0</v>
      </c>
      <c r="J83" s="101">
        <f t="shared" si="67"/>
        <v>0</v>
      </c>
      <c r="K83" s="100">
        <v>0.0</v>
      </c>
      <c r="L83" s="100">
        <f t="shared" si="68"/>
        <v>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69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0.0</v>
      </c>
      <c r="J84" s="101">
        <f t="shared" si="67"/>
        <v>0</v>
      </c>
      <c r="K84" s="100">
        <v>0.0</v>
      </c>
      <c r="L84" s="100">
        <f t="shared" si="68"/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69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0.0</v>
      </c>
      <c r="J85" s="101">
        <f t="shared" si="67"/>
        <v>0</v>
      </c>
      <c r="K85" s="100">
        <v>0.0</v>
      </c>
      <c r="L85" s="100">
        <f t="shared" si="68"/>
        <v>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69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0.0</v>
      </c>
      <c r="J86" s="101">
        <f t="shared" si="67"/>
        <v>0</v>
      </c>
      <c r="K86" s="100">
        <v>0.0</v>
      </c>
      <c r="L86" s="100">
        <f t="shared" si="68"/>
        <v>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69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0.0</v>
      </c>
      <c r="J87" s="101">
        <f t="shared" si="67"/>
        <v>0</v>
      </c>
      <c r="K87" s="100">
        <v>0.0</v>
      </c>
      <c r="L87" s="100">
        <f t="shared" si="68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69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0.0</v>
      </c>
      <c r="J88" s="101">
        <f t="shared" si="67"/>
        <v>0</v>
      </c>
      <c r="K88" s="100">
        <v>0.0</v>
      </c>
      <c r="L88" s="100">
        <f t="shared" si="68"/>
        <v>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69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0.0</v>
      </c>
      <c r="J89" s="101">
        <f t="shared" si="67"/>
        <v>0</v>
      </c>
      <c r="K89" s="100">
        <v>0.0</v>
      </c>
      <c r="L89" s="100">
        <f t="shared" si="68"/>
        <v>0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69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0.0</v>
      </c>
      <c r="J90" s="101">
        <f t="shared" si="67"/>
        <v>0</v>
      </c>
      <c r="K90" s="100">
        <v>0.0</v>
      </c>
      <c r="L90" s="100">
        <f t="shared" si="68"/>
        <v>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69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0.0</v>
      </c>
      <c r="J91" s="101">
        <f t="shared" si="67"/>
        <v>0</v>
      </c>
      <c r="K91" s="100">
        <v>0.0</v>
      </c>
      <c r="L91" s="100">
        <f t="shared" si="68"/>
        <v>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69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0.0</v>
      </c>
      <c r="J92" s="101">
        <f t="shared" si="67"/>
        <v>0</v>
      </c>
      <c r="K92" s="100">
        <v>0.0</v>
      </c>
      <c r="L92" s="100">
        <f t="shared" si="68"/>
        <v>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69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0.0</v>
      </c>
      <c r="J93" s="101">
        <f t="shared" si="67"/>
        <v>0</v>
      </c>
      <c r="K93" s="100">
        <v>0.0</v>
      </c>
      <c r="L93" s="100">
        <f t="shared" si="68"/>
        <v>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69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0.0</v>
      </c>
      <c r="J94" s="101">
        <f t="shared" si="67"/>
        <v>0</v>
      </c>
      <c r="K94" s="100">
        <v>0.0</v>
      </c>
      <c r="L94" s="100">
        <f t="shared" si="68"/>
        <v>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69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0.0</v>
      </c>
      <c r="J95" s="101">
        <f t="shared" si="67"/>
        <v>0</v>
      </c>
      <c r="K95" s="100">
        <v>0.0</v>
      </c>
      <c r="L95" s="100">
        <f t="shared" si="68"/>
        <v>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69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0.0</v>
      </c>
      <c r="J96" s="101">
        <f t="shared" si="67"/>
        <v>0</v>
      </c>
      <c r="K96" s="100">
        <v>0.0</v>
      </c>
      <c r="L96" s="100">
        <f t="shared" si="68"/>
        <v>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69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0.0</v>
      </c>
      <c r="J97" s="101">
        <f t="shared" si="67"/>
        <v>0</v>
      </c>
      <c r="K97" s="100">
        <v>0.0</v>
      </c>
      <c r="L97" s="100">
        <f t="shared" si="68"/>
        <v>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69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0.0</v>
      </c>
      <c r="J98" s="101">
        <f t="shared" si="67"/>
        <v>0</v>
      </c>
      <c r="K98" s="100">
        <v>0.0</v>
      </c>
      <c r="L98" s="100">
        <f t="shared" si="68"/>
        <v>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69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7"/>
        <v>0</v>
      </c>
      <c r="K99" s="100">
        <v>0.0</v>
      </c>
      <c r="L99" s="100">
        <f t="shared" si="68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0">A101</f>
        <v>2ª ENTRADA</v>
      </c>
      <c r="B102" s="82"/>
      <c r="C102" s="82"/>
      <c r="D102" s="82"/>
      <c r="E102" s="83">
        <f>((L111*G111)+L111)</f>
        <v>0</v>
      </c>
      <c r="F102" s="84">
        <v>1.0</v>
      </c>
      <c r="G102" s="85">
        <f>((E109*G111)+E109)</f>
        <v>0</v>
      </c>
      <c r="H102" s="84">
        <v>9.0</v>
      </c>
      <c r="I102" s="85">
        <f>((G109*G111)+G109)</f>
        <v>0</v>
      </c>
      <c r="J102" s="84">
        <v>17.0</v>
      </c>
      <c r="K102" s="85">
        <f>((I109*G111)+I109)</f>
        <v>0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0"/>
        <v>2ª ENTRADA</v>
      </c>
      <c r="B103" s="87"/>
      <c r="C103" s="87">
        <v>0.01</v>
      </c>
      <c r="D103" s="82" t="s">
        <v>38</v>
      </c>
      <c r="E103" s="83">
        <f t="shared" ref="E103:E109" si="71">((E102*G$111)+E102)</f>
        <v>0</v>
      </c>
      <c r="F103" s="84">
        <v>2.0</v>
      </c>
      <c r="G103" s="85">
        <f t="shared" ref="G103:G109" si="72">((G102*G$111)+G102)</f>
        <v>0</v>
      </c>
      <c r="H103" s="84">
        <v>10.0</v>
      </c>
      <c r="I103" s="85">
        <f t="shared" ref="I103:I109" si="73">((I102*G$111)+I102)</f>
        <v>0</v>
      </c>
      <c r="J103" s="84">
        <v>18.0</v>
      </c>
      <c r="K103" s="85">
        <f t="shared" ref="K103:K108" si="74">((K102*G$111)+K102)</f>
        <v>0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0"/>
        <v>2ª ENTRADA</v>
      </c>
      <c r="B104" s="82"/>
      <c r="C104" s="82"/>
      <c r="D104" s="82"/>
      <c r="E104" s="83">
        <f t="shared" si="71"/>
        <v>0</v>
      </c>
      <c r="F104" s="84">
        <v>3.0</v>
      </c>
      <c r="G104" s="85">
        <f t="shared" si="72"/>
        <v>0</v>
      </c>
      <c r="H104" s="84">
        <v>11.0</v>
      </c>
      <c r="I104" s="85">
        <f t="shared" si="73"/>
        <v>0</v>
      </c>
      <c r="J104" s="84">
        <v>19.0</v>
      </c>
      <c r="K104" s="85">
        <f t="shared" si="74"/>
        <v>0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0"/>
        <v>2ª ENTRADA</v>
      </c>
      <c r="B105" s="88"/>
      <c r="C105" s="88"/>
      <c r="D105" s="88"/>
      <c r="E105" s="83">
        <f t="shared" si="71"/>
        <v>0</v>
      </c>
      <c r="F105" s="84">
        <v>4.0</v>
      </c>
      <c r="G105" s="85">
        <f t="shared" si="72"/>
        <v>0</v>
      </c>
      <c r="H105" s="84">
        <v>12.0</v>
      </c>
      <c r="I105" s="85">
        <f t="shared" si="73"/>
        <v>0</v>
      </c>
      <c r="J105" s="84">
        <v>20.0</v>
      </c>
      <c r="K105" s="85">
        <f t="shared" si="74"/>
        <v>0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0"/>
        <v>2ª ENTRADA</v>
      </c>
      <c r="B106" s="89"/>
      <c r="C106" s="89" t="s">
        <v>1</v>
      </c>
      <c r="D106" s="89" t="s">
        <v>44</v>
      </c>
      <c r="E106" s="83">
        <f t="shared" si="71"/>
        <v>0</v>
      </c>
      <c r="F106" s="84">
        <v>5.0</v>
      </c>
      <c r="G106" s="85">
        <f t="shared" si="72"/>
        <v>0</v>
      </c>
      <c r="H106" s="84">
        <v>13.0</v>
      </c>
      <c r="I106" s="85">
        <f t="shared" si="73"/>
        <v>0</v>
      </c>
      <c r="J106" s="84">
        <v>21.0</v>
      </c>
      <c r="K106" s="85">
        <f t="shared" si="74"/>
        <v>0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0"/>
        <v>2ª ENTRADA</v>
      </c>
      <c r="B107" s="90"/>
      <c r="C107" s="90" t="s">
        <v>40</v>
      </c>
      <c r="D107" s="91">
        <f>L111*0.5%</f>
        <v>0</v>
      </c>
      <c r="E107" s="83">
        <f t="shared" si="71"/>
        <v>0</v>
      </c>
      <c r="F107" s="84">
        <v>6.0</v>
      </c>
      <c r="G107" s="85">
        <f t="shared" si="72"/>
        <v>0</v>
      </c>
      <c r="H107" s="84">
        <v>14.0</v>
      </c>
      <c r="I107" s="85">
        <f t="shared" si="73"/>
        <v>0</v>
      </c>
      <c r="J107" s="84">
        <v>22.0</v>
      </c>
      <c r="K107" s="85">
        <f t="shared" si="74"/>
        <v>0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0"/>
        <v>2ª ENTRADA</v>
      </c>
      <c r="B108" s="92"/>
      <c r="C108" s="92" t="s">
        <v>41</v>
      </c>
      <c r="D108" s="93">
        <f>D107/5</f>
        <v>0</v>
      </c>
      <c r="E108" s="83">
        <f t="shared" si="71"/>
        <v>0</v>
      </c>
      <c r="F108" s="84">
        <v>7.0</v>
      </c>
      <c r="G108" s="85">
        <f t="shared" si="72"/>
        <v>0</v>
      </c>
      <c r="H108" s="84">
        <v>15.0</v>
      </c>
      <c r="I108" s="85">
        <f t="shared" si="73"/>
        <v>0</v>
      </c>
      <c r="J108" s="84">
        <v>23.0</v>
      </c>
      <c r="K108" s="85">
        <f t="shared" si="74"/>
        <v>0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0"/>
        <v>2ª ENTRADA</v>
      </c>
      <c r="B109" s="94"/>
      <c r="C109" s="94" t="s">
        <v>42</v>
      </c>
      <c r="D109" s="95">
        <f>L111*G111</f>
        <v>0</v>
      </c>
      <c r="E109" s="83">
        <f t="shared" si="71"/>
        <v>0</v>
      </c>
      <c r="F109" s="84">
        <v>8.0</v>
      </c>
      <c r="G109" s="85">
        <f t="shared" si="72"/>
        <v>0</v>
      </c>
      <c r="H109" s="84">
        <v>16.0</v>
      </c>
      <c r="I109" s="85">
        <f t="shared" si="73"/>
        <v>0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0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0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0.01</v>
      </c>
      <c r="H111" s="17">
        <f>H113+H114+H115+H116+H117+H118+H119+H120+H121+H122+H123+H124+H125+H126+H127+H128+H129+H130+H131+H132+H133+H134+H135+H136+H137+H138+H139+H140+H141+H142</f>
        <v>0</v>
      </c>
      <c r="I111" s="17">
        <f>I113+I114+I115+I116+I117+I118+I119+I120+I121+I122+I123+I124+I125+I126+I127+I128+I129+I130+I131+I132+I133+I134+I135+I136+I137+I138+I139+I140+I141+I142+I143</f>
        <v>0</v>
      </c>
      <c r="J111" s="98"/>
      <c r="K111" s="17">
        <f t="shared" ref="K111:L111" si="75">K113+K114+K115+K116+K117+K118+K119+K120+K121+K122+K123+K124+K125+K126+K127+K128+K129+K130+K131+K132+K133+K134+K135+K136+K137+K138+K139+K140+K141+K142</f>
        <v>0</v>
      </c>
      <c r="L111" s="17">
        <f t="shared" si="75"/>
        <v>0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0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0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0.0</v>
      </c>
      <c r="I113" s="101">
        <v>0.0</v>
      </c>
      <c r="J113" s="101">
        <f t="shared" ref="J113:J143" si="76">SUM(H113:I113)</f>
        <v>0</v>
      </c>
      <c r="K113" s="100">
        <v>0.0</v>
      </c>
      <c r="L113" s="100">
        <f t="shared" ref="L113:L143" si="77">J113-K113</f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0"/>
        <v>2ª ENTRADA</v>
      </c>
      <c r="B114" s="54"/>
      <c r="C114" s="54" t="str">
        <f t="shared" ref="C114:C143" si="78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0.0</v>
      </c>
      <c r="J114" s="101">
        <f t="shared" si="76"/>
        <v>0</v>
      </c>
      <c r="K114" s="100">
        <v>0.0</v>
      </c>
      <c r="L114" s="100">
        <f t="shared" si="77"/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0"/>
        <v>2ª ENTRADA</v>
      </c>
      <c r="B115" s="54"/>
      <c r="C115" s="54" t="str">
        <f t="shared" si="78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0.0</v>
      </c>
      <c r="J115" s="101">
        <f t="shared" si="76"/>
        <v>0</v>
      </c>
      <c r="K115" s="100">
        <v>0.0</v>
      </c>
      <c r="L115" s="100">
        <f t="shared" si="77"/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0"/>
        <v>2ª ENTRADA</v>
      </c>
      <c r="B116" s="54"/>
      <c r="C116" s="54" t="str">
        <f t="shared" si="78"/>
        <v>1XBet</v>
      </c>
      <c r="D116" s="54" t="s">
        <v>10</v>
      </c>
      <c r="E116" s="54"/>
      <c r="F116" s="56" t="s">
        <v>29</v>
      </c>
      <c r="G116" s="57">
        <v>4.0</v>
      </c>
      <c r="H116" s="100">
        <v>0.0</v>
      </c>
      <c r="I116" s="101">
        <v>0.0</v>
      </c>
      <c r="J116" s="101">
        <f t="shared" si="76"/>
        <v>0</v>
      </c>
      <c r="K116" s="100">
        <v>0.0</v>
      </c>
      <c r="L116" s="100">
        <f t="shared" si="77"/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0"/>
        <v>2ª ENTRADA</v>
      </c>
      <c r="B117" s="54"/>
      <c r="C117" s="54" t="str">
        <f t="shared" si="78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0.0</v>
      </c>
      <c r="J117" s="101">
        <f t="shared" si="76"/>
        <v>0</v>
      </c>
      <c r="K117" s="100">
        <v>0.0</v>
      </c>
      <c r="L117" s="100">
        <f t="shared" si="77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0"/>
        <v>2ª ENTRADA</v>
      </c>
      <c r="B118" s="54"/>
      <c r="C118" s="54" t="str">
        <f t="shared" si="78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0.0</v>
      </c>
      <c r="J118" s="101">
        <f t="shared" si="76"/>
        <v>0</v>
      </c>
      <c r="K118" s="100">
        <v>0.0</v>
      </c>
      <c r="L118" s="100">
        <f t="shared" si="77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0"/>
        <v>2ª ENTRADA</v>
      </c>
      <c r="B119" s="54"/>
      <c r="C119" s="54" t="str">
        <f t="shared" si="78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0.0</v>
      </c>
      <c r="J119" s="101">
        <f t="shared" si="76"/>
        <v>0</v>
      </c>
      <c r="K119" s="100">
        <v>0.0</v>
      </c>
      <c r="L119" s="100">
        <f t="shared" si="77"/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0"/>
        <v>2ª ENTRADA</v>
      </c>
      <c r="B120" s="54"/>
      <c r="C120" s="54" t="str">
        <f t="shared" si="78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0.0</v>
      </c>
      <c r="J120" s="101">
        <f t="shared" si="76"/>
        <v>0</v>
      </c>
      <c r="K120" s="100">
        <v>0.0</v>
      </c>
      <c r="L120" s="100">
        <f t="shared" si="77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0"/>
        <v>2ª ENTRADA</v>
      </c>
      <c r="B121" s="54"/>
      <c r="C121" s="54" t="str">
        <f t="shared" si="78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0.0</v>
      </c>
      <c r="J121" s="101">
        <f t="shared" si="76"/>
        <v>0</v>
      </c>
      <c r="K121" s="100">
        <v>0.0</v>
      </c>
      <c r="L121" s="100">
        <f t="shared" si="77"/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0"/>
        <v>2ª ENTRADA</v>
      </c>
      <c r="B122" s="54"/>
      <c r="C122" s="54" t="str">
        <f t="shared" si="78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0.0</v>
      </c>
      <c r="J122" s="101">
        <f t="shared" si="76"/>
        <v>0</v>
      </c>
      <c r="K122" s="100">
        <v>0.0</v>
      </c>
      <c r="L122" s="100">
        <f t="shared" si="77"/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0"/>
        <v>2ª ENTRADA</v>
      </c>
      <c r="B123" s="54"/>
      <c r="C123" s="54" t="str">
        <f t="shared" si="78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0.0</v>
      </c>
      <c r="J123" s="101">
        <f t="shared" si="76"/>
        <v>0</v>
      </c>
      <c r="K123" s="100">
        <v>0.0</v>
      </c>
      <c r="L123" s="100">
        <f t="shared" si="77"/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0"/>
        <v>2ª ENTRADA</v>
      </c>
      <c r="B124" s="54"/>
      <c r="C124" s="54" t="str">
        <f t="shared" si="78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0.0</v>
      </c>
      <c r="J124" s="101">
        <f t="shared" si="76"/>
        <v>0</v>
      </c>
      <c r="K124" s="100">
        <v>0.0</v>
      </c>
      <c r="L124" s="100">
        <f t="shared" si="77"/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0"/>
        <v>2ª ENTRADA</v>
      </c>
      <c r="B125" s="54"/>
      <c r="C125" s="54" t="str">
        <f t="shared" si="78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0.0</v>
      </c>
      <c r="J125" s="101">
        <f t="shared" si="76"/>
        <v>0</v>
      </c>
      <c r="K125" s="100">
        <v>0.0</v>
      </c>
      <c r="L125" s="100">
        <f t="shared" si="77"/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0"/>
        <v>2ª ENTRADA</v>
      </c>
      <c r="B126" s="54"/>
      <c r="C126" s="54" t="str">
        <f t="shared" si="78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0.0</v>
      </c>
      <c r="J126" s="101">
        <f t="shared" si="76"/>
        <v>0</v>
      </c>
      <c r="K126" s="100">
        <v>0.0</v>
      </c>
      <c r="L126" s="100">
        <f t="shared" si="77"/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0"/>
        <v>2ª ENTRADA</v>
      </c>
      <c r="B127" s="54"/>
      <c r="C127" s="54" t="str">
        <f t="shared" si="78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0.0</v>
      </c>
      <c r="J127" s="101">
        <f t="shared" si="76"/>
        <v>0</v>
      </c>
      <c r="K127" s="100">
        <v>0.0</v>
      </c>
      <c r="L127" s="100">
        <f t="shared" si="77"/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0"/>
        <v>2ª ENTRADA</v>
      </c>
      <c r="B128" s="54"/>
      <c r="C128" s="54" t="str">
        <f t="shared" si="78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0.0</v>
      </c>
      <c r="J128" s="101">
        <f t="shared" si="76"/>
        <v>0</v>
      </c>
      <c r="K128" s="100">
        <v>0.0</v>
      </c>
      <c r="L128" s="100">
        <f t="shared" si="77"/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0"/>
        <v>2ª ENTRADA</v>
      </c>
      <c r="B129" s="54"/>
      <c r="C129" s="54" t="str">
        <f t="shared" si="78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0.0</v>
      </c>
      <c r="J129" s="101">
        <f t="shared" si="76"/>
        <v>0</v>
      </c>
      <c r="K129" s="100">
        <v>0.0</v>
      </c>
      <c r="L129" s="100">
        <f t="shared" si="77"/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0"/>
        <v>2ª ENTRADA</v>
      </c>
      <c r="B130" s="54"/>
      <c r="C130" s="54" t="str">
        <f t="shared" si="78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0.0</v>
      </c>
      <c r="J130" s="101">
        <f t="shared" si="76"/>
        <v>0</v>
      </c>
      <c r="K130" s="100">
        <v>0.0</v>
      </c>
      <c r="L130" s="100">
        <f t="shared" si="77"/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0"/>
        <v>2ª ENTRADA</v>
      </c>
      <c r="B131" s="54"/>
      <c r="C131" s="54" t="str">
        <f t="shared" si="78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0.0</v>
      </c>
      <c r="J131" s="101">
        <f t="shared" si="76"/>
        <v>0</v>
      </c>
      <c r="K131" s="100">
        <v>0.0</v>
      </c>
      <c r="L131" s="100">
        <f t="shared" si="77"/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0"/>
        <v>2ª ENTRADA</v>
      </c>
      <c r="B132" s="54"/>
      <c r="C132" s="54" t="str">
        <f t="shared" si="78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0.0</v>
      </c>
      <c r="J132" s="101">
        <f t="shared" si="76"/>
        <v>0</v>
      </c>
      <c r="K132" s="100">
        <v>0.0</v>
      </c>
      <c r="L132" s="100">
        <f t="shared" si="77"/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0"/>
        <v>2ª ENTRADA</v>
      </c>
      <c r="B133" s="54"/>
      <c r="C133" s="54" t="str">
        <f t="shared" si="78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0.0</v>
      </c>
      <c r="J133" s="101">
        <f t="shared" si="76"/>
        <v>0</v>
      </c>
      <c r="K133" s="100">
        <v>0.0</v>
      </c>
      <c r="L133" s="100">
        <f t="shared" si="77"/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0"/>
        <v>2ª ENTRADA</v>
      </c>
      <c r="B134" s="54"/>
      <c r="C134" s="54" t="str">
        <f t="shared" si="78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0.0</v>
      </c>
      <c r="J134" s="101">
        <f t="shared" si="76"/>
        <v>0</v>
      </c>
      <c r="K134" s="100">
        <v>0.0</v>
      </c>
      <c r="L134" s="100">
        <f t="shared" si="77"/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0"/>
        <v>2ª ENTRADA</v>
      </c>
      <c r="B135" s="54"/>
      <c r="C135" s="54" t="str">
        <f t="shared" si="78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0.0</v>
      </c>
      <c r="J135" s="101">
        <f t="shared" si="76"/>
        <v>0</v>
      </c>
      <c r="K135" s="100">
        <v>0.0</v>
      </c>
      <c r="L135" s="100">
        <f t="shared" si="77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0"/>
        <v>2ª ENTRADA</v>
      </c>
      <c r="B136" s="54"/>
      <c r="C136" s="54" t="str">
        <f t="shared" si="78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0.0</v>
      </c>
      <c r="J136" s="101">
        <f t="shared" si="76"/>
        <v>0</v>
      </c>
      <c r="K136" s="100">
        <v>0.0</v>
      </c>
      <c r="L136" s="100">
        <f t="shared" si="77"/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0"/>
        <v>2ª ENTRADA</v>
      </c>
      <c r="B137" s="54"/>
      <c r="C137" s="54" t="str">
        <f t="shared" si="78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0.0</v>
      </c>
      <c r="J137" s="101">
        <f t="shared" si="76"/>
        <v>0</v>
      </c>
      <c r="K137" s="100">
        <v>0.0</v>
      </c>
      <c r="L137" s="100">
        <f t="shared" si="77"/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0"/>
        <v>2ª ENTRADA</v>
      </c>
      <c r="B138" s="54"/>
      <c r="C138" s="54" t="str">
        <f t="shared" si="78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0.0</v>
      </c>
      <c r="J138" s="101">
        <f t="shared" si="76"/>
        <v>0</v>
      </c>
      <c r="K138" s="100">
        <v>0.0</v>
      </c>
      <c r="L138" s="100">
        <f t="shared" si="77"/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0"/>
        <v>2ª ENTRADA</v>
      </c>
      <c r="B139" s="54"/>
      <c r="C139" s="54" t="str">
        <f t="shared" si="78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0.0</v>
      </c>
      <c r="J139" s="101">
        <f t="shared" si="76"/>
        <v>0</v>
      </c>
      <c r="K139" s="100">
        <v>0.0</v>
      </c>
      <c r="L139" s="100">
        <f t="shared" si="77"/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0"/>
        <v>2ª ENTRADA</v>
      </c>
      <c r="B140" s="54"/>
      <c r="C140" s="54" t="str">
        <f t="shared" si="78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0.0</v>
      </c>
      <c r="J140" s="101">
        <f t="shared" si="76"/>
        <v>0</v>
      </c>
      <c r="K140" s="100">
        <v>0.0</v>
      </c>
      <c r="L140" s="100">
        <f t="shared" si="77"/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0"/>
        <v>2ª ENTRADA</v>
      </c>
      <c r="B141" s="54"/>
      <c r="C141" s="54" t="str">
        <f t="shared" si="78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0.0</v>
      </c>
      <c r="J141" s="101">
        <f t="shared" si="76"/>
        <v>0</v>
      </c>
      <c r="K141" s="100">
        <v>0.0</v>
      </c>
      <c r="L141" s="100">
        <f t="shared" si="77"/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0"/>
        <v>2ª ENTRADA</v>
      </c>
      <c r="B142" s="54"/>
      <c r="C142" s="54" t="str">
        <f t="shared" si="78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0.0</v>
      </c>
      <c r="J142" s="101">
        <f t="shared" si="76"/>
        <v>0</v>
      </c>
      <c r="K142" s="100">
        <v>0.0</v>
      </c>
      <c r="L142" s="100">
        <f t="shared" si="77"/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0"/>
        <v>2ª ENTRADA</v>
      </c>
      <c r="B143" s="54"/>
      <c r="C143" s="54" t="str">
        <f t="shared" si="78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6"/>
        <v>0</v>
      </c>
      <c r="K143" s="100">
        <v>0.0</v>
      </c>
      <c r="L143" s="100">
        <f t="shared" si="77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79">A145</f>
        <v>3ª ENTRADA</v>
      </c>
      <c r="B146" s="82"/>
      <c r="C146" s="82"/>
      <c r="D146" s="82"/>
      <c r="E146" s="83">
        <f>((L155*G155)+L155)</f>
        <v>0</v>
      </c>
      <c r="F146" s="84">
        <v>1.0</v>
      </c>
      <c r="G146" s="85">
        <f>((E153*G155)+E153)</f>
        <v>0</v>
      </c>
      <c r="H146" s="84">
        <v>9.0</v>
      </c>
      <c r="I146" s="85">
        <f>((G153*G155)+G153)</f>
        <v>0</v>
      </c>
      <c r="J146" s="84">
        <v>17.0</v>
      </c>
      <c r="K146" s="85">
        <f>((I153*G155)+I153)</f>
        <v>0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79"/>
        <v>3ª ENTRADA</v>
      </c>
      <c r="B147" s="87"/>
      <c r="C147" s="87">
        <v>0.01</v>
      </c>
      <c r="D147" s="82" t="s">
        <v>38</v>
      </c>
      <c r="E147" s="83">
        <f t="shared" ref="E147:E153" si="80">((E146*G$155)+E146)</f>
        <v>0</v>
      </c>
      <c r="F147" s="84">
        <v>2.0</v>
      </c>
      <c r="G147" s="85">
        <f t="shared" ref="G147:G153" si="81">((G146*G$155)+G146)</f>
        <v>0</v>
      </c>
      <c r="H147" s="84">
        <v>10.0</v>
      </c>
      <c r="I147" s="85">
        <f t="shared" ref="I147:I153" si="82">((I146*G$155)+I146)</f>
        <v>0</v>
      </c>
      <c r="J147" s="84">
        <v>18.0</v>
      </c>
      <c r="K147" s="85">
        <f t="shared" ref="K147:K152" si="83">((K146*G$155)+K146)</f>
        <v>0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79"/>
        <v>3ª ENTRADA</v>
      </c>
      <c r="B148" s="82"/>
      <c r="C148" s="82"/>
      <c r="D148" s="82"/>
      <c r="E148" s="83">
        <f t="shared" si="80"/>
        <v>0</v>
      </c>
      <c r="F148" s="84">
        <v>3.0</v>
      </c>
      <c r="G148" s="85">
        <f t="shared" si="81"/>
        <v>0</v>
      </c>
      <c r="H148" s="84">
        <v>11.0</v>
      </c>
      <c r="I148" s="85">
        <f t="shared" si="82"/>
        <v>0</v>
      </c>
      <c r="J148" s="84">
        <v>19.0</v>
      </c>
      <c r="K148" s="85">
        <f t="shared" si="83"/>
        <v>0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79"/>
        <v>3ª ENTRADA</v>
      </c>
      <c r="B149" s="88"/>
      <c r="C149" s="88"/>
      <c r="D149" s="88"/>
      <c r="E149" s="83">
        <f t="shared" si="80"/>
        <v>0</v>
      </c>
      <c r="F149" s="84">
        <v>4.0</v>
      </c>
      <c r="G149" s="85">
        <f t="shared" si="81"/>
        <v>0</v>
      </c>
      <c r="H149" s="84">
        <v>12.0</v>
      </c>
      <c r="I149" s="85">
        <f t="shared" si="82"/>
        <v>0</v>
      </c>
      <c r="J149" s="84">
        <v>20.0</v>
      </c>
      <c r="K149" s="85">
        <f t="shared" si="83"/>
        <v>0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79"/>
        <v>3ª ENTRADA</v>
      </c>
      <c r="B150" s="89"/>
      <c r="C150" s="89" t="s">
        <v>1</v>
      </c>
      <c r="D150" s="89" t="s">
        <v>46</v>
      </c>
      <c r="E150" s="83">
        <f t="shared" si="80"/>
        <v>0</v>
      </c>
      <c r="F150" s="84">
        <v>5.0</v>
      </c>
      <c r="G150" s="85">
        <f t="shared" si="81"/>
        <v>0</v>
      </c>
      <c r="H150" s="84">
        <v>13.0</v>
      </c>
      <c r="I150" s="85">
        <f t="shared" si="82"/>
        <v>0</v>
      </c>
      <c r="J150" s="84">
        <v>21.0</v>
      </c>
      <c r="K150" s="85">
        <f t="shared" si="83"/>
        <v>0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79"/>
        <v>3ª ENTRADA</v>
      </c>
      <c r="B151" s="90"/>
      <c r="C151" s="90" t="s">
        <v>40</v>
      </c>
      <c r="D151" s="91">
        <f>L155*0.5%</f>
        <v>0</v>
      </c>
      <c r="E151" s="83">
        <f t="shared" si="80"/>
        <v>0</v>
      </c>
      <c r="F151" s="84">
        <v>6.0</v>
      </c>
      <c r="G151" s="85">
        <f t="shared" si="81"/>
        <v>0</v>
      </c>
      <c r="H151" s="84">
        <v>14.0</v>
      </c>
      <c r="I151" s="85">
        <f t="shared" si="82"/>
        <v>0</v>
      </c>
      <c r="J151" s="84">
        <v>22.0</v>
      </c>
      <c r="K151" s="85">
        <f t="shared" si="83"/>
        <v>0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79"/>
        <v>3ª ENTRADA</v>
      </c>
      <c r="B152" s="92"/>
      <c r="C152" s="92" t="s">
        <v>41</v>
      </c>
      <c r="D152" s="93">
        <f>D151/5</f>
        <v>0</v>
      </c>
      <c r="E152" s="83">
        <f t="shared" si="80"/>
        <v>0</v>
      </c>
      <c r="F152" s="84">
        <v>7.0</v>
      </c>
      <c r="G152" s="85">
        <f t="shared" si="81"/>
        <v>0</v>
      </c>
      <c r="H152" s="84">
        <v>15.0</v>
      </c>
      <c r="I152" s="85">
        <f t="shared" si="82"/>
        <v>0</v>
      </c>
      <c r="J152" s="84">
        <v>23.0</v>
      </c>
      <c r="K152" s="85">
        <f t="shared" si="83"/>
        <v>0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79"/>
        <v>3ª ENTRADA</v>
      </c>
      <c r="B153" s="94"/>
      <c r="C153" s="94" t="s">
        <v>42</v>
      </c>
      <c r="D153" s="95">
        <f>L155*G155</f>
        <v>0</v>
      </c>
      <c r="E153" s="83">
        <f t="shared" si="80"/>
        <v>0</v>
      </c>
      <c r="F153" s="84">
        <v>8.0</v>
      </c>
      <c r="G153" s="85">
        <f t="shared" si="81"/>
        <v>0</v>
      </c>
      <c r="H153" s="84">
        <v>16.0</v>
      </c>
      <c r="I153" s="85">
        <f t="shared" si="82"/>
        <v>0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79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79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0.01</v>
      </c>
      <c r="H155" s="17">
        <f>H157+H158+H159+H160+H161+H162+H163+H164+H165+H166+H167+H168+H169+H170+H171+H172+H173+H174+H175+H176+H177+H178+H179+H180+H181+H182+H183+H184+H185+H186</f>
        <v>0</v>
      </c>
      <c r="I155" s="17">
        <f>I157+I158+I159+I160+I161+I162+I163+I164+I165+I166+I167+I168+I169+I170+I171+I172+I173+I174+I175+I176+I177+I178+I179+I180+I181+I182+I183+I184+I185+I186+I187</f>
        <v>0</v>
      </c>
      <c r="J155" s="98"/>
      <c r="K155" s="17">
        <f t="shared" ref="K155:L155" si="84">K157+K158+K159+K160+K161+K162+K163+K164+K165+K166+K167+K168+K169+K170+K171+K172+K173+K174+K175+K176+K177+K178+K179+K180+K181+K182+K183+K184+K185+K186</f>
        <v>0</v>
      </c>
      <c r="L155" s="17">
        <f t="shared" si="84"/>
        <v>0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79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79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0.0</v>
      </c>
      <c r="I157" s="101">
        <v>0.0</v>
      </c>
      <c r="J157" s="101">
        <f t="shared" ref="J157:J187" si="85">SUM(H157:I157)</f>
        <v>0</v>
      </c>
      <c r="K157" s="100">
        <v>0.0</v>
      </c>
      <c r="L157" s="100">
        <f t="shared" ref="L157:L187" si="86">J157-K157</f>
        <v>0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79"/>
        <v>3ª ENTRADA</v>
      </c>
      <c r="B158" s="54"/>
      <c r="C158" s="54" t="str">
        <f t="shared" ref="C158:C187" si="87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0.0</v>
      </c>
      <c r="J158" s="101">
        <f t="shared" si="85"/>
        <v>0</v>
      </c>
      <c r="K158" s="100">
        <v>0.0</v>
      </c>
      <c r="L158" s="100">
        <f t="shared" si="86"/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79"/>
        <v>3ª ENTRADA</v>
      </c>
      <c r="B159" s="54"/>
      <c r="C159" s="54" t="str">
        <f t="shared" si="87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0.0</v>
      </c>
      <c r="J159" s="101">
        <f t="shared" si="85"/>
        <v>0</v>
      </c>
      <c r="K159" s="100">
        <v>0.0</v>
      </c>
      <c r="L159" s="100">
        <f t="shared" si="86"/>
        <v>0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79"/>
        <v>3ª ENTRADA</v>
      </c>
      <c r="B160" s="54"/>
      <c r="C160" s="54" t="str">
        <f t="shared" si="87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0.0</v>
      </c>
      <c r="I160" s="101">
        <v>0.0</v>
      </c>
      <c r="J160" s="101">
        <f t="shared" si="85"/>
        <v>0</v>
      </c>
      <c r="K160" s="100">
        <v>0.0</v>
      </c>
      <c r="L160" s="100">
        <f t="shared" si="86"/>
        <v>0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79"/>
        <v>3ª ENTRADA</v>
      </c>
      <c r="B161" s="54"/>
      <c r="C161" s="54" t="str">
        <f t="shared" si="87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0.0</v>
      </c>
      <c r="J161" s="101">
        <f t="shared" si="85"/>
        <v>0</v>
      </c>
      <c r="K161" s="100">
        <v>0.0</v>
      </c>
      <c r="L161" s="100">
        <f t="shared" si="86"/>
        <v>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79"/>
        <v>3ª ENTRADA</v>
      </c>
      <c r="B162" s="54"/>
      <c r="C162" s="54" t="str">
        <f t="shared" si="87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0.0</v>
      </c>
      <c r="J162" s="101">
        <f t="shared" si="85"/>
        <v>0</v>
      </c>
      <c r="K162" s="100">
        <v>0.0</v>
      </c>
      <c r="L162" s="100">
        <f t="shared" si="86"/>
        <v>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79"/>
        <v>3ª ENTRADA</v>
      </c>
      <c r="B163" s="54"/>
      <c r="C163" s="54" t="str">
        <f t="shared" si="87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0.0</v>
      </c>
      <c r="J163" s="101">
        <f t="shared" si="85"/>
        <v>0</v>
      </c>
      <c r="K163" s="100">
        <v>0.0</v>
      </c>
      <c r="L163" s="100">
        <f t="shared" si="86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79"/>
        <v>3ª ENTRADA</v>
      </c>
      <c r="B164" s="54"/>
      <c r="C164" s="54" t="str">
        <f t="shared" si="87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0.0</v>
      </c>
      <c r="J164" s="101">
        <f t="shared" si="85"/>
        <v>0</v>
      </c>
      <c r="K164" s="100">
        <v>0.0</v>
      </c>
      <c r="L164" s="100">
        <f t="shared" si="86"/>
        <v>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79"/>
        <v>3ª ENTRADA</v>
      </c>
      <c r="B165" s="54"/>
      <c r="C165" s="54" t="str">
        <f t="shared" si="87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0.0</v>
      </c>
      <c r="J165" s="101">
        <f t="shared" si="85"/>
        <v>0</v>
      </c>
      <c r="K165" s="100">
        <v>0.0</v>
      </c>
      <c r="L165" s="100">
        <f t="shared" si="86"/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79"/>
        <v>3ª ENTRADA</v>
      </c>
      <c r="B166" s="54"/>
      <c r="C166" s="54" t="str">
        <f t="shared" si="87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0.0</v>
      </c>
      <c r="J166" s="101">
        <f t="shared" si="85"/>
        <v>0</v>
      </c>
      <c r="K166" s="100">
        <v>0.0</v>
      </c>
      <c r="L166" s="100">
        <f t="shared" si="86"/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79"/>
        <v>3ª ENTRADA</v>
      </c>
      <c r="B167" s="54"/>
      <c r="C167" s="54" t="str">
        <f t="shared" si="87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0.0</v>
      </c>
      <c r="J167" s="101">
        <f t="shared" si="85"/>
        <v>0</v>
      </c>
      <c r="K167" s="100">
        <v>0.0</v>
      </c>
      <c r="L167" s="100">
        <f t="shared" si="86"/>
        <v>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79"/>
        <v>3ª ENTRADA</v>
      </c>
      <c r="B168" s="54"/>
      <c r="C168" s="54" t="str">
        <f t="shared" si="87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0.0</v>
      </c>
      <c r="J168" s="101">
        <f t="shared" si="85"/>
        <v>0</v>
      </c>
      <c r="K168" s="100">
        <v>0.0</v>
      </c>
      <c r="L168" s="100">
        <f t="shared" si="86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79"/>
        <v>3ª ENTRADA</v>
      </c>
      <c r="B169" s="54"/>
      <c r="C169" s="54" t="str">
        <f t="shared" si="87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0.0</v>
      </c>
      <c r="J169" s="101">
        <f t="shared" si="85"/>
        <v>0</v>
      </c>
      <c r="K169" s="100">
        <v>0.0</v>
      </c>
      <c r="L169" s="100">
        <f t="shared" si="86"/>
        <v>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79"/>
        <v>3ª ENTRADA</v>
      </c>
      <c r="B170" s="54"/>
      <c r="C170" s="54" t="str">
        <f t="shared" si="87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0.0</v>
      </c>
      <c r="J170" s="101">
        <f t="shared" si="85"/>
        <v>0</v>
      </c>
      <c r="K170" s="100">
        <v>0.0</v>
      </c>
      <c r="L170" s="100">
        <f t="shared" si="86"/>
        <v>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79"/>
        <v>3ª ENTRADA</v>
      </c>
      <c r="B171" s="54"/>
      <c r="C171" s="54" t="str">
        <f t="shared" si="87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0.0</v>
      </c>
      <c r="J171" s="101">
        <f t="shared" si="85"/>
        <v>0</v>
      </c>
      <c r="K171" s="100">
        <v>0.0</v>
      </c>
      <c r="L171" s="100">
        <f t="shared" si="86"/>
        <v>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79"/>
        <v>3ª ENTRADA</v>
      </c>
      <c r="B172" s="54"/>
      <c r="C172" s="54" t="str">
        <f t="shared" si="87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0.0</v>
      </c>
      <c r="J172" s="101">
        <f t="shared" si="85"/>
        <v>0</v>
      </c>
      <c r="K172" s="100">
        <v>0.0</v>
      </c>
      <c r="L172" s="100">
        <f t="shared" si="86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79"/>
        <v>3ª ENTRADA</v>
      </c>
      <c r="B173" s="54"/>
      <c r="C173" s="54" t="str">
        <f t="shared" si="87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0.0</v>
      </c>
      <c r="J173" s="101">
        <f t="shared" si="85"/>
        <v>0</v>
      </c>
      <c r="K173" s="100">
        <v>0.0</v>
      </c>
      <c r="L173" s="100">
        <f t="shared" si="86"/>
        <v>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79"/>
        <v>3ª ENTRADA</v>
      </c>
      <c r="B174" s="54"/>
      <c r="C174" s="54" t="str">
        <f t="shared" si="87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0.0</v>
      </c>
      <c r="J174" s="101">
        <f t="shared" si="85"/>
        <v>0</v>
      </c>
      <c r="K174" s="100">
        <v>0.0</v>
      </c>
      <c r="L174" s="100">
        <f t="shared" si="86"/>
        <v>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79"/>
        <v>3ª ENTRADA</v>
      </c>
      <c r="B175" s="54"/>
      <c r="C175" s="54" t="str">
        <f t="shared" si="87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0.0</v>
      </c>
      <c r="J175" s="101">
        <f t="shared" si="85"/>
        <v>0</v>
      </c>
      <c r="K175" s="100">
        <v>0.0</v>
      </c>
      <c r="L175" s="100">
        <f t="shared" si="86"/>
        <v>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79"/>
        <v>3ª ENTRADA</v>
      </c>
      <c r="B176" s="54"/>
      <c r="C176" s="54" t="str">
        <f t="shared" si="87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0.0</v>
      </c>
      <c r="J176" s="101">
        <f t="shared" si="85"/>
        <v>0</v>
      </c>
      <c r="K176" s="100">
        <v>0.0</v>
      </c>
      <c r="L176" s="100">
        <f t="shared" si="86"/>
        <v>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79"/>
        <v>3ª ENTRADA</v>
      </c>
      <c r="B177" s="54"/>
      <c r="C177" s="54" t="str">
        <f t="shared" si="87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0.0</v>
      </c>
      <c r="J177" s="101">
        <f t="shared" si="85"/>
        <v>0</v>
      </c>
      <c r="K177" s="100">
        <v>0.0</v>
      </c>
      <c r="L177" s="100">
        <f t="shared" si="86"/>
        <v>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79"/>
        <v>3ª ENTRADA</v>
      </c>
      <c r="B178" s="54"/>
      <c r="C178" s="54" t="str">
        <f t="shared" si="87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0.0</v>
      </c>
      <c r="J178" s="101">
        <f t="shared" si="85"/>
        <v>0</v>
      </c>
      <c r="K178" s="100">
        <v>0.0</v>
      </c>
      <c r="L178" s="100">
        <f t="shared" si="86"/>
        <v>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79"/>
        <v>3ª ENTRADA</v>
      </c>
      <c r="B179" s="54"/>
      <c r="C179" s="54" t="str">
        <f t="shared" si="87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0.0</v>
      </c>
      <c r="J179" s="101">
        <f t="shared" si="85"/>
        <v>0</v>
      </c>
      <c r="K179" s="100">
        <v>0.0</v>
      </c>
      <c r="L179" s="100">
        <f t="shared" si="86"/>
        <v>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79"/>
        <v>3ª ENTRADA</v>
      </c>
      <c r="B180" s="54"/>
      <c r="C180" s="54" t="str">
        <f t="shared" si="87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0.0</v>
      </c>
      <c r="J180" s="101">
        <f t="shared" si="85"/>
        <v>0</v>
      </c>
      <c r="K180" s="100">
        <v>0.0</v>
      </c>
      <c r="L180" s="100">
        <f t="shared" si="86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79"/>
        <v>3ª ENTRADA</v>
      </c>
      <c r="B181" s="54"/>
      <c r="C181" s="54" t="str">
        <f t="shared" si="87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0.0</v>
      </c>
      <c r="J181" s="101">
        <f t="shared" si="85"/>
        <v>0</v>
      </c>
      <c r="K181" s="100">
        <v>0.0</v>
      </c>
      <c r="L181" s="100">
        <f t="shared" si="86"/>
        <v>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79"/>
        <v>3ª ENTRADA</v>
      </c>
      <c r="B182" s="54"/>
      <c r="C182" s="54" t="str">
        <f t="shared" si="87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0.0</v>
      </c>
      <c r="J182" s="101">
        <f t="shared" si="85"/>
        <v>0</v>
      </c>
      <c r="K182" s="100">
        <v>0.0</v>
      </c>
      <c r="L182" s="100">
        <f t="shared" si="86"/>
        <v>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79"/>
        <v>3ª ENTRADA</v>
      </c>
      <c r="B183" s="54"/>
      <c r="C183" s="54" t="str">
        <f t="shared" si="87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0.0</v>
      </c>
      <c r="J183" s="101">
        <f t="shared" si="85"/>
        <v>0</v>
      </c>
      <c r="K183" s="100">
        <v>0.0</v>
      </c>
      <c r="L183" s="100">
        <f t="shared" si="86"/>
        <v>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79"/>
        <v>3ª ENTRADA</v>
      </c>
      <c r="B184" s="54"/>
      <c r="C184" s="54" t="str">
        <f t="shared" si="87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0.0</v>
      </c>
      <c r="J184" s="101">
        <f t="shared" si="85"/>
        <v>0</v>
      </c>
      <c r="K184" s="100">
        <v>0.0</v>
      </c>
      <c r="L184" s="100">
        <f t="shared" si="86"/>
        <v>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79"/>
        <v>3ª ENTRADA</v>
      </c>
      <c r="B185" s="54"/>
      <c r="C185" s="54" t="str">
        <f t="shared" si="87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0.0</v>
      </c>
      <c r="J185" s="101">
        <f t="shared" si="85"/>
        <v>0</v>
      </c>
      <c r="K185" s="100">
        <v>0.0</v>
      </c>
      <c r="L185" s="100">
        <f t="shared" si="86"/>
        <v>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79"/>
        <v>3ª ENTRADA</v>
      </c>
      <c r="B186" s="54"/>
      <c r="C186" s="54" t="str">
        <f t="shared" si="87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0.0</v>
      </c>
      <c r="J186" s="101">
        <f t="shared" si="85"/>
        <v>0</v>
      </c>
      <c r="K186" s="100">
        <v>0.0</v>
      </c>
      <c r="L186" s="100">
        <f t="shared" si="86"/>
        <v>0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79"/>
        <v>3ª ENTRADA</v>
      </c>
      <c r="B187" s="54"/>
      <c r="C187" s="54" t="str">
        <f t="shared" si="87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5"/>
        <v>0</v>
      </c>
      <c r="K187" s="100">
        <v>0.0</v>
      </c>
      <c r="L187" s="100">
        <f t="shared" si="86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idden="1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idden="1">
      <c r="A190" s="6" t="str">
        <f t="shared" ref="A190:A231" si="88">A189</f>
        <v>4ª ENTRADA</v>
      </c>
      <c r="B190" s="82"/>
      <c r="C190" s="82"/>
      <c r="D190" s="82"/>
      <c r="E190" s="83">
        <f>((L199*G199)+L199)</f>
        <v>0</v>
      </c>
      <c r="F190" s="84">
        <v>1.0</v>
      </c>
      <c r="G190" s="85">
        <f>((E197*G199)+E197)</f>
        <v>0</v>
      </c>
      <c r="H190" s="84">
        <v>9.0</v>
      </c>
      <c r="I190" s="85">
        <f>((G197*G199)+G197)</f>
        <v>0</v>
      </c>
      <c r="J190" s="84">
        <v>17.0</v>
      </c>
      <c r="K190" s="85">
        <f>((I197*G199)+I197)</f>
        <v>0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idden="1">
      <c r="A191" s="6" t="str">
        <f t="shared" si="88"/>
        <v>4ª ENTRADA</v>
      </c>
      <c r="B191" s="87"/>
      <c r="C191" s="87">
        <v>0.02</v>
      </c>
      <c r="D191" s="82" t="s">
        <v>38</v>
      </c>
      <c r="E191" s="83">
        <f t="shared" ref="E191:E197" si="89">((E190*G$199)+E190)</f>
        <v>0</v>
      </c>
      <c r="F191" s="84">
        <v>2.0</v>
      </c>
      <c r="G191" s="85">
        <f t="shared" ref="G191:G197" si="90">((G190*G$199)+G190)</f>
        <v>0</v>
      </c>
      <c r="H191" s="84">
        <v>10.0</v>
      </c>
      <c r="I191" s="85">
        <f t="shared" ref="I191:I197" si="91">((I190*G$199)+I190)</f>
        <v>0</v>
      </c>
      <c r="J191" s="84">
        <v>18.0</v>
      </c>
      <c r="K191" s="85">
        <f t="shared" ref="K191:K196" si="92">((K190*G$199)+K190)</f>
        <v>0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idden="1">
      <c r="A192" s="6" t="str">
        <f t="shared" si="88"/>
        <v>4ª ENTRADA</v>
      </c>
      <c r="B192" s="82"/>
      <c r="C192" s="82"/>
      <c r="D192" s="82"/>
      <c r="E192" s="83">
        <f t="shared" si="89"/>
        <v>0</v>
      </c>
      <c r="F192" s="84">
        <v>3.0</v>
      </c>
      <c r="G192" s="85">
        <f t="shared" si="90"/>
        <v>0</v>
      </c>
      <c r="H192" s="84">
        <v>11.0</v>
      </c>
      <c r="I192" s="85">
        <f t="shared" si="91"/>
        <v>0</v>
      </c>
      <c r="J192" s="84">
        <v>19.0</v>
      </c>
      <c r="K192" s="85">
        <f t="shared" si="92"/>
        <v>0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idden="1">
      <c r="A193" s="6" t="str">
        <f t="shared" si="88"/>
        <v>4ª ENTRADA</v>
      </c>
      <c r="B193" s="88"/>
      <c r="C193" s="88"/>
      <c r="D193" s="88"/>
      <c r="E193" s="83">
        <f t="shared" si="89"/>
        <v>0</v>
      </c>
      <c r="F193" s="84">
        <v>4.0</v>
      </c>
      <c r="G193" s="85">
        <f t="shared" si="90"/>
        <v>0</v>
      </c>
      <c r="H193" s="84">
        <v>12.0</v>
      </c>
      <c r="I193" s="85">
        <f t="shared" si="91"/>
        <v>0</v>
      </c>
      <c r="J193" s="84">
        <v>20.0</v>
      </c>
      <c r="K193" s="85">
        <f t="shared" si="92"/>
        <v>0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idden="1">
      <c r="A194" s="6" t="str">
        <f t="shared" si="88"/>
        <v>4ª ENTRADA</v>
      </c>
      <c r="B194" s="89"/>
      <c r="C194" s="89" t="s">
        <v>1</v>
      </c>
      <c r="D194" s="89" t="s">
        <v>48</v>
      </c>
      <c r="E194" s="83">
        <f t="shared" si="89"/>
        <v>0</v>
      </c>
      <c r="F194" s="84">
        <v>5.0</v>
      </c>
      <c r="G194" s="85">
        <f t="shared" si="90"/>
        <v>0</v>
      </c>
      <c r="H194" s="84">
        <v>13.0</v>
      </c>
      <c r="I194" s="85">
        <f t="shared" si="91"/>
        <v>0</v>
      </c>
      <c r="J194" s="84">
        <v>21.0</v>
      </c>
      <c r="K194" s="85">
        <f t="shared" si="92"/>
        <v>0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idden="1">
      <c r="A195" s="6" t="str">
        <f t="shared" si="88"/>
        <v>4ª ENTRADA</v>
      </c>
      <c r="B195" s="90"/>
      <c r="C195" s="90" t="s">
        <v>40</v>
      </c>
      <c r="D195" s="91">
        <f>L199*0.5%</f>
        <v>0</v>
      </c>
      <c r="E195" s="83">
        <f t="shared" si="89"/>
        <v>0</v>
      </c>
      <c r="F195" s="84">
        <v>6.0</v>
      </c>
      <c r="G195" s="85">
        <f t="shared" si="90"/>
        <v>0</v>
      </c>
      <c r="H195" s="84">
        <v>14.0</v>
      </c>
      <c r="I195" s="85">
        <f t="shared" si="91"/>
        <v>0</v>
      </c>
      <c r="J195" s="84">
        <v>22.0</v>
      </c>
      <c r="K195" s="85">
        <f t="shared" si="92"/>
        <v>0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idden="1">
      <c r="A196" s="6" t="str">
        <f t="shared" si="88"/>
        <v>4ª ENTRADA</v>
      </c>
      <c r="B196" s="92"/>
      <c r="C196" s="92" t="s">
        <v>41</v>
      </c>
      <c r="D196" s="93">
        <f>D195/5</f>
        <v>0</v>
      </c>
      <c r="E196" s="83">
        <f t="shared" si="89"/>
        <v>0</v>
      </c>
      <c r="F196" s="84">
        <v>7.0</v>
      </c>
      <c r="G196" s="85">
        <f t="shared" si="90"/>
        <v>0</v>
      </c>
      <c r="H196" s="84">
        <v>15.0</v>
      </c>
      <c r="I196" s="85">
        <f t="shared" si="91"/>
        <v>0</v>
      </c>
      <c r="J196" s="84">
        <v>23.0</v>
      </c>
      <c r="K196" s="85">
        <f t="shared" si="92"/>
        <v>0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idden="1">
      <c r="A197" s="6" t="str">
        <f t="shared" si="88"/>
        <v>4ª ENTRADA</v>
      </c>
      <c r="B197" s="94"/>
      <c r="C197" s="94" t="s">
        <v>42</v>
      </c>
      <c r="D197" s="95">
        <f>L199*G199</f>
        <v>0</v>
      </c>
      <c r="E197" s="83">
        <f t="shared" si="89"/>
        <v>0</v>
      </c>
      <c r="F197" s="84">
        <v>8.0</v>
      </c>
      <c r="G197" s="85">
        <f t="shared" si="90"/>
        <v>0</v>
      </c>
      <c r="H197" s="84">
        <v>16.0</v>
      </c>
      <c r="I197" s="85">
        <f t="shared" si="91"/>
        <v>0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idden="1">
      <c r="A198" s="6" t="str">
        <f t="shared" si="88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idden="1">
      <c r="A199" s="6" t="str">
        <f t="shared" si="88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3">H201+H202+H203+H204+H205+H206+H207+H208+H209+H210+H211+H212+H213+H214+H215+H216+H217+H218+H219+H220+H221+H222+H223+H224+H225+H226+H227+H228+H229+H230</f>
        <v>0</v>
      </c>
      <c r="I199" s="17">
        <f t="shared" si="93"/>
        <v>0</v>
      </c>
      <c r="J199" s="98"/>
      <c r="K199" s="17">
        <f t="shared" ref="K199:L199" si="94">K201+K202+K203+K204+K205+K206+K207+K208+K209+K210+K211+K212+K213+K214+K215+K216+K217+K218+K219+K220+K221+K222+K223+K224+K225+K226+K227+K228+K229+K230</f>
        <v>0</v>
      </c>
      <c r="L199" s="17">
        <f t="shared" si="94"/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idden="1">
      <c r="A200" s="6" t="str">
        <f t="shared" si="88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idden="1">
      <c r="A201" s="6" t="str">
        <f t="shared" si="88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5">SUM(H201:I201)</f>
        <v>0</v>
      </c>
      <c r="K201" s="100">
        <v>0.0</v>
      </c>
      <c r="L201" s="100">
        <f t="shared" ref="L201:L231" si="96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idden="1">
      <c r="A202" s="6" t="str">
        <f t="shared" si="88"/>
        <v>4ª ENTRADA</v>
      </c>
      <c r="B202" s="54"/>
      <c r="C202" s="54" t="str">
        <f t="shared" ref="C202:C231" si="97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5"/>
        <v>0</v>
      </c>
      <c r="K202" s="100">
        <v>0.0</v>
      </c>
      <c r="L202" s="100">
        <f t="shared" si="96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idden="1">
      <c r="A203" s="6" t="str">
        <f t="shared" si="88"/>
        <v>4ª ENTRADA</v>
      </c>
      <c r="B203" s="54"/>
      <c r="C203" s="54" t="str">
        <f t="shared" si="97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5"/>
        <v>0</v>
      </c>
      <c r="K203" s="100">
        <v>0.0</v>
      </c>
      <c r="L203" s="100">
        <f t="shared" si="96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idden="1">
      <c r="A204" s="6" t="str">
        <f t="shared" si="88"/>
        <v>4ª ENTRADA</v>
      </c>
      <c r="B204" s="54"/>
      <c r="C204" s="54" t="str">
        <f t="shared" si="97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5"/>
        <v>0</v>
      </c>
      <c r="K204" s="100">
        <v>0.0</v>
      </c>
      <c r="L204" s="100">
        <f t="shared" si="96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idden="1">
      <c r="A205" s="6" t="str">
        <f t="shared" si="88"/>
        <v>4ª ENTRADA</v>
      </c>
      <c r="B205" s="54"/>
      <c r="C205" s="54" t="str">
        <f t="shared" si="97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5"/>
        <v>0</v>
      </c>
      <c r="K205" s="100">
        <v>0.0</v>
      </c>
      <c r="L205" s="100">
        <f t="shared" si="96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idden="1">
      <c r="A206" s="6" t="str">
        <f t="shared" si="88"/>
        <v>4ª ENTRADA</v>
      </c>
      <c r="B206" s="54"/>
      <c r="C206" s="54" t="str">
        <f t="shared" si="97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5"/>
        <v>0</v>
      </c>
      <c r="K206" s="100">
        <v>0.0</v>
      </c>
      <c r="L206" s="100">
        <f t="shared" si="96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idden="1">
      <c r="A207" s="6" t="str">
        <f t="shared" si="88"/>
        <v>4ª ENTRADA</v>
      </c>
      <c r="B207" s="54"/>
      <c r="C207" s="54" t="str">
        <f t="shared" si="97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5"/>
        <v>0</v>
      </c>
      <c r="K207" s="100">
        <v>0.0</v>
      </c>
      <c r="L207" s="100">
        <f t="shared" si="96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idden="1">
      <c r="A208" s="6" t="str">
        <f t="shared" si="88"/>
        <v>4ª ENTRADA</v>
      </c>
      <c r="B208" s="54"/>
      <c r="C208" s="54" t="str">
        <f t="shared" si="97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5"/>
        <v>0</v>
      </c>
      <c r="K208" s="100">
        <v>0.0</v>
      </c>
      <c r="L208" s="100">
        <f t="shared" si="96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idden="1">
      <c r="A209" s="6" t="str">
        <f t="shared" si="88"/>
        <v>4ª ENTRADA</v>
      </c>
      <c r="B209" s="54"/>
      <c r="C209" s="54" t="str">
        <f t="shared" si="97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5"/>
        <v>0</v>
      </c>
      <c r="K209" s="100">
        <v>0.0</v>
      </c>
      <c r="L209" s="100">
        <f t="shared" si="96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idden="1">
      <c r="A210" s="6" t="str">
        <f t="shared" si="88"/>
        <v>4ª ENTRADA</v>
      </c>
      <c r="B210" s="54"/>
      <c r="C210" s="54" t="str">
        <f t="shared" si="97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5"/>
        <v>0</v>
      </c>
      <c r="K210" s="100">
        <v>0.0</v>
      </c>
      <c r="L210" s="100">
        <f t="shared" si="96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idden="1">
      <c r="A211" s="6" t="str">
        <f t="shared" si="88"/>
        <v>4ª ENTRADA</v>
      </c>
      <c r="B211" s="54"/>
      <c r="C211" s="54" t="str">
        <f t="shared" si="97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5"/>
        <v>0</v>
      </c>
      <c r="K211" s="100">
        <v>0.0</v>
      </c>
      <c r="L211" s="100">
        <f t="shared" si="96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idden="1">
      <c r="A212" s="6" t="str">
        <f t="shared" si="88"/>
        <v>4ª ENTRADA</v>
      </c>
      <c r="B212" s="54"/>
      <c r="C212" s="54" t="str">
        <f t="shared" si="97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5"/>
        <v>0</v>
      </c>
      <c r="K212" s="100">
        <v>0.0</v>
      </c>
      <c r="L212" s="100">
        <f t="shared" si="96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idden="1">
      <c r="A213" s="6" t="str">
        <f t="shared" si="88"/>
        <v>4ª ENTRADA</v>
      </c>
      <c r="B213" s="54"/>
      <c r="C213" s="54" t="str">
        <f t="shared" si="97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5"/>
        <v>0</v>
      </c>
      <c r="K213" s="100">
        <v>0.0</v>
      </c>
      <c r="L213" s="100">
        <f t="shared" si="96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idden="1">
      <c r="A214" s="6" t="str">
        <f t="shared" si="88"/>
        <v>4ª ENTRADA</v>
      </c>
      <c r="B214" s="54"/>
      <c r="C214" s="54" t="str">
        <f t="shared" si="97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5"/>
        <v>0</v>
      </c>
      <c r="K214" s="100">
        <v>0.0</v>
      </c>
      <c r="L214" s="100">
        <f t="shared" si="96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idden="1">
      <c r="A215" s="6" t="str">
        <f t="shared" si="88"/>
        <v>4ª ENTRADA</v>
      </c>
      <c r="B215" s="54"/>
      <c r="C215" s="54" t="str">
        <f t="shared" si="97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5"/>
        <v>0</v>
      </c>
      <c r="K215" s="100">
        <v>0.0</v>
      </c>
      <c r="L215" s="100">
        <f t="shared" si="96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idden="1">
      <c r="A216" s="6" t="str">
        <f t="shared" si="88"/>
        <v>4ª ENTRADA</v>
      </c>
      <c r="B216" s="54"/>
      <c r="C216" s="54" t="str">
        <f t="shared" si="97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5"/>
        <v>0</v>
      </c>
      <c r="K216" s="100">
        <v>0.0</v>
      </c>
      <c r="L216" s="100">
        <f t="shared" si="96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idden="1">
      <c r="A217" s="6" t="str">
        <f t="shared" si="88"/>
        <v>4ª ENTRADA</v>
      </c>
      <c r="B217" s="54"/>
      <c r="C217" s="54" t="str">
        <f t="shared" si="97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5"/>
        <v>0</v>
      </c>
      <c r="K217" s="100">
        <v>0.0</v>
      </c>
      <c r="L217" s="100">
        <f t="shared" si="96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idden="1">
      <c r="A218" s="6" t="str">
        <f t="shared" si="88"/>
        <v>4ª ENTRADA</v>
      </c>
      <c r="B218" s="54"/>
      <c r="C218" s="54" t="str">
        <f t="shared" si="97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5"/>
        <v>0</v>
      </c>
      <c r="K218" s="100">
        <v>0.0</v>
      </c>
      <c r="L218" s="100">
        <f t="shared" si="96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idden="1">
      <c r="A219" s="6" t="str">
        <f t="shared" si="88"/>
        <v>4ª ENTRADA</v>
      </c>
      <c r="B219" s="54"/>
      <c r="C219" s="54" t="str">
        <f t="shared" si="97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0.0</v>
      </c>
      <c r="J219" s="101">
        <f t="shared" si="95"/>
        <v>0</v>
      </c>
      <c r="K219" s="100">
        <v>0.0</v>
      </c>
      <c r="L219" s="100">
        <f t="shared" si="96"/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idden="1">
      <c r="A220" s="6" t="str">
        <f t="shared" si="88"/>
        <v>4ª ENTRADA</v>
      </c>
      <c r="B220" s="54"/>
      <c r="C220" s="54" t="str">
        <f t="shared" si="97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5"/>
        <v>0</v>
      </c>
      <c r="K220" s="100">
        <v>0.0</v>
      </c>
      <c r="L220" s="100">
        <f t="shared" si="96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idden="1">
      <c r="A221" s="6" t="str">
        <f t="shared" si="88"/>
        <v>4ª ENTRADA</v>
      </c>
      <c r="B221" s="54"/>
      <c r="C221" s="54" t="str">
        <f t="shared" si="97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5"/>
        <v>0</v>
      </c>
      <c r="K221" s="100">
        <v>0.0</v>
      </c>
      <c r="L221" s="100">
        <f t="shared" si="96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idden="1">
      <c r="A222" s="6" t="str">
        <f t="shared" si="88"/>
        <v>4ª ENTRADA</v>
      </c>
      <c r="B222" s="54"/>
      <c r="C222" s="54" t="str">
        <f t="shared" si="97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0.0</v>
      </c>
      <c r="J222" s="101">
        <f t="shared" si="95"/>
        <v>0</v>
      </c>
      <c r="K222" s="100">
        <v>0.0</v>
      </c>
      <c r="L222" s="100">
        <f t="shared" si="96"/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idden="1">
      <c r="A223" s="6" t="str">
        <f t="shared" si="88"/>
        <v>4ª ENTRADA</v>
      </c>
      <c r="B223" s="54"/>
      <c r="C223" s="54" t="str">
        <f t="shared" si="97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5"/>
        <v>0</v>
      </c>
      <c r="K223" s="100">
        <v>0.0</v>
      </c>
      <c r="L223" s="100">
        <f t="shared" si="96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idden="1">
      <c r="A224" s="6" t="str">
        <f t="shared" si="88"/>
        <v>4ª ENTRADA</v>
      </c>
      <c r="B224" s="54"/>
      <c r="C224" s="54" t="str">
        <f t="shared" si="97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5"/>
        <v>0</v>
      </c>
      <c r="K224" s="100">
        <v>0.0</v>
      </c>
      <c r="L224" s="100">
        <f t="shared" si="96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idden="1">
      <c r="A225" s="6" t="str">
        <f t="shared" si="88"/>
        <v>4ª ENTRADA</v>
      </c>
      <c r="B225" s="54"/>
      <c r="C225" s="54" t="str">
        <f t="shared" si="97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5"/>
        <v>0</v>
      </c>
      <c r="K225" s="100">
        <v>0.0</v>
      </c>
      <c r="L225" s="100">
        <f t="shared" si="96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idden="1">
      <c r="A226" s="6" t="str">
        <f t="shared" si="88"/>
        <v>4ª ENTRADA</v>
      </c>
      <c r="B226" s="54"/>
      <c r="C226" s="54" t="str">
        <f t="shared" si="97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5"/>
        <v>0</v>
      </c>
      <c r="K226" s="100">
        <v>0.0</v>
      </c>
      <c r="L226" s="100">
        <f t="shared" si="96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idden="1">
      <c r="A227" s="6" t="str">
        <f t="shared" si="88"/>
        <v>4ª ENTRADA</v>
      </c>
      <c r="B227" s="54"/>
      <c r="C227" s="54" t="str">
        <f t="shared" si="97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5"/>
        <v>0</v>
      </c>
      <c r="K227" s="100">
        <v>0.0</v>
      </c>
      <c r="L227" s="100">
        <f t="shared" si="96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idden="1">
      <c r="A228" s="6" t="str">
        <f t="shared" si="88"/>
        <v>4ª ENTRADA</v>
      </c>
      <c r="B228" s="54"/>
      <c r="C228" s="54" t="str">
        <f t="shared" si="97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5"/>
        <v>0</v>
      </c>
      <c r="K228" s="100">
        <v>0.0</v>
      </c>
      <c r="L228" s="100">
        <f t="shared" si="96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idden="1">
      <c r="A229" s="6" t="str">
        <f t="shared" si="88"/>
        <v>4ª ENTRADA</v>
      </c>
      <c r="B229" s="54"/>
      <c r="C229" s="54" t="str">
        <f t="shared" si="97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5"/>
        <v>0</v>
      </c>
      <c r="K229" s="100">
        <v>0.0</v>
      </c>
      <c r="L229" s="100">
        <f t="shared" si="96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idden="1">
      <c r="A230" s="6" t="str">
        <f t="shared" si="88"/>
        <v>4ª ENTRADA</v>
      </c>
      <c r="B230" s="54"/>
      <c r="C230" s="54" t="str">
        <f t="shared" si="97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5"/>
        <v>0</v>
      </c>
      <c r="K230" s="100">
        <v>0.0</v>
      </c>
      <c r="L230" s="100">
        <f t="shared" si="96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idden="1">
      <c r="A231" s="6" t="str">
        <f t="shared" si="88"/>
        <v>4ª ENTRADA</v>
      </c>
      <c r="B231" s="54"/>
      <c r="C231" s="54" t="str">
        <f t="shared" si="97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5"/>
        <v>0</v>
      </c>
      <c r="K231" s="100">
        <v>0.0</v>
      </c>
      <c r="L231" s="100">
        <f t="shared" si="96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idden="1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idden="1">
      <c r="A234" s="6" t="str">
        <f t="shared" ref="A234:A275" si="98">A233</f>
        <v>5ª ENTRADA</v>
      </c>
      <c r="B234" s="82"/>
      <c r="C234" s="82"/>
      <c r="D234" s="82"/>
      <c r="E234" s="83">
        <f>((L243*G243)+L243)</f>
        <v>0</v>
      </c>
      <c r="F234" s="84">
        <v>1.0</v>
      </c>
      <c r="G234" s="85">
        <f>((E241*G243)+E241)</f>
        <v>0</v>
      </c>
      <c r="H234" s="84">
        <v>9.0</v>
      </c>
      <c r="I234" s="85">
        <f>((G241*G243)+G241)</f>
        <v>0</v>
      </c>
      <c r="J234" s="84">
        <v>17.0</v>
      </c>
      <c r="K234" s="85">
        <f>((I241*G243)+I241)</f>
        <v>0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idden="1">
      <c r="A235" s="6" t="str">
        <f t="shared" si="98"/>
        <v>5ª ENTRADA</v>
      </c>
      <c r="B235" s="87"/>
      <c r="C235" s="87">
        <v>0.02</v>
      </c>
      <c r="D235" s="82" t="s">
        <v>38</v>
      </c>
      <c r="E235" s="83">
        <f t="shared" ref="E235:E241" si="99">((E234*G$67)+E234)</f>
        <v>0</v>
      </c>
      <c r="F235" s="84">
        <v>2.0</v>
      </c>
      <c r="G235" s="85">
        <f t="shared" ref="G235:G241" si="100">((G234*G$67)+G234)</f>
        <v>0</v>
      </c>
      <c r="H235" s="84">
        <v>10.0</v>
      </c>
      <c r="I235" s="85">
        <f t="shared" ref="I235:I241" si="101">((I234*G$67)+I234)</f>
        <v>0</v>
      </c>
      <c r="J235" s="84">
        <v>18.0</v>
      </c>
      <c r="K235" s="85">
        <f t="shared" ref="K235:K240" si="102">((K234*G$67)+K234)</f>
        <v>0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idden="1">
      <c r="A236" s="6" t="str">
        <f t="shared" si="98"/>
        <v>5ª ENTRADA</v>
      </c>
      <c r="B236" s="82"/>
      <c r="C236" s="82"/>
      <c r="D236" s="82"/>
      <c r="E236" s="83">
        <f t="shared" si="99"/>
        <v>0</v>
      </c>
      <c r="F236" s="84">
        <v>3.0</v>
      </c>
      <c r="G236" s="85">
        <f t="shared" si="100"/>
        <v>0</v>
      </c>
      <c r="H236" s="84">
        <v>11.0</v>
      </c>
      <c r="I236" s="85">
        <f t="shared" si="101"/>
        <v>0</v>
      </c>
      <c r="J236" s="84">
        <v>19.0</v>
      </c>
      <c r="K236" s="85">
        <f t="shared" si="102"/>
        <v>0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idden="1">
      <c r="A237" s="6" t="str">
        <f t="shared" si="98"/>
        <v>5ª ENTRADA</v>
      </c>
      <c r="B237" s="88"/>
      <c r="C237" s="88"/>
      <c r="D237" s="88"/>
      <c r="E237" s="83">
        <f t="shared" si="99"/>
        <v>0</v>
      </c>
      <c r="F237" s="84">
        <v>4.0</v>
      </c>
      <c r="G237" s="85">
        <f t="shared" si="100"/>
        <v>0</v>
      </c>
      <c r="H237" s="84">
        <v>12.0</v>
      </c>
      <c r="I237" s="85">
        <f t="shared" si="101"/>
        <v>0</v>
      </c>
      <c r="J237" s="84">
        <v>20.0</v>
      </c>
      <c r="K237" s="85">
        <f t="shared" si="102"/>
        <v>0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 hidden="1">
      <c r="A238" s="6" t="str">
        <f t="shared" si="98"/>
        <v>5ª ENTRADA</v>
      </c>
      <c r="B238" s="89"/>
      <c r="C238" s="89" t="s">
        <v>1</v>
      </c>
      <c r="D238" s="89" t="s">
        <v>50</v>
      </c>
      <c r="E238" s="83">
        <f t="shared" si="99"/>
        <v>0</v>
      </c>
      <c r="F238" s="84">
        <v>5.0</v>
      </c>
      <c r="G238" s="85">
        <f t="shared" si="100"/>
        <v>0</v>
      </c>
      <c r="H238" s="84">
        <v>13.0</v>
      </c>
      <c r="I238" s="85">
        <f t="shared" si="101"/>
        <v>0</v>
      </c>
      <c r="J238" s="84">
        <v>21.0</v>
      </c>
      <c r="K238" s="85">
        <f t="shared" si="102"/>
        <v>0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hidden="1">
      <c r="A239" s="6" t="str">
        <f t="shared" si="98"/>
        <v>5ª ENTRADA</v>
      </c>
      <c r="B239" s="90"/>
      <c r="C239" s="90" t="s">
        <v>40</v>
      </c>
      <c r="D239" s="91">
        <f>L243*0.5%</f>
        <v>0</v>
      </c>
      <c r="E239" s="83">
        <f t="shared" si="99"/>
        <v>0</v>
      </c>
      <c r="F239" s="84">
        <v>6.0</v>
      </c>
      <c r="G239" s="85">
        <f t="shared" si="100"/>
        <v>0</v>
      </c>
      <c r="H239" s="84">
        <v>14.0</v>
      </c>
      <c r="I239" s="85">
        <f t="shared" si="101"/>
        <v>0</v>
      </c>
      <c r="J239" s="84">
        <v>22.0</v>
      </c>
      <c r="K239" s="85">
        <f t="shared" si="102"/>
        <v>0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hidden="1">
      <c r="A240" s="6" t="str">
        <f t="shared" si="98"/>
        <v>5ª ENTRADA</v>
      </c>
      <c r="B240" s="92"/>
      <c r="C240" s="92" t="s">
        <v>41</v>
      </c>
      <c r="D240" s="93">
        <f>D239/5</f>
        <v>0</v>
      </c>
      <c r="E240" s="83">
        <f t="shared" si="99"/>
        <v>0</v>
      </c>
      <c r="F240" s="84">
        <v>7.0</v>
      </c>
      <c r="G240" s="85">
        <f t="shared" si="100"/>
        <v>0</v>
      </c>
      <c r="H240" s="84">
        <v>15.0</v>
      </c>
      <c r="I240" s="85">
        <f t="shared" si="101"/>
        <v>0</v>
      </c>
      <c r="J240" s="84">
        <v>23.0</v>
      </c>
      <c r="K240" s="85">
        <f t="shared" si="102"/>
        <v>0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hidden="1">
      <c r="A241" s="6" t="str">
        <f t="shared" si="98"/>
        <v>5ª ENTRADA</v>
      </c>
      <c r="B241" s="94"/>
      <c r="C241" s="94" t="s">
        <v>42</v>
      </c>
      <c r="D241" s="95">
        <f>L243*G243</f>
        <v>0</v>
      </c>
      <c r="E241" s="83">
        <f t="shared" si="99"/>
        <v>0</v>
      </c>
      <c r="F241" s="84">
        <v>8.0</v>
      </c>
      <c r="G241" s="85">
        <f t="shared" si="100"/>
        <v>0</v>
      </c>
      <c r="H241" s="84">
        <v>16.0</v>
      </c>
      <c r="I241" s="85">
        <f t="shared" si="101"/>
        <v>0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hidden="1">
      <c r="A242" s="6" t="str">
        <f t="shared" si="98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hidden="1">
      <c r="A243" s="6" t="str">
        <f t="shared" si="98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3">H245+H246+H247+H248+H249+H250+H251+H252+H253+H254+H255+H256+H257+H258+H259+H260+H261+H262+H263+H264+H265+H266+H267+H268+H269+H270+H271+H272+H273+H274</f>
        <v>0</v>
      </c>
      <c r="I243" s="17">
        <f t="shared" si="103"/>
        <v>0</v>
      </c>
      <c r="J243" s="98"/>
      <c r="K243" s="17">
        <f t="shared" ref="K243:L243" si="104">K245+K246+K247+K248+K249+K250+K251+K252+K253+K254+K255+K256+K257+K258+K259+K260+K261+K262+K263+K264+K265+K266+K267+K268+K269+K270+K271+K272+K273+K274</f>
        <v>0</v>
      </c>
      <c r="L243" s="17">
        <f t="shared" si="104"/>
        <v>0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hidden="1">
      <c r="A244" s="6" t="str">
        <f t="shared" si="98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 hidden="1">
      <c r="A245" s="6" t="str">
        <f t="shared" si="98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5">SUM(H245:I245)</f>
        <v>0</v>
      </c>
      <c r="K245" s="100">
        <v>0.0</v>
      </c>
      <c r="L245" s="100">
        <f t="shared" ref="L245:L275" si="106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hidden="1">
      <c r="A246" s="6" t="str">
        <f t="shared" si="98"/>
        <v>5ª ENTRADA</v>
      </c>
      <c r="B246" s="54"/>
      <c r="C246" s="54" t="str">
        <f t="shared" ref="C246:C275" si="107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5"/>
        <v>0</v>
      </c>
      <c r="K246" s="100">
        <v>0.0</v>
      </c>
      <c r="L246" s="100">
        <f t="shared" si="106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hidden="1">
      <c r="A247" s="6" t="str">
        <f t="shared" si="98"/>
        <v>5ª ENTRADA</v>
      </c>
      <c r="B247" s="54"/>
      <c r="C247" s="54" t="str">
        <f t="shared" si="107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5"/>
        <v>0</v>
      </c>
      <c r="K247" s="100">
        <v>0.0</v>
      </c>
      <c r="L247" s="100">
        <f t="shared" si="106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hidden="1">
      <c r="A248" s="6" t="str">
        <f t="shared" si="98"/>
        <v>5ª ENTRADA</v>
      </c>
      <c r="B248" s="54"/>
      <c r="C248" s="54" t="str">
        <f t="shared" si="107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5"/>
        <v>0</v>
      </c>
      <c r="K248" s="100">
        <v>0.0</v>
      </c>
      <c r="L248" s="100">
        <f t="shared" si="106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 hidden="1">
      <c r="A249" s="6" t="str">
        <f t="shared" si="98"/>
        <v>5ª ENTRADA</v>
      </c>
      <c r="B249" s="54"/>
      <c r="C249" s="54" t="str">
        <f t="shared" si="107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5"/>
        <v>0</v>
      </c>
      <c r="K249" s="100">
        <v>0.0</v>
      </c>
      <c r="L249" s="100">
        <f t="shared" si="106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hidden="1">
      <c r="A250" s="6" t="str">
        <f t="shared" si="98"/>
        <v>5ª ENTRADA</v>
      </c>
      <c r="B250" s="54"/>
      <c r="C250" s="54" t="str">
        <f t="shared" si="107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5"/>
        <v>0</v>
      </c>
      <c r="K250" s="100">
        <v>0.0</v>
      </c>
      <c r="L250" s="100">
        <f t="shared" si="106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 hidden="1">
      <c r="A251" s="6" t="str">
        <f t="shared" si="98"/>
        <v>5ª ENTRADA</v>
      </c>
      <c r="B251" s="54"/>
      <c r="C251" s="54" t="str">
        <f t="shared" si="107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5"/>
        <v>0</v>
      </c>
      <c r="K251" s="100">
        <v>0.0</v>
      </c>
      <c r="L251" s="100">
        <f t="shared" si="106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hidden="1">
      <c r="A252" s="6" t="str">
        <f t="shared" si="98"/>
        <v>5ª ENTRADA</v>
      </c>
      <c r="B252" s="54"/>
      <c r="C252" s="54" t="str">
        <f t="shared" si="107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5"/>
        <v>0</v>
      </c>
      <c r="K252" s="100">
        <v>0.0</v>
      </c>
      <c r="L252" s="100">
        <f t="shared" si="106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hidden="1">
      <c r="A253" s="6" t="str">
        <f t="shared" si="98"/>
        <v>5ª ENTRADA</v>
      </c>
      <c r="B253" s="54"/>
      <c r="C253" s="54" t="str">
        <f t="shared" si="107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5"/>
        <v>0</v>
      </c>
      <c r="K253" s="100">
        <v>0.0</v>
      </c>
      <c r="L253" s="100">
        <f t="shared" si="106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hidden="1">
      <c r="A254" s="6" t="str">
        <f t="shared" si="98"/>
        <v>5ª ENTRADA</v>
      </c>
      <c r="B254" s="54"/>
      <c r="C254" s="54" t="str">
        <f t="shared" si="107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5"/>
        <v>0</v>
      </c>
      <c r="K254" s="100">
        <v>0.0</v>
      </c>
      <c r="L254" s="100">
        <f t="shared" si="106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 hidden="1">
      <c r="A255" s="6" t="str">
        <f t="shared" si="98"/>
        <v>5ª ENTRADA</v>
      </c>
      <c r="B255" s="54"/>
      <c r="C255" s="54" t="str">
        <f t="shared" si="107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5"/>
        <v>0</v>
      </c>
      <c r="K255" s="100">
        <v>0.0</v>
      </c>
      <c r="L255" s="100">
        <f t="shared" si="106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hidden="1">
      <c r="A256" s="6" t="str">
        <f t="shared" si="98"/>
        <v>5ª ENTRADA</v>
      </c>
      <c r="B256" s="54"/>
      <c r="C256" s="54" t="str">
        <f t="shared" si="107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5"/>
        <v>0</v>
      </c>
      <c r="K256" s="100">
        <v>0.0</v>
      </c>
      <c r="L256" s="100">
        <f t="shared" si="106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 hidden="1">
      <c r="A257" s="6" t="str">
        <f t="shared" si="98"/>
        <v>5ª ENTRADA</v>
      </c>
      <c r="B257" s="54"/>
      <c r="C257" s="54" t="str">
        <f t="shared" si="107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5"/>
        <v>0</v>
      </c>
      <c r="K257" s="100">
        <v>0.0</v>
      </c>
      <c r="L257" s="100">
        <f t="shared" si="106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hidden="1">
      <c r="A258" s="6" t="str">
        <f t="shared" si="98"/>
        <v>5ª ENTRADA</v>
      </c>
      <c r="B258" s="54"/>
      <c r="C258" s="54" t="str">
        <f t="shared" si="107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5"/>
        <v>0</v>
      </c>
      <c r="K258" s="100">
        <v>0.0</v>
      </c>
      <c r="L258" s="100">
        <f t="shared" si="106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 hidden="1">
      <c r="A259" s="6" t="str">
        <f t="shared" si="98"/>
        <v>5ª ENTRADA</v>
      </c>
      <c r="B259" s="54"/>
      <c r="C259" s="54" t="str">
        <f t="shared" si="107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5"/>
        <v>0</v>
      </c>
      <c r="K259" s="100">
        <v>0.0</v>
      </c>
      <c r="L259" s="100">
        <f t="shared" si="106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hidden="1">
      <c r="A260" s="6" t="str">
        <f t="shared" si="98"/>
        <v>5ª ENTRADA</v>
      </c>
      <c r="B260" s="54"/>
      <c r="C260" s="54" t="str">
        <f t="shared" si="107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5"/>
        <v>0</v>
      </c>
      <c r="K260" s="100">
        <v>0.0</v>
      </c>
      <c r="L260" s="100">
        <f t="shared" si="106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 hidden="1">
      <c r="A261" s="6" t="str">
        <f t="shared" si="98"/>
        <v>5ª ENTRADA</v>
      </c>
      <c r="B261" s="54"/>
      <c r="C261" s="54" t="str">
        <f t="shared" si="107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5"/>
        <v>0</v>
      </c>
      <c r="K261" s="100">
        <v>0.0</v>
      </c>
      <c r="L261" s="100">
        <f t="shared" si="106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hidden="1">
      <c r="A262" s="6" t="str">
        <f t="shared" si="98"/>
        <v>5ª ENTRADA</v>
      </c>
      <c r="B262" s="54"/>
      <c r="C262" s="54" t="str">
        <f t="shared" si="107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5"/>
        <v>0</v>
      </c>
      <c r="K262" s="100">
        <v>0.0</v>
      </c>
      <c r="L262" s="100">
        <f t="shared" si="106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 hidden="1">
      <c r="A263" s="6" t="str">
        <f t="shared" si="98"/>
        <v>5ª ENTRADA</v>
      </c>
      <c r="B263" s="54"/>
      <c r="C263" s="54" t="str">
        <f t="shared" si="107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0.0</v>
      </c>
      <c r="J263" s="101">
        <f t="shared" si="105"/>
        <v>0</v>
      </c>
      <c r="K263" s="100">
        <v>0.0</v>
      </c>
      <c r="L263" s="100">
        <f t="shared" si="106"/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hidden="1">
      <c r="A264" s="6" t="str">
        <f t="shared" si="98"/>
        <v>5ª ENTRADA</v>
      </c>
      <c r="B264" s="54"/>
      <c r="C264" s="54" t="str">
        <f t="shared" si="107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5"/>
        <v>0</v>
      </c>
      <c r="K264" s="100">
        <v>0.0</v>
      </c>
      <c r="L264" s="100">
        <f t="shared" si="106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 hidden="1">
      <c r="A265" s="6" t="str">
        <f t="shared" si="98"/>
        <v>5ª ENTRADA</v>
      </c>
      <c r="B265" s="54"/>
      <c r="C265" s="54" t="str">
        <f t="shared" si="107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5"/>
        <v>0</v>
      </c>
      <c r="K265" s="100">
        <v>0.0</v>
      </c>
      <c r="L265" s="100">
        <f t="shared" si="106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hidden="1">
      <c r="A266" s="6" t="str">
        <f t="shared" si="98"/>
        <v>5ª ENTRADA</v>
      </c>
      <c r="B266" s="54"/>
      <c r="C266" s="54" t="str">
        <f t="shared" si="107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5"/>
        <v>0</v>
      </c>
      <c r="K266" s="100">
        <v>0.0</v>
      </c>
      <c r="L266" s="100">
        <f t="shared" si="106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hidden="1">
      <c r="A267" s="6" t="str">
        <f t="shared" si="98"/>
        <v>5ª ENTRADA</v>
      </c>
      <c r="B267" s="54"/>
      <c r="C267" s="54" t="str">
        <f t="shared" si="107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5"/>
        <v>0</v>
      </c>
      <c r="K267" s="100">
        <v>0.0</v>
      </c>
      <c r="L267" s="100">
        <f t="shared" si="106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hidden="1">
      <c r="A268" s="6" t="str">
        <f t="shared" si="98"/>
        <v>5ª ENTRADA</v>
      </c>
      <c r="B268" s="54"/>
      <c r="C268" s="54" t="str">
        <f t="shared" si="107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5"/>
        <v>0</v>
      </c>
      <c r="K268" s="100">
        <v>0.0</v>
      </c>
      <c r="L268" s="100">
        <f t="shared" si="106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 hidden="1">
      <c r="A269" s="6" t="str">
        <f t="shared" si="98"/>
        <v>5ª ENTRADA</v>
      </c>
      <c r="B269" s="54"/>
      <c r="C269" s="54" t="str">
        <f t="shared" si="107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5"/>
        <v>0</v>
      </c>
      <c r="K269" s="100">
        <v>0.0</v>
      </c>
      <c r="L269" s="100">
        <f t="shared" si="106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 hidden="1">
      <c r="A270" s="6" t="str">
        <f t="shared" si="98"/>
        <v>5ª ENTRADA</v>
      </c>
      <c r="B270" s="54"/>
      <c r="C270" s="54" t="str">
        <f t="shared" si="107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5"/>
        <v>0</v>
      </c>
      <c r="K270" s="100">
        <v>0.0</v>
      </c>
      <c r="L270" s="100">
        <f t="shared" si="106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 hidden="1">
      <c r="A271" s="6" t="str">
        <f t="shared" si="98"/>
        <v>5ª ENTRADA</v>
      </c>
      <c r="B271" s="54"/>
      <c r="C271" s="54" t="str">
        <f t="shared" si="107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5"/>
        <v>0</v>
      </c>
      <c r="K271" s="100">
        <v>0.0</v>
      </c>
      <c r="L271" s="100">
        <f t="shared" si="106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hidden="1">
      <c r="A272" s="6" t="str">
        <f t="shared" si="98"/>
        <v>5ª ENTRADA</v>
      </c>
      <c r="B272" s="54"/>
      <c r="C272" s="54" t="str">
        <f t="shared" si="107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5"/>
        <v>0</v>
      </c>
      <c r="K272" s="100">
        <v>0.0</v>
      </c>
      <c r="L272" s="100">
        <f t="shared" si="106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 hidden="1">
      <c r="A273" s="6" t="str">
        <f t="shared" si="98"/>
        <v>5ª ENTRADA</v>
      </c>
      <c r="B273" s="54"/>
      <c r="C273" s="54" t="str">
        <f t="shared" si="107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5"/>
        <v>0</v>
      </c>
      <c r="K273" s="100">
        <v>0.0</v>
      </c>
      <c r="L273" s="100">
        <f t="shared" si="106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 hidden="1">
      <c r="A274" s="6" t="str">
        <f t="shared" si="98"/>
        <v>5ª ENTRADA</v>
      </c>
      <c r="B274" s="54"/>
      <c r="C274" s="54" t="str">
        <f t="shared" si="107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5"/>
        <v>0</v>
      </c>
      <c r="K274" s="100">
        <v>0.0</v>
      </c>
      <c r="L274" s="100">
        <f t="shared" si="106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hidden="1">
      <c r="A275" s="6" t="str">
        <f t="shared" si="98"/>
        <v>5ª ENTRADA</v>
      </c>
      <c r="B275" s="54"/>
      <c r="C275" s="54" t="str">
        <f t="shared" si="107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5"/>
        <v>0</v>
      </c>
      <c r="K275" s="100">
        <v>0.0</v>
      </c>
      <c r="L275" s="100">
        <f t="shared" si="106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idden="1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idden="1">
      <c r="A278" s="6" t="str">
        <f t="shared" ref="A278:A319" si="108">A277</f>
        <v>6ª ENTRADA</v>
      </c>
      <c r="B278" s="82"/>
      <c r="C278" s="82"/>
      <c r="D278" s="82"/>
      <c r="E278" s="83">
        <f>((L287*G287)+L287)</f>
        <v>0</v>
      </c>
      <c r="F278" s="84">
        <v>1.0</v>
      </c>
      <c r="G278" s="85">
        <f>((E285*G287)+E285)</f>
        <v>0</v>
      </c>
      <c r="H278" s="84">
        <v>9.0</v>
      </c>
      <c r="I278" s="85">
        <f>((G285*G287)+G285)</f>
        <v>0</v>
      </c>
      <c r="J278" s="84">
        <v>17.0</v>
      </c>
      <c r="K278" s="85">
        <f>((I285*G287)+I285)</f>
        <v>0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idden="1">
      <c r="A279" s="6" t="str">
        <f t="shared" si="108"/>
        <v>6ª ENTRADA</v>
      </c>
      <c r="B279" s="87"/>
      <c r="C279" s="87">
        <v>0.02</v>
      </c>
      <c r="D279" s="82" t="s">
        <v>38</v>
      </c>
      <c r="E279" s="83">
        <f t="shared" ref="E279:E285" si="109">((E278*G$67)+E278)</f>
        <v>0</v>
      </c>
      <c r="F279" s="84">
        <v>2.0</v>
      </c>
      <c r="G279" s="85">
        <f t="shared" ref="G279:G285" si="110">((G278*G$67)+G278)</f>
        <v>0</v>
      </c>
      <c r="H279" s="84">
        <v>10.0</v>
      </c>
      <c r="I279" s="85">
        <f t="shared" ref="I279:I285" si="111">((I278*G$67)+I278)</f>
        <v>0</v>
      </c>
      <c r="J279" s="84">
        <v>18.0</v>
      </c>
      <c r="K279" s="85">
        <f t="shared" ref="K279:K284" si="112">((K278*G$67)+K278)</f>
        <v>0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idden="1">
      <c r="A280" s="6" t="str">
        <f t="shared" si="108"/>
        <v>6ª ENTRADA</v>
      </c>
      <c r="B280" s="82"/>
      <c r="C280" s="82"/>
      <c r="D280" s="82"/>
      <c r="E280" s="83">
        <f t="shared" si="109"/>
        <v>0</v>
      </c>
      <c r="F280" s="84">
        <v>3.0</v>
      </c>
      <c r="G280" s="85">
        <f t="shared" si="110"/>
        <v>0</v>
      </c>
      <c r="H280" s="84">
        <v>11.0</v>
      </c>
      <c r="I280" s="85">
        <f t="shared" si="111"/>
        <v>0</v>
      </c>
      <c r="J280" s="84">
        <v>19.0</v>
      </c>
      <c r="K280" s="85">
        <f t="shared" si="112"/>
        <v>0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idden="1">
      <c r="A281" s="6" t="str">
        <f t="shared" si="108"/>
        <v>6ª ENTRADA</v>
      </c>
      <c r="B281" s="88"/>
      <c r="C281" s="88"/>
      <c r="D281" s="88"/>
      <c r="E281" s="83">
        <f t="shared" si="109"/>
        <v>0</v>
      </c>
      <c r="F281" s="84">
        <v>4.0</v>
      </c>
      <c r="G281" s="85">
        <f t="shared" si="110"/>
        <v>0</v>
      </c>
      <c r="H281" s="84">
        <v>12.0</v>
      </c>
      <c r="I281" s="85">
        <f t="shared" si="111"/>
        <v>0</v>
      </c>
      <c r="J281" s="84">
        <v>20.0</v>
      </c>
      <c r="K281" s="85">
        <f t="shared" si="112"/>
        <v>0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idden="1">
      <c r="A282" s="6" t="str">
        <f t="shared" si="108"/>
        <v>6ª ENTRADA</v>
      </c>
      <c r="B282" s="89"/>
      <c r="C282" s="89" t="s">
        <v>1</v>
      </c>
      <c r="D282" s="89" t="s">
        <v>52</v>
      </c>
      <c r="E282" s="83">
        <f t="shared" si="109"/>
        <v>0</v>
      </c>
      <c r="F282" s="84">
        <v>5.0</v>
      </c>
      <c r="G282" s="85">
        <f t="shared" si="110"/>
        <v>0</v>
      </c>
      <c r="H282" s="84">
        <v>13.0</v>
      </c>
      <c r="I282" s="85">
        <f t="shared" si="111"/>
        <v>0</v>
      </c>
      <c r="J282" s="84">
        <v>21.0</v>
      </c>
      <c r="K282" s="85">
        <f t="shared" si="112"/>
        <v>0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idden="1">
      <c r="A283" s="6" t="str">
        <f t="shared" si="108"/>
        <v>6ª ENTRADA</v>
      </c>
      <c r="B283" s="90"/>
      <c r="C283" s="90" t="s">
        <v>40</v>
      </c>
      <c r="D283" s="91">
        <f>L287*0.5%</f>
        <v>0</v>
      </c>
      <c r="E283" s="83">
        <f t="shared" si="109"/>
        <v>0</v>
      </c>
      <c r="F283" s="84">
        <v>6.0</v>
      </c>
      <c r="G283" s="85">
        <f t="shared" si="110"/>
        <v>0</v>
      </c>
      <c r="H283" s="84">
        <v>14.0</v>
      </c>
      <c r="I283" s="85">
        <f t="shared" si="111"/>
        <v>0</v>
      </c>
      <c r="J283" s="84">
        <v>22.0</v>
      </c>
      <c r="K283" s="85">
        <f t="shared" si="112"/>
        <v>0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idden="1">
      <c r="A284" s="6" t="str">
        <f t="shared" si="108"/>
        <v>6ª ENTRADA</v>
      </c>
      <c r="B284" s="92"/>
      <c r="C284" s="92" t="s">
        <v>41</v>
      </c>
      <c r="D284" s="93">
        <f>D283/5</f>
        <v>0</v>
      </c>
      <c r="E284" s="83">
        <f t="shared" si="109"/>
        <v>0</v>
      </c>
      <c r="F284" s="84">
        <v>7.0</v>
      </c>
      <c r="G284" s="85">
        <f t="shared" si="110"/>
        <v>0</v>
      </c>
      <c r="H284" s="84">
        <v>15.0</v>
      </c>
      <c r="I284" s="85">
        <f t="shared" si="111"/>
        <v>0</v>
      </c>
      <c r="J284" s="84">
        <v>23.0</v>
      </c>
      <c r="K284" s="85">
        <f t="shared" si="112"/>
        <v>0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idden="1">
      <c r="A285" s="6" t="str">
        <f t="shared" si="108"/>
        <v>6ª ENTRADA</v>
      </c>
      <c r="B285" s="94"/>
      <c r="C285" s="94" t="s">
        <v>42</v>
      </c>
      <c r="D285" s="95">
        <f>L287*G287</f>
        <v>0</v>
      </c>
      <c r="E285" s="83">
        <f t="shared" si="109"/>
        <v>0</v>
      </c>
      <c r="F285" s="84">
        <v>8.0</v>
      </c>
      <c r="G285" s="85">
        <f t="shared" si="110"/>
        <v>0</v>
      </c>
      <c r="H285" s="84">
        <v>16.0</v>
      </c>
      <c r="I285" s="85">
        <f t="shared" si="111"/>
        <v>0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idden="1">
      <c r="A286" s="6" t="str">
        <f t="shared" si="108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idden="1">
      <c r="A287" s="6" t="str">
        <f t="shared" si="108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3">H289+H290+H291+H292+H293+H294+H295+H296+H297+H298+H299+H300+H301+H302+H303+H304+H305+H306+H307+H308+H309+H310+H311+H312+H313+H314+H315+H316+H317+H318</f>
        <v>0</v>
      </c>
      <c r="I287" s="17">
        <f t="shared" si="113"/>
        <v>0</v>
      </c>
      <c r="J287" s="98"/>
      <c r="K287" s="17">
        <f t="shared" ref="K287:L287" si="114">K289+K290+K291+K292+K293+K294+K295+K296+K297+K298+K299+K300+K301+K302+K303+K304+K305+K306+K307+K308+K309+K310+K311+K312+K313+K314+K315+K316+K317+K318</f>
        <v>0</v>
      </c>
      <c r="L287" s="17">
        <f t="shared" si="114"/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idden="1">
      <c r="A288" s="6" t="str">
        <f t="shared" si="108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idden="1">
      <c r="A289" s="6" t="str">
        <f t="shared" si="108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5">SUM(H289:I289)</f>
        <v>0</v>
      </c>
      <c r="K289" s="100">
        <v>0.0</v>
      </c>
      <c r="L289" s="100">
        <f t="shared" ref="L289:L319" si="116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idden="1">
      <c r="A290" s="6" t="str">
        <f t="shared" si="108"/>
        <v>6ª ENTRADA</v>
      </c>
      <c r="B290" s="54"/>
      <c r="C290" s="54" t="str">
        <f t="shared" ref="C290:C319" si="117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5"/>
        <v>0</v>
      </c>
      <c r="K290" s="100">
        <v>0.0</v>
      </c>
      <c r="L290" s="100">
        <f t="shared" si="116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idden="1">
      <c r="A291" s="6" t="str">
        <f t="shared" si="108"/>
        <v>6ª ENTRADA</v>
      </c>
      <c r="B291" s="54"/>
      <c r="C291" s="54" t="str">
        <f t="shared" si="117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5"/>
        <v>0</v>
      </c>
      <c r="K291" s="100">
        <v>0.0</v>
      </c>
      <c r="L291" s="100">
        <f t="shared" si="116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idden="1">
      <c r="A292" s="6" t="str">
        <f t="shared" si="108"/>
        <v>6ª ENTRADA</v>
      </c>
      <c r="B292" s="54"/>
      <c r="C292" s="54" t="str">
        <f t="shared" si="117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5"/>
        <v>0</v>
      </c>
      <c r="K292" s="100">
        <v>0.0</v>
      </c>
      <c r="L292" s="100">
        <f t="shared" si="116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idden="1">
      <c r="A293" s="6" t="str">
        <f t="shared" si="108"/>
        <v>6ª ENTRADA</v>
      </c>
      <c r="B293" s="54"/>
      <c r="C293" s="54" t="str">
        <f t="shared" si="117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5"/>
        <v>0</v>
      </c>
      <c r="K293" s="100">
        <v>0.0</v>
      </c>
      <c r="L293" s="100">
        <f t="shared" si="116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idden="1">
      <c r="A294" s="6" t="str">
        <f t="shared" si="108"/>
        <v>6ª ENTRADA</v>
      </c>
      <c r="B294" s="54"/>
      <c r="C294" s="54" t="str">
        <f t="shared" si="117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5"/>
        <v>0</v>
      </c>
      <c r="K294" s="100">
        <v>0.0</v>
      </c>
      <c r="L294" s="100">
        <f t="shared" si="116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idden="1">
      <c r="A295" s="6" t="str">
        <f t="shared" si="108"/>
        <v>6ª ENTRADA</v>
      </c>
      <c r="B295" s="54"/>
      <c r="C295" s="54" t="str">
        <f t="shared" si="117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5"/>
        <v>0</v>
      </c>
      <c r="K295" s="100">
        <v>0.0</v>
      </c>
      <c r="L295" s="100">
        <f t="shared" si="116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idden="1">
      <c r="A296" s="6" t="str">
        <f t="shared" si="108"/>
        <v>6ª ENTRADA</v>
      </c>
      <c r="B296" s="54"/>
      <c r="C296" s="54" t="str">
        <f t="shared" si="117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5"/>
        <v>0</v>
      </c>
      <c r="K296" s="100">
        <v>0.0</v>
      </c>
      <c r="L296" s="100">
        <f t="shared" si="116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idden="1">
      <c r="A297" s="6" t="str">
        <f t="shared" si="108"/>
        <v>6ª ENTRADA</v>
      </c>
      <c r="B297" s="54"/>
      <c r="C297" s="54" t="str">
        <f t="shared" si="117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5"/>
        <v>0</v>
      </c>
      <c r="K297" s="100">
        <v>0.0</v>
      </c>
      <c r="L297" s="100">
        <f t="shared" si="116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idden="1">
      <c r="A298" s="6" t="str">
        <f t="shared" si="108"/>
        <v>6ª ENTRADA</v>
      </c>
      <c r="B298" s="54"/>
      <c r="C298" s="54" t="str">
        <f t="shared" si="117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5"/>
        <v>0</v>
      </c>
      <c r="K298" s="100">
        <v>0.0</v>
      </c>
      <c r="L298" s="100">
        <f t="shared" si="116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idden="1">
      <c r="A299" s="6" t="str">
        <f t="shared" si="108"/>
        <v>6ª ENTRADA</v>
      </c>
      <c r="B299" s="54"/>
      <c r="C299" s="54" t="str">
        <f t="shared" si="117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5"/>
        <v>0</v>
      </c>
      <c r="K299" s="100">
        <v>0.0</v>
      </c>
      <c r="L299" s="100">
        <f t="shared" si="116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idden="1">
      <c r="A300" s="6" t="str">
        <f t="shared" si="108"/>
        <v>6ª ENTRADA</v>
      </c>
      <c r="B300" s="54"/>
      <c r="C300" s="54" t="str">
        <f t="shared" si="117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5"/>
        <v>0</v>
      </c>
      <c r="K300" s="100">
        <v>0.0</v>
      </c>
      <c r="L300" s="100">
        <f t="shared" si="116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idden="1">
      <c r="A301" s="6" t="str">
        <f t="shared" si="108"/>
        <v>6ª ENTRADA</v>
      </c>
      <c r="B301" s="54"/>
      <c r="C301" s="54" t="str">
        <f t="shared" si="117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5"/>
        <v>0</v>
      </c>
      <c r="K301" s="100">
        <v>0.0</v>
      </c>
      <c r="L301" s="100">
        <f t="shared" si="116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idden="1">
      <c r="A302" s="6" t="str">
        <f t="shared" si="108"/>
        <v>6ª ENTRADA</v>
      </c>
      <c r="B302" s="54"/>
      <c r="C302" s="54" t="str">
        <f t="shared" si="117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5"/>
        <v>0</v>
      </c>
      <c r="K302" s="100">
        <v>0.0</v>
      </c>
      <c r="L302" s="100">
        <f t="shared" si="116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idden="1">
      <c r="A303" s="6" t="str">
        <f t="shared" si="108"/>
        <v>6ª ENTRADA</v>
      </c>
      <c r="B303" s="54"/>
      <c r="C303" s="54" t="str">
        <f t="shared" si="117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5"/>
        <v>0</v>
      </c>
      <c r="K303" s="100">
        <v>0.0</v>
      </c>
      <c r="L303" s="100">
        <f t="shared" si="116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idden="1">
      <c r="A304" s="6" t="str">
        <f t="shared" si="108"/>
        <v>6ª ENTRADA</v>
      </c>
      <c r="B304" s="54"/>
      <c r="C304" s="54" t="str">
        <f t="shared" si="117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5"/>
        <v>0</v>
      </c>
      <c r="K304" s="100">
        <v>0.0</v>
      </c>
      <c r="L304" s="100">
        <f t="shared" si="116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idden="1">
      <c r="A305" s="6" t="str">
        <f t="shared" si="108"/>
        <v>6ª ENTRADA</v>
      </c>
      <c r="B305" s="54"/>
      <c r="C305" s="54" t="str">
        <f t="shared" si="117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5"/>
        <v>0</v>
      </c>
      <c r="K305" s="100">
        <v>0.0</v>
      </c>
      <c r="L305" s="100">
        <f t="shared" si="116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idden="1">
      <c r="A306" s="6" t="str">
        <f t="shared" si="108"/>
        <v>6ª ENTRADA</v>
      </c>
      <c r="B306" s="54"/>
      <c r="C306" s="54" t="str">
        <f t="shared" si="117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5"/>
        <v>0</v>
      </c>
      <c r="K306" s="100">
        <v>0.0</v>
      </c>
      <c r="L306" s="100">
        <f t="shared" si="116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idden="1">
      <c r="A307" s="6" t="str">
        <f t="shared" si="108"/>
        <v>6ª ENTRADA</v>
      </c>
      <c r="B307" s="54"/>
      <c r="C307" s="54" t="str">
        <f t="shared" si="117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0.0</v>
      </c>
      <c r="J307" s="101">
        <f t="shared" si="115"/>
        <v>0</v>
      </c>
      <c r="K307" s="100">
        <v>0.0</v>
      </c>
      <c r="L307" s="100">
        <f t="shared" si="116"/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idden="1">
      <c r="A308" s="6" t="str">
        <f t="shared" si="108"/>
        <v>6ª ENTRADA</v>
      </c>
      <c r="B308" s="54"/>
      <c r="C308" s="54" t="str">
        <f t="shared" si="117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5"/>
        <v>0</v>
      </c>
      <c r="K308" s="100">
        <v>0.0</v>
      </c>
      <c r="L308" s="100">
        <f t="shared" si="116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idden="1">
      <c r="A309" s="6" t="str">
        <f t="shared" si="108"/>
        <v>6ª ENTRADA</v>
      </c>
      <c r="B309" s="54"/>
      <c r="C309" s="54" t="str">
        <f t="shared" si="117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5"/>
        <v>0</v>
      </c>
      <c r="K309" s="100">
        <v>0.0</v>
      </c>
      <c r="L309" s="100">
        <f t="shared" si="116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idden="1">
      <c r="A310" s="6" t="str">
        <f t="shared" si="108"/>
        <v>6ª ENTRADA</v>
      </c>
      <c r="B310" s="54"/>
      <c r="C310" s="54" t="str">
        <f t="shared" si="117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5"/>
        <v>0</v>
      </c>
      <c r="K310" s="100">
        <v>0.0</v>
      </c>
      <c r="L310" s="100">
        <f t="shared" si="116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idden="1">
      <c r="A311" s="6" t="str">
        <f t="shared" si="108"/>
        <v>6ª ENTRADA</v>
      </c>
      <c r="B311" s="54"/>
      <c r="C311" s="54" t="str">
        <f t="shared" si="117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5"/>
        <v>0</v>
      </c>
      <c r="K311" s="100">
        <v>0.0</v>
      </c>
      <c r="L311" s="100">
        <f t="shared" si="116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idden="1">
      <c r="A312" s="6" t="str">
        <f t="shared" si="108"/>
        <v>6ª ENTRADA</v>
      </c>
      <c r="B312" s="54"/>
      <c r="C312" s="54" t="str">
        <f t="shared" si="117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5"/>
        <v>0</v>
      </c>
      <c r="K312" s="100">
        <v>0.0</v>
      </c>
      <c r="L312" s="100">
        <f t="shared" si="116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idden="1">
      <c r="A313" s="6" t="str">
        <f t="shared" si="108"/>
        <v>6ª ENTRADA</v>
      </c>
      <c r="B313" s="54"/>
      <c r="C313" s="54" t="str">
        <f t="shared" si="117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5"/>
        <v>0</v>
      </c>
      <c r="K313" s="100">
        <v>0.0</v>
      </c>
      <c r="L313" s="100">
        <f t="shared" si="116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idden="1">
      <c r="A314" s="6" t="str">
        <f t="shared" si="108"/>
        <v>6ª ENTRADA</v>
      </c>
      <c r="B314" s="54"/>
      <c r="C314" s="54" t="str">
        <f t="shared" si="117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5"/>
        <v>0</v>
      </c>
      <c r="K314" s="100">
        <v>0.0</v>
      </c>
      <c r="L314" s="100">
        <f t="shared" si="116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idden="1">
      <c r="A315" s="6" t="str">
        <f t="shared" si="108"/>
        <v>6ª ENTRADA</v>
      </c>
      <c r="B315" s="54"/>
      <c r="C315" s="54" t="str">
        <f t="shared" si="117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5"/>
        <v>0</v>
      </c>
      <c r="K315" s="100">
        <v>0.0</v>
      </c>
      <c r="L315" s="100">
        <f t="shared" si="116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idden="1">
      <c r="A316" s="6" t="str">
        <f t="shared" si="108"/>
        <v>6ª ENTRADA</v>
      </c>
      <c r="B316" s="54"/>
      <c r="C316" s="54" t="str">
        <f t="shared" si="117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5"/>
        <v>0</v>
      </c>
      <c r="K316" s="100">
        <v>0.0</v>
      </c>
      <c r="L316" s="100">
        <f t="shared" si="116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idden="1">
      <c r="A317" s="6" t="str">
        <f t="shared" si="108"/>
        <v>6ª ENTRADA</v>
      </c>
      <c r="B317" s="54"/>
      <c r="C317" s="54" t="str">
        <f t="shared" si="117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5"/>
        <v>0</v>
      </c>
      <c r="K317" s="100">
        <v>0.0</v>
      </c>
      <c r="L317" s="100">
        <f t="shared" si="116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idden="1">
      <c r="A318" s="6" t="str">
        <f t="shared" si="108"/>
        <v>6ª ENTRADA</v>
      </c>
      <c r="B318" s="54"/>
      <c r="C318" s="54" t="str">
        <f t="shared" si="117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5"/>
        <v>0</v>
      </c>
      <c r="K318" s="100">
        <v>0.0</v>
      </c>
      <c r="L318" s="100">
        <f t="shared" si="116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idden="1">
      <c r="A319" s="6" t="str">
        <f t="shared" si="108"/>
        <v>6ª ENTRADA</v>
      </c>
      <c r="B319" s="54"/>
      <c r="C319" s="54" t="str">
        <f t="shared" si="117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5"/>
        <v>0</v>
      </c>
      <c r="K319" s="100">
        <v>0.0</v>
      </c>
      <c r="L319" s="100">
        <f t="shared" si="116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idden="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idden="1">
      <c r="A322" s="6" t="str">
        <f t="shared" ref="A322:A363" si="118">A321</f>
        <v>7ª ENTRADA</v>
      </c>
      <c r="B322" s="82"/>
      <c r="C322" s="82"/>
      <c r="D322" s="82"/>
      <c r="E322" s="83">
        <f>((L331*G331)+L331)</f>
        <v>0</v>
      </c>
      <c r="F322" s="84">
        <v>1.0</v>
      </c>
      <c r="G322" s="85">
        <f>((E329*G331)+E329)</f>
        <v>0</v>
      </c>
      <c r="H322" s="84">
        <v>9.0</v>
      </c>
      <c r="I322" s="85">
        <f>((G329*G331)+G329)</f>
        <v>0</v>
      </c>
      <c r="J322" s="84">
        <v>17.0</v>
      </c>
      <c r="K322" s="85">
        <f>((I329*G331)+I329)</f>
        <v>0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idden="1">
      <c r="A323" s="6" t="str">
        <f t="shared" si="118"/>
        <v>7ª ENTRADA</v>
      </c>
      <c r="B323" s="87"/>
      <c r="C323" s="87">
        <v>0.04</v>
      </c>
      <c r="D323" s="82" t="s">
        <v>38</v>
      </c>
      <c r="E323" s="83">
        <f t="shared" ref="E323:E329" si="119">((E322*G$331)+E322)</f>
        <v>0</v>
      </c>
      <c r="F323" s="84">
        <v>2.0</v>
      </c>
      <c r="G323" s="85">
        <f t="shared" ref="G323:G329" si="120">((G322*G$331)+G322)</f>
        <v>0</v>
      </c>
      <c r="H323" s="84">
        <v>10.0</v>
      </c>
      <c r="I323" s="85">
        <f t="shared" ref="I323:I329" si="121">((I322*G$331)+I322)</f>
        <v>0</v>
      </c>
      <c r="J323" s="84">
        <v>18.0</v>
      </c>
      <c r="K323" s="85">
        <f t="shared" ref="K323:K328" si="122">((K322*G$331)+K322)</f>
        <v>0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idden="1">
      <c r="A324" s="6" t="str">
        <f t="shared" si="118"/>
        <v>7ª ENTRADA</v>
      </c>
      <c r="B324" s="82"/>
      <c r="C324" s="82"/>
      <c r="D324" s="82"/>
      <c r="E324" s="83">
        <f t="shared" si="119"/>
        <v>0</v>
      </c>
      <c r="F324" s="84">
        <v>3.0</v>
      </c>
      <c r="G324" s="85">
        <f t="shared" si="120"/>
        <v>0</v>
      </c>
      <c r="H324" s="84">
        <v>11.0</v>
      </c>
      <c r="I324" s="85">
        <f t="shared" si="121"/>
        <v>0</v>
      </c>
      <c r="J324" s="84">
        <v>19.0</v>
      </c>
      <c r="K324" s="85">
        <f t="shared" si="122"/>
        <v>0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idden="1">
      <c r="A325" s="6" t="str">
        <f t="shared" si="118"/>
        <v>7ª ENTRADA</v>
      </c>
      <c r="B325" s="88"/>
      <c r="C325" s="88"/>
      <c r="D325" s="88"/>
      <c r="E325" s="83">
        <f t="shared" si="119"/>
        <v>0</v>
      </c>
      <c r="F325" s="84">
        <v>4.0</v>
      </c>
      <c r="G325" s="85">
        <f t="shared" si="120"/>
        <v>0</v>
      </c>
      <c r="H325" s="84">
        <v>12.0</v>
      </c>
      <c r="I325" s="85">
        <f t="shared" si="121"/>
        <v>0</v>
      </c>
      <c r="J325" s="84">
        <v>20.0</v>
      </c>
      <c r="K325" s="85">
        <f t="shared" si="122"/>
        <v>0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 hidden="1">
      <c r="A326" s="6" t="str">
        <f t="shared" si="118"/>
        <v>7ª ENTRADA</v>
      </c>
      <c r="B326" s="89"/>
      <c r="C326" s="89" t="s">
        <v>1</v>
      </c>
      <c r="D326" s="89" t="s">
        <v>54</v>
      </c>
      <c r="E326" s="83">
        <f t="shared" si="119"/>
        <v>0</v>
      </c>
      <c r="F326" s="84">
        <v>5.0</v>
      </c>
      <c r="G326" s="85">
        <f t="shared" si="120"/>
        <v>0</v>
      </c>
      <c r="H326" s="84">
        <v>13.0</v>
      </c>
      <c r="I326" s="85">
        <f t="shared" si="121"/>
        <v>0</v>
      </c>
      <c r="J326" s="84">
        <v>21.0</v>
      </c>
      <c r="K326" s="85">
        <f t="shared" si="122"/>
        <v>0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hidden="1">
      <c r="A327" s="6" t="str">
        <f t="shared" si="118"/>
        <v>7ª ENTRADA</v>
      </c>
      <c r="B327" s="90"/>
      <c r="C327" s="90" t="s">
        <v>40</v>
      </c>
      <c r="D327" s="91">
        <f>L331*0.5%</f>
        <v>0</v>
      </c>
      <c r="E327" s="83">
        <f t="shared" si="119"/>
        <v>0</v>
      </c>
      <c r="F327" s="84">
        <v>6.0</v>
      </c>
      <c r="G327" s="85">
        <f t="shared" si="120"/>
        <v>0</v>
      </c>
      <c r="H327" s="84">
        <v>14.0</v>
      </c>
      <c r="I327" s="85">
        <f t="shared" si="121"/>
        <v>0</v>
      </c>
      <c r="J327" s="84">
        <v>22.0</v>
      </c>
      <c r="K327" s="85">
        <f t="shared" si="122"/>
        <v>0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hidden="1">
      <c r="A328" s="6" t="str">
        <f t="shared" si="118"/>
        <v>7ª ENTRADA</v>
      </c>
      <c r="B328" s="92"/>
      <c r="C328" s="92" t="s">
        <v>41</v>
      </c>
      <c r="D328" s="93">
        <f>D327/5</f>
        <v>0</v>
      </c>
      <c r="E328" s="83">
        <f t="shared" si="119"/>
        <v>0</v>
      </c>
      <c r="F328" s="84">
        <v>7.0</v>
      </c>
      <c r="G328" s="85">
        <f t="shared" si="120"/>
        <v>0</v>
      </c>
      <c r="H328" s="84">
        <v>15.0</v>
      </c>
      <c r="I328" s="85">
        <f t="shared" si="121"/>
        <v>0</v>
      </c>
      <c r="J328" s="84">
        <v>23.0</v>
      </c>
      <c r="K328" s="85">
        <f t="shared" si="122"/>
        <v>0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hidden="1">
      <c r="A329" s="6" t="str">
        <f t="shared" si="118"/>
        <v>7ª ENTRADA</v>
      </c>
      <c r="B329" s="94"/>
      <c r="C329" s="94" t="s">
        <v>42</v>
      </c>
      <c r="D329" s="95">
        <f>L331*G331</f>
        <v>0</v>
      </c>
      <c r="E329" s="83">
        <f t="shared" si="119"/>
        <v>0</v>
      </c>
      <c r="F329" s="84">
        <v>8.0</v>
      </c>
      <c r="G329" s="85">
        <f t="shared" si="120"/>
        <v>0</v>
      </c>
      <c r="H329" s="84">
        <v>16.0</v>
      </c>
      <c r="I329" s="85">
        <f t="shared" si="121"/>
        <v>0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hidden="1">
      <c r="A330" s="6" t="str">
        <f t="shared" si="118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hidden="1">
      <c r="A331" s="6" t="str">
        <f t="shared" si="118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3">H333+H334+H335+H336+H337+H338+H339+H340+H341+H342+H343+H344+H345+H346+H347+H348+H349+H350+H351+H352+H353+H354+H355+H356+H357+H358+H359+H360+H361+H362</f>
        <v>0</v>
      </c>
      <c r="I331" s="17">
        <f t="shared" si="123"/>
        <v>0</v>
      </c>
      <c r="J331" s="98"/>
      <c r="K331" s="17">
        <f t="shared" ref="K331:L331" si="124">K333+K334+K335+K336+K337+K338+K339+K340+K341+K342+K343+K344+K345+K346+K347+K348+K349+K350+K351+K352+K353+K354+K355+K356+K357+K358+K359+K360+K361+K362</f>
        <v>0</v>
      </c>
      <c r="L331" s="17">
        <f t="shared" si="124"/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 hidden="1">
      <c r="A332" s="6" t="str">
        <f t="shared" si="118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 hidden="1">
      <c r="A333" s="6" t="str">
        <f t="shared" si="118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5">SUM(H333:I333)</f>
        <v>0</v>
      </c>
      <c r="K333" s="100">
        <v>0.0</v>
      </c>
      <c r="L333" s="100">
        <f t="shared" ref="L333:L363" si="126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hidden="1">
      <c r="A334" s="6" t="str">
        <f t="shared" si="118"/>
        <v>7ª ENTRADA</v>
      </c>
      <c r="B334" s="54"/>
      <c r="C334" s="54" t="str">
        <f t="shared" ref="C334:C363" si="127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5"/>
        <v>0</v>
      </c>
      <c r="K334" s="100">
        <v>0.0</v>
      </c>
      <c r="L334" s="100">
        <f t="shared" si="126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 hidden="1">
      <c r="A335" s="6" t="str">
        <f t="shared" si="118"/>
        <v>7ª ENTRADA</v>
      </c>
      <c r="B335" s="54"/>
      <c r="C335" s="54" t="str">
        <f t="shared" si="127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5"/>
        <v>0</v>
      </c>
      <c r="K335" s="100">
        <v>0.0</v>
      </c>
      <c r="L335" s="100">
        <f t="shared" si="126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hidden="1">
      <c r="A336" s="6" t="str">
        <f t="shared" si="118"/>
        <v>7ª ENTRADA</v>
      </c>
      <c r="B336" s="54"/>
      <c r="C336" s="54" t="str">
        <f t="shared" si="127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5"/>
        <v>0</v>
      </c>
      <c r="K336" s="100">
        <v>0.0</v>
      </c>
      <c r="L336" s="100">
        <f t="shared" si="126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hidden="1">
      <c r="A337" s="6" t="str">
        <f t="shared" si="118"/>
        <v>7ª ENTRADA</v>
      </c>
      <c r="B337" s="54"/>
      <c r="C337" s="54" t="str">
        <f t="shared" si="127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5"/>
        <v>0</v>
      </c>
      <c r="K337" s="100">
        <v>0.0</v>
      </c>
      <c r="L337" s="100">
        <f t="shared" si="126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 hidden="1">
      <c r="A338" s="6" t="str">
        <f t="shared" si="118"/>
        <v>7ª ENTRADA</v>
      </c>
      <c r="B338" s="54"/>
      <c r="C338" s="54" t="str">
        <f t="shared" si="127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5"/>
        <v>0</v>
      </c>
      <c r="K338" s="100">
        <v>0.0</v>
      </c>
      <c r="L338" s="100">
        <f t="shared" si="126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hidden="1">
      <c r="A339" s="6" t="str">
        <f t="shared" si="118"/>
        <v>7ª ENTRADA</v>
      </c>
      <c r="B339" s="54"/>
      <c r="C339" s="54" t="str">
        <f t="shared" si="127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5"/>
        <v>0</v>
      </c>
      <c r="K339" s="100">
        <v>0.0</v>
      </c>
      <c r="L339" s="100">
        <f t="shared" si="126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hidden="1">
      <c r="A340" s="6" t="str">
        <f t="shared" si="118"/>
        <v>7ª ENTRADA</v>
      </c>
      <c r="B340" s="54"/>
      <c r="C340" s="54" t="str">
        <f t="shared" si="127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5"/>
        <v>0</v>
      </c>
      <c r="K340" s="100">
        <v>0.0</v>
      </c>
      <c r="L340" s="100">
        <f t="shared" si="126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 hidden="1">
      <c r="A341" s="6" t="str">
        <f t="shared" si="118"/>
        <v>7ª ENTRADA</v>
      </c>
      <c r="B341" s="54"/>
      <c r="C341" s="54" t="str">
        <f t="shared" si="127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5"/>
        <v>0</v>
      </c>
      <c r="K341" s="100">
        <v>0.0</v>
      </c>
      <c r="L341" s="100">
        <f t="shared" si="126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hidden="1">
      <c r="A342" s="6" t="str">
        <f t="shared" si="118"/>
        <v>7ª ENTRADA</v>
      </c>
      <c r="B342" s="54"/>
      <c r="C342" s="54" t="str">
        <f t="shared" si="127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5"/>
        <v>0</v>
      </c>
      <c r="K342" s="100">
        <v>0.0</v>
      </c>
      <c r="L342" s="100">
        <f t="shared" si="126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 hidden="1">
      <c r="A343" s="6" t="str">
        <f t="shared" si="118"/>
        <v>7ª ENTRADA</v>
      </c>
      <c r="B343" s="54"/>
      <c r="C343" s="54" t="str">
        <f t="shared" si="127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5"/>
        <v>0</v>
      </c>
      <c r="K343" s="100">
        <v>0.0</v>
      </c>
      <c r="L343" s="100">
        <f t="shared" si="126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hidden="1">
      <c r="A344" s="6" t="str">
        <f t="shared" si="118"/>
        <v>7ª ENTRADA</v>
      </c>
      <c r="B344" s="54"/>
      <c r="C344" s="54" t="str">
        <f t="shared" si="127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5"/>
        <v>0</v>
      </c>
      <c r="K344" s="100">
        <v>0.0</v>
      </c>
      <c r="L344" s="100">
        <f t="shared" si="126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 hidden="1">
      <c r="A345" s="6" t="str">
        <f t="shared" si="118"/>
        <v>7ª ENTRADA</v>
      </c>
      <c r="B345" s="54"/>
      <c r="C345" s="54" t="str">
        <f t="shared" si="127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5"/>
        <v>0</v>
      </c>
      <c r="K345" s="100">
        <v>0.0</v>
      </c>
      <c r="L345" s="100">
        <f t="shared" si="126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hidden="1">
      <c r="A346" s="6" t="str">
        <f t="shared" si="118"/>
        <v>7ª ENTRADA</v>
      </c>
      <c r="B346" s="54"/>
      <c r="C346" s="54" t="str">
        <f t="shared" si="127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5"/>
        <v>0</v>
      </c>
      <c r="K346" s="100">
        <v>0.0</v>
      </c>
      <c r="L346" s="100">
        <f t="shared" si="126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 hidden="1">
      <c r="A347" s="6" t="str">
        <f t="shared" si="118"/>
        <v>7ª ENTRADA</v>
      </c>
      <c r="B347" s="54"/>
      <c r="C347" s="54" t="str">
        <f t="shared" si="127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5"/>
        <v>0</v>
      </c>
      <c r="K347" s="100">
        <v>0.0</v>
      </c>
      <c r="L347" s="100">
        <f t="shared" si="126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hidden="1">
      <c r="A348" s="6" t="str">
        <f t="shared" si="118"/>
        <v>7ª ENTRADA</v>
      </c>
      <c r="B348" s="54"/>
      <c r="C348" s="54" t="str">
        <f t="shared" si="127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5"/>
        <v>0</v>
      </c>
      <c r="K348" s="100">
        <v>0.0</v>
      </c>
      <c r="L348" s="100">
        <f t="shared" si="126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 hidden="1">
      <c r="A349" s="6" t="str">
        <f t="shared" si="118"/>
        <v>7ª ENTRADA</v>
      </c>
      <c r="B349" s="54"/>
      <c r="C349" s="54" t="str">
        <f t="shared" si="127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5"/>
        <v>0</v>
      </c>
      <c r="K349" s="100">
        <v>0.0</v>
      </c>
      <c r="L349" s="100">
        <f t="shared" si="126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hidden="1">
      <c r="A350" s="6" t="str">
        <f t="shared" si="118"/>
        <v>7ª ENTRADA</v>
      </c>
      <c r="B350" s="54"/>
      <c r="C350" s="54" t="str">
        <f t="shared" si="127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5"/>
        <v>0</v>
      </c>
      <c r="K350" s="100">
        <v>0.0</v>
      </c>
      <c r="L350" s="100">
        <f t="shared" si="126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 hidden="1">
      <c r="A351" s="6" t="str">
        <f t="shared" si="118"/>
        <v>7ª ENTRADA</v>
      </c>
      <c r="B351" s="54"/>
      <c r="C351" s="54" t="str">
        <f t="shared" si="127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5"/>
        <v>0</v>
      </c>
      <c r="K351" s="100">
        <v>0.0</v>
      </c>
      <c r="L351" s="100">
        <f t="shared" si="126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hidden="1">
      <c r="A352" s="6" t="str">
        <f t="shared" si="118"/>
        <v>7ª ENTRADA</v>
      </c>
      <c r="B352" s="54"/>
      <c r="C352" s="54" t="str">
        <f t="shared" si="127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5"/>
        <v>0</v>
      </c>
      <c r="K352" s="100">
        <v>0.0</v>
      </c>
      <c r="L352" s="100">
        <f t="shared" si="126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hidden="1">
      <c r="A353" s="6" t="str">
        <f t="shared" si="118"/>
        <v>7ª ENTRADA</v>
      </c>
      <c r="B353" s="54"/>
      <c r="C353" s="54" t="str">
        <f t="shared" si="127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5"/>
        <v>0</v>
      </c>
      <c r="K353" s="100">
        <v>0.0</v>
      </c>
      <c r="L353" s="100">
        <f t="shared" si="126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 hidden="1">
      <c r="A354" s="6" t="str">
        <f t="shared" si="118"/>
        <v>7ª ENTRADA</v>
      </c>
      <c r="B354" s="54"/>
      <c r="C354" s="54" t="str">
        <f t="shared" si="127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5"/>
        <v>0</v>
      </c>
      <c r="K354" s="100">
        <v>0.0</v>
      </c>
      <c r="L354" s="100">
        <f t="shared" si="126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 hidden="1">
      <c r="A355" s="6" t="str">
        <f t="shared" si="118"/>
        <v>7ª ENTRADA</v>
      </c>
      <c r="B355" s="54"/>
      <c r="C355" s="54" t="str">
        <f t="shared" si="127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5"/>
        <v>0</v>
      </c>
      <c r="K355" s="100">
        <v>0.0</v>
      </c>
      <c r="L355" s="100">
        <f t="shared" si="126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hidden="1">
      <c r="A356" s="6" t="str">
        <f t="shared" si="118"/>
        <v>7ª ENTRADA</v>
      </c>
      <c r="B356" s="54"/>
      <c r="C356" s="54" t="str">
        <f t="shared" si="127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5"/>
        <v>0</v>
      </c>
      <c r="K356" s="100">
        <v>0.0</v>
      </c>
      <c r="L356" s="100">
        <f t="shared" si="126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 hidden="1">
      <c r="A357" s="6" t="str">
        <f t="shared" si="118"/>
        <v>7ª ENTRADA</v>
      </c>
      <c r="B357" s="54"/>
      <c r="C357" s="54" t="str">
        <f t="shared" si="127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5"/>
        <v>0</v>
      </c>
      <c r="K357" s="100">
        <v>0.0</v>
      </c>
      <c r="L357" s="100">
        <f t="shared" si="126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hidden="1">
      <c r="A358" s="6" t="str">
        <f t="shared" si="118"/>
        <v>7ª ENTRADA</v>
      </c>
      <c r="B358" s="54"/>
      <c r="C358" s="54" t="str">
        <f t="shared" si="127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5"/>
        <v>0</v>
      </c>
      <c r="K358" s="100">
        <v>0.0</v>
      </c>
      <c r="L358" s="100">
        <f t="shared" si="126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hidden="1">
      <c r="A359" s="6" t="str">
        <f t="shared" si="118"/>
        <v>7ª ENTRADA</v>
      </c>
      <c r="B359" s="54"/>
      <c r="C359" s="54" t="str">
        <f t="shared" si="127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5"/>
        <v>0</v>
      </c>
      <c r="K359" s="100">
        <v>0.0</v>
      </c>
      <c r="L359" s="100">
        <f t="shared" si="126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hidden="1">
      <c r="A360" s="6" t="str">
        <f t="shared" si="118"/>
        <v>7ª ENTRADA</v>
      </c>
      <c r="B360" s="54"/>
      <c r="C360" s="54" t="str">
        <f t="shared" si="127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5"/>
        <v>0</v>
      </c>
      <c r="K360" s="100">
        <v>0.0</v>
      </c>
      <c r="L360" s="100">
        <f t="shared" si="126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 hidden="1">
      <c r="A361" s="6" t="str">
        <f t="shared" si="118"/>
        <v>7ª ENTRADA</v>
      </c>
      <c r="B361" s="54"/>
      <c r="C361" s="54" t="str">
        <f t="shared" si="127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5"/>
        <v>0</v>
      </c>
      <c r="K361" s="100">
        <v>0.0</v>
      </c>
      <c r="L361" s="100">
        <f t="shared" si="126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hidden="1">
      <c r="A362" s="6" t="str">
        <f t="shared" si="118"/>
        <v>7ª ENTRADA</v>
      </c>
      <c r="B362" s="54"/>
      <c r="C362" s="54" t="str">
        <f t="shared" si="127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5"/>
        <v>0</v>
      </c>
      <c r="K362" s="100">
        <v>0.0</v>
      </c>
      <c r="L362" s="100">
        <f t="shared" si="126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 hidden="1">
      <c r="A363" s="6" t="str">
        <f t="shared" si="118"/>
        <v>7ª ENTRADA</v>
      </c>
      <c r="B363" s="54"/>
      <c r="C363" s="54" t="str">
        <f t="shared" si="127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5"/>
        <v>0</v>
      </c>
      <c r="K363" s="100">
        <v>0.0</v>
      </c>
      <c r="L363" s="100">
        <f t="shared" si="126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idden="1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idden="1">
      <c r="A366" s="6" t="str">
        <f t="shared" ref="A366:A407" si="128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idden="1">
      <c r="A367" s="6" t="str">
        <f t="shared" si="128"/>
        <v>NADA</v>
      </c>
      <c r="B367" s="87"/>
      <c r="C367" s="87">
        <v>0.1</v>
      </c>
      <c r="D367" s="82" t="s">
        <v>38</v>
      </c>
      <c r="E367" s="83">
        <f t="shared" ref="E367:E373" si="129">((E366*G$67)+E366)</f>
        <v>0</v>
      </c>
      <c r="F367" s="84">
        <v>2.0</v>
      </c>
      <c r="G367" s="85">
        <f t="shared" ref="G367:G373" si="130">((G366*G$67)+G366)</f>
        <v>0</v>
      </c>
      <c r="H367" s="84">
        <v>10.0</v>
      </c>
      <c r="I367" s="85">
        <f t="shared" ref="I367:I373" si="131">((I366*G$67)+I366)</f>
        <v>0</v>
      </c>
      <c r="J367" s="84">
        <v>18.0</v>
      </c>
      <c r="K367" s="85">
        <f t="shared" ref="K367:K372" si="132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idden="1">
      <c r="A368" s="6" t="str">
        <f t="shared" si="128"/>
        <v>NADA</v>
      </c>
      <c r="B368" s="82"/>
      <c r="C368" s="82"/>
      <c r="D368" s="82"/>
      <c r="E368" s="83">
        <f t="shared" si="129"/>
        <v>0</v>
      </c>
      <c r="F368" s="84">
        <v>3.0</v>
      </c>
      <c r="G368" s="85">
        <f t="shared" si="130"/>
        <v>0</v>
      </c>
      <c r="H368" s="84">
        <v>11.0</v>
      </c>
      <c r="I368" s="85">
        <f t="shared" si="131"/>
        <v>0</v>
      </c>
      <c r="J368" s="84">
        <v>19.0</v>
      </c>
      <c r="K368" s="85">
        <f t="shared" si="132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idden="1">
      <c r="A369" s="6" t="str">
        <f t="shared" si="128"/>
        <v>NADA</v>
      </c>
      <c r="B369" s="88"/>
      <c r="C369" s="88"/>
      <c r="D369" s="88"/>
      <c r="E369" s="83">
        <f t="shared" si="129"/>
        <v>0</v>
      </c>
      <c r="F369" s="84">
        <v>4.0</v>
      </c>
      <c r="G369" s="85">
        <f t="shared" si="130"/>
        <v>0</v>
      </c>
      <c r="H369" s="84">
        <v>12.0</v>
      </c>
      <c r="I369" s="85">
        <f t="shared" si="131"/>
        <v>0</v>
      </c>
      <c r="J369" s="84">
        <v>20.0</v>
      </c>
      <c r="K369" s="85">
        <f t="shared" si="132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idden="1">
      <c r="A370" s="6" t="str">
        <f t="shared" si="128"/>
        <v>NADA</v>
      </c>
      <c r="B370" s="89"/>
      <c r="C370" s="89" t="s">
        <v>1</v>
      </c>
      <c r="D370" s="89" t="s">
        <v>39</v>
      </c>
      <c r="E370" s="83">
        <f t="shared" si="129"/>
        <v>0</v>
      </c>
      <c r="F370" s="84">
        <v>5.0</v>
      </c>
      <c r="G370" s="85">
        <f t="shared" si="130"/>
        <v>0</v>
      </c>
      <c r="H370" s="84">
        <v>13.0</v>
      </c>
      <c r="I370" s="85">
        <f t="shared" si="131"/>
        <v>0</v>
      </c>
      <c r="J370" s="84">
        <v>21.0</v>
      </c>
      <c r="K370" s="85">
        <f t="shared" si="132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idden="1">
      <c r="A371" s="6" t="str">
        <f t="shared" si="128"/>
        <v>NADA</v>
      </c>
      <c r="B371" s="90"/>
      <c r="C371" s="90" t="s">
        <v>40</v>
      </c>
      <c r="D371" s="91">
        <f>L375*0.5%</f>
        <v>0</v>
      </c>
      <c r="E371" s="83">
        <f t="shared" si="129"/>
        <v>0</v>
      </c>
      <c r="F371" s="84">
        <v>6.0</v>
      </c>
      <c r="G371" s="85">
        <f t="shared" si="130"/>
        <v>0</v>
      </c>
      <c r="H371" s="84">
        <v>14.0</v>
      </c>
      <c r="I371" s="85">
        <f t="shared" si="131"/>
        <v>0</v>
      </c>
      <c r="J371" s="84">
        <v>22.0</v>
      </c>
      <c r="K371" s="85">
        <f t="shared" si="132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idden="1">
      <c r="A372" s="6" t="str">
        <f t="shared" si="128"/>
        <v>NADA</v>
      </c>
      <c r="B372" s="92"/>
      <c r="C372" s="92" t="s">
        <v>41</v>
      </c>
      <c r="D372" s="93">
        <f>D371/5</f>
        <v>0</v>
      </c>
      <c r="E372" s="83">
        <f t="shared" si="129"/>
        <v>0</v>
      </c>
      <c r="F372" s="84">
        <v>7.0</v>
      </c>
      <c r="G372" s="85">
        <f t="shared" si="130"/>
        <v>0</v>
      </c>
      <c r="H372" s="84">
        <v>15.0</v>
      </c>
      <c r="I372" s="85">
        <f t="shared" si="131"/>
        <v>0</v>
      </c>
      <c r="J372" s="84">
        <v>23.0</v>
      </c>
      <c r="K372" s="85">
        <f t="shared" si="132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idden="1">
      <c r="A373" s="6" t="str">
        <f t="shared" si="128"/>
        <v>NADA</v>
      </c>
      <c r="B373" s="94"/>
      <c r="C373" s="94" t="s">
        <v>42</v>
      </c>
      <c r="D373" s="95">
        <f>L375*G375</f>
        <v>0</v>
      </c>
      <c r="E373" s="83">
        <f t="shared" si="129"/>
        <v>0</v>
      </c>
      <c r="F373" s="84">
        <v>8.0</v>
      </c>
      <c r="G373" s="85">
        <f t="shared" si="130"/>
        <v>0</v>
      </c>
      <c r="H373" s="84">
        <v>16.0</v>
      </c>
      <c r="I373" s="85">
        <f t="shared" si="131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idden="1">
      <c r="A374" s="6" t="str">
        <f t="shared" si="128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idden="1">
      <c r="A375" s="6" t="str">
        <f t="shared" si="128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3">H377+H378+H379+H380+H381+H382+H383+H384+H385+H386+H387+H388+H389+H390+H391+H392+H393+H394+H395+H396+H397+H398+H399+H400+H401+H402+H403+H404+H405+H406</f>
        <v>0</v>
      </c>
      <c r="I375" s="17">
        <f t="shared" si="133"/>
        <v>0</v>
      </c>
      <c r="J375" s="98"/>
      <c r="K375" s="17">
        <f t="shared" ref="K375:L375" si="134">K377+K378+K379+K380+K381+K382+K383+K384+K385+K386+K387+K388+K389+K390+K391+K392+K393+K394+K395+K396+K397+K398+K399+K400+K401+K402+K403+K404+K405+K406</f>
        <v>0</v>
      </c>
      <c r="L375" s="17">
        <f t="shared" si="134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idden="1">
      <c r="A376" s="6" t="str">
        <f t="shared" si="128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idden="1">
      <c r="A377" s="6" t="str">
        <f t="shared" si="128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5">SUM(H377:I377)</f>
        <v>0</v>
      </c>
      <c r="K377" s="100">
        <v>0.0</v>
      </c>
      <c r="L377" s="100">
        <f t="shared" ref="L377:L407" si="136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idden="1">
      <c r="A378" s="6" t="str">
        <f t="shared" si="128"/>
        <v>NADA</v>
      </c>
      <c r="B378" s="54"/>
      <c r="C378" s="54" t="str">
        <f t="shared" ref="C378:C407" si="137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5"/>
        <v>0</v>
      </c>
      <c r="K378" s="100">
        <v>0.0</v>
      </c>
      <c r="L378" s="100">
        <f t="shared" si="136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idden="1">
      <c r="A379" s="6" t="str">
        <f t="shared" si="128"/>
        <v>NADA</v>
      </c>
      <c r="B379" s="54"/>
      <c r="C379" s="54" t="str">
        <f t="shared" si="137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5"/>
        <v>0</v>
      </c>
      <c r="K379" s="100">
        <v>0.0</v>
      </c>
      <c r="L379" s="100">
        <f t="shared" si="136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idden="1">
      <c r="A380" s="6" t="str">
        <f t="shared" si="128"/>
        <v>NADA</v>
      </c>
      <c r="B380" s="54"/>
      <c r="C380" s="54" t="str">
        <f t="shared" si="137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5"/>
        <v>0</v>
      </c>
      <c r="K380" s="100">
        <v>0.0</v>
      </c>
      <c r="L380" s="100">
        <f t="shared" si="136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idden="1">
      <c r="A381" s="6" t="str">
        <f t="shared" si="128"/>
        <v>NADA</v>
      </c>
      <c r="B381" s="54"/>
      <c r="C381" s="54" t="str">
        <f t="shared" si="137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5"/>
        <v>0</v>
      </c>
      <c r="K381" s="100">
        <v>0.0</v>
      </c>
      <c r="L381" s="100">
        <f t="shared" si="136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idden="1">
      <c r="A382" s="6" t="str">
        <f t="shared" si="128"/>
        <v>NADA</v>
      </c>
      <c r="B382" s="54"/>
      <c r="C382" s="54" t="str">
        <f t="shared" si="137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5"/>
        <v>0</v>
      </c>
      <c r="K382" s="100">
        <v>0.0</v>
      </c>
      <c r="L382" s="100">
        <f t="shared" si="136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idden="1">
      <c r="A383" s="6" t="str">
        <f t="shared" si="128"/>
        <v>NADA</v>
      </c>
      <c r="B383" s="54"/>
      <c r="C383" s="54" t="str">
        <f t="shared" si="137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5"/>
        <v>0</v>
      </c>
      <c r="K383" s="100">
        <v>0.0</v>
      </c>
      <c r="L383" s="100">
        <f t="shared" si="136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idden="1">
      <c r="A384" s="6" t="str">
        <f t="shared" si="128"/>
        <v>NADA</v>
      </c>
      <c r="B384" s="54"/>
      <c r="C384" s="54" t="str">
        <f t="shared" si="137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5"/>
        <v>0</v>
      </c>
      <c r="K384" s="100">
        <v>0.0</v>
      </c>
      <c r="L384" s="100">
        <f t="shared" si="136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idden="1">
      <c r="A385" s="6" t="str">
        <f t="shared" si="128"/>
        <v>NADA</v>
      </c>
      <c r="B385" s="54"/>
      <c r="C385" s="54" t="str">
        <f t="shared" si="137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5"/>
        <v>0</v>
      </c>
      <c r="K385" s="100">
        <v>0.0</v>
      </c>
      <c r="L385" s="100">
        <f t="shared" si="136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idden="1">
      <c r="A386" s="6" t="str">
        <f t="shared" si="128"/>
        <v>NADA</v>
      </c>
      <c r="B386" s="54"/>
      <c r="C386" s="54" t="str">
        <f t="shared" si="137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5"/>
        <v>0</v>
      </c>
      <c r="K386" s="100">
        <v>0.0</v>
      </c>
      <c r="L386" s="100">
        <f t="shared" si="136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idden="1">
      <c r="A387" s="6" t="str">
        <f t="shared" si="128"/>
        <v>NADA</v>
      </c>
      <c r="B387" s="54"/>
      <c r="C387" s="54" t="str">
        <f t="shared" si="137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5"/>
        <v>0</v>
      </c>
      <c r="K387" s="100">
        <v>0.0</v>
      </c>
      <c r="L387" s="100">
        <f t="shared" si="136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idden="1">
      <c r="A388" s="6" t="str">
        <f t="shared" si="128"/>
        <v>NADA</v>
      </c>
      <c r="B388" s="54"/>
      <c r="C388" s="54" t="str">
        <f t="shared" si="137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5"/>
        <v>0</v>
      </c>
      <c r="K388" s="100">
        <v>0.0</v>
      </c>
      <c r="L388" s="100">
        <f t="shared" si="136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idden="1">
      <c r="A389" s="6" t="str">
        <f t="shared" si="128"/>
        <v>NADA</v>
      </c>
      <c r="B389" s="54"/>
      <c r="C389" s="54" t="str">
        <f t="shared" si="137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5"/>
        <v>0</v>
      </c>
      <c r="K389" s="100">
        <v>0.0</v>
      </c>
      <c r="L389" s="100">
        <f t="shared" si="136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idden="1">
      <c r="A390" s="6" t="str">
        <f t="shared" si="128"/>
        <v>NADA</v>
      </c>
      <c r="B390" s="54"/>
      <c r="C390" s="54" t="str">
        <f t="shared" si="137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5"/>
        <v>0</v>
      </c>
      <c r="K390" s="100">
        <v>0.0</v>
      </c>
      <c r="L390" s="100">
        <f t="shared" si="136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idden="1">
      <c r="A391" s="6" t="str">
        <f t="shared" si="128"/>
        <v>NADA</v>
      </c>
      <c r="B391" s="54"/>
      <c r="C391" s="54" t="str">
        <f t="shared" si="137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5"/>
        <v>0</v>
      </c>
      <c r="K391" s="100">
        <v>0.0</v>
      </c>
      <c r="L391" s="100">
        <f t="shared" si="136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idden="1">
      <c r="A392" s="6" t="str">
        <f t="shared" si="128"/>
        <v>NADA</v>
      </c>
      <c r="B392" s="54"/>
      <c r="C392" s="54" t="str">
        <f t="shared" si="137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5"/>
        <v>0</v>
      </c>
      <c r="K392" s="100">
        <v>0.0</v>
      </c>
      <c r="L392" s="100">
        <f t="shared" si="136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idden="1">
      <c r="A393" s="6" t="str">
        <f t="shared" si="128"/>
        <v>NADA</v>
      </c>
      <c r="B393" s="54"/>
      <c r="C393" s="54" t="str">
        <f t="shared" si="137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5"/>
        <v>0</v>
      </c>
      <c r="K393" s="100">
        <v>0.0</v>
      </c>
      <c r="L393" s="100">
        <f t="shared" si="136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idden="1">
      <c r="A394" s="6" t="str">
        <f t="shared" si="128"/>
        <v>NADA</v>
      </c>
      <c r="B394" s="54"/>
      <c r="C394" s="54" t="str">
        <f t="shared" si="137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5"/>
        <v>0</v>
      </c>
      <c r="K394" s="100">
        <v>0.0</v>
      </c>
      <c r="L394" s="100">
        <f t="shared" si="136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idden="1">
      <c r="A395" s="6" t="str">
        <f t="shared" si="128"/>
        <v>NADA</v>
      </c>
      <c r="B395" s="54"/>
      <c r="C395" s="54" t="str">
        <f t="shared" si="137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5"/>
        <v>0</v>
      </c>
      <c r="K395" s="100">
        <v>0.0</v>
      </c>
      <c r="L395" s="100">
        <f t="shared" si="136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idden="1">
      <c r="A396" s="6" t="str">
        <f t="shared" si="128"/>
        <v>NADA</v>
      </c>
      <c r="B396" s="54"/>
      <c r="C396" s="54" t="str">
        <f t="shared" si="137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5"/>
        <v>0</v>
      </c>
      <c r="K396" s="100">
        <v>0.0</v>
      </c>
      <c r="L396" s="100">
        <f t="shared" si="136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idden="1">
      <c r="A397" s="6" t="str">
        <f t="shared" si="128"/>
        <v>NADA</v>
      </c>
      <c r="B397" s="54"/>
      <c r="C397" s="54" t="str">
        <f t="shared" si="137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5"/>
        <v>0</v>
      </c>
      <c r="K397" s="100">
        <v>0.0</v>
      </c>
      <c r="L397" s="100">
        <f t="shared" si="136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idden="1">
      <c r="A398" s="6" t="str">
        <f t="shared" si="128"/>
        <v>NADA</v>
      </c>
      <c r="B398" s="54"/>
      <c r="C398" s="54" t="str">
        <f t="shared" si="137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5"/>
        <v>0</v>
      </c>
      <c r="K398" s="100">
        <v>0.0</v>
      </c>
      <c r="L398" s="100">
        <f t="shared" si="136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idden="1">
      <c r="A399" s="6" t="str">
        <f t="shared" si="128"/>
        <v>NADA</v>
      </c>
      <c r="B399" s="54"/>
      <c r="C399" s="54" t="str">
        <f t="shared" si="137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5"/>
        <v>0</v>
      </c>
      <c r="K399" s="100">
        <v>0.0</v>
      </c>
      <c r="L399" s="100">
        <f t="shared" si="136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idden="1">
      <c r="A400" s="6" t="str">
        <f t="shared" si="128"/>
        <v>NADA</v>
      </c>
      <c r="B400" s="54"/>
      <c r="C400" s="54" t="str">
        <f t="shared" si="137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5"/>
        <v>0</v>
      </c>
      <c r="K400" s="100">
        <v>0.0</v>
      </c>
      <c r="L400" s="100">
        <f t="shared" si="136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idden="1">
      <c r="A401" s="6" t="str">
        <f t="shared" si="128"/>
        <v>NADA</v>
      </c>
      <c r="B401" s="54"/>
      <c r="C401" s="54" t="str">
        <f t="shared" si="137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5"/>
        <v>0</v>
      </c>
      <c r="K401" s="100">
        <v>0.0</v>
      </c>
      <c r="L401" s="100">
        <f t="shared" si="136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idden="1">
      <c r="A402" s="6" t="str">
        <f t="shared" si="128"/>
        <v>NADA</v>
      </c>
      <c r="B402" s="54"/>
      <c r="C402" s="54" t="str">
        <f t="shared" si="137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5"/>
        <v>0</v>
      </c>
      <c r="K402" s="100">
        <v>0.0</v>
      </c>
      <c r="L402" s="100">
        <f t="shared" si="136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idden="1">
      <c r="A403" s="6" t="str">
        <f t="shared" si="128"/>
        <v>NADA</v>
      </c>
      <c r="B403" s="54"/>
      <c r="C403" s="54" t="str">
        <f t="shared" si="137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5"/>
        <v>0</v>
      </c>
      <c r="K403" s="100">
        <v>0.0</v>
      </c>
      <c r="L403" s="100">
        <f t="shared" si="136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idden="1">
      <c r="A404" s="6" t="str">
        <f t="shared" si="128"/>
        <v>NADA</v>
      </c>
      <c r="B404" s="54"/>
      <c r="C404" s="54" t="str">
        <f t="shared" si="137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5"/>
        <v>0</v>
      </c>
      <c r="K404" s="100">
        <v>0.0</v>
      </c>
      <c r="L404" s="100">
        <f t="shared" si="136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idden="1">
      <c r="A405" s="6" t="str">
        <f t="shared" si="128"/>
        <v>NADA</v>
      </c>
      <c r="B405" s="54"/>
      <c r="C405" s="54" t="str">
        <f t="shared" si="137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5"/>
        <v>0</v>
      </c>
      <c r="K405" s="100">
        <v>0.0</v>
      </c>
      <c r="L405" s="100">
        <f t="shared" si="136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idden="1">
      <c r="A406" s="6" t="str">
        <f t="shared" si="128"/>
        <v>NADA</v>
      </c>
      <c r="B406" s="54"/>
      <c r="C406" s="54" t="str">
        <f t="shared" si="137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5"/>
        <v>0</v>
      </c>
      <c r="K406" s="100">
        <v>0.0</v>
      </c>
      <c r="L406" s="100">
        <f t="shared" si="136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idden="1">
      <c r="A407" s="6" t="str">
        <f t="shared" si="128"/>
        <v>NADA</v>
      </c>
      <c r="B407" s="54"/>
      <c r="C407" s="54" t="str">
        <f t="shared" si="137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5"/>
        <v>0</v>
      </c>
      <c r="K407" s="100">
        <v>0.0</v>
      </c>
      <c r="L407" s="100">
        <f t="shared" si="136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idden="1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idden="1">
      <c r="A410" s="6" t="str">
        <f t="shared" ref="A410:A451" si="138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idden="1">
      <c r="A411" s="6" t="str">
        <f t="shared" si="138"/>
        <v>NADA</v>
      </c>
      <c r="B411" s="87"/>
      <c r="C411" s="87">
        <v>0.1</v>
      </c>
      <c r="D411" s="82" t="s">
        <v>38</v>
      </c>
      <c r="E411" s="83">
        <f t="shared" ref="E411:E417" si="139">((E410*G$67)+E410)</f>
        <v>0</v>
      </c>
      <c r="F411" s="84">
        <v>2.0</v>
      </c>
      <c r="G411" s="85">
        <f t="shared" ref="G411:G417" si="140">((G410*G$67)+G410)</f>
        <v>0</v>
      </c>
      <c r="H411" s="84">
        <v>10.0</v>
      </c>
      <c r="I411" s="85">
        <f t="shared" ref="I411:I417" si="141">((I410*G$67)+I410)</f>
        <v>0</v>
      </c>
      <c r="J411" s="84">
        <v>18.0</v>
      </c>
      <c r="K411" s="85">
        <f t="shared" ref="K411:K416" si="142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idden="1">
      <c r="A412" s="6" t="str">
        <f t="shared" si="138"/>
        <v>NADA</v>
      </c>
      <c r="B412" s="82"/>
      <c r="C412" s="82"/>
      <c r="D412" s="82"/>
      <c r="E412" s="83">
        <f t="shared" si="139"/>
        <v>0</v>
      </c>
      <c r="F412" s="84">
        <v>3.0</v>
      </c>
      <c r="G412" s="85">
        <f t="shared" si="140"/>
        <v>0</v>
      </c>
      <c r="H412" s="84">
        <v>11.0</v>
      </c>
      <c r="I412" s="85">
        <f t="shared" si="141"/>
        <v>0</v>
      </c>
      <c r="J412" s="84">
        <v>19.0</v>
      </c>
      <c r="K412" s="85">
        <f t="shared" si="142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idden="1">
      <c r="A413" s="6" t="str">
        <f t="shared" si="138"/>
        <v>NADA</v>
      </c>
      <c r="B413" s="88"/>
      <c r="C413" s="88"/>
      <c r="D413" s="88"/>
      <c r="E413" s="83">
        <f t="shared" si="139"/>
        <v>0</v>
      </c>
      <c r="F413" s="84">
        <v>4.0</v>
      </c>
      <c r="G413" s="85">
        <f t="shared" si="140"/>
        <v>0</v>
      </c>
      <c r="H413" s="84">
        <v>12.0</v>
      </c>
      <c r="I413" s="85">
        <f t="shared" si="141"/>
        <v>0</v>
      </c>
      <c r="J413" s="84">
        <v>20.0</v>
      </c>
      <c r="K413" s="85">
        <f t="shared" si="142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idden="1">
      <c r="A414" s="6" t="str">
        <f t="shared" si="138"/>
        <v>NADA</v>
      </c>
      <c r="B414" s="89"/>
      <c r="C414" s="89" t="s">
        <v>1</v>
      </c>
      <c r="D414" s="89" t="s">
        <v>39</v>
      </c>
      <c r="E414" s="83">
        <f t="shared" si="139"/>
        <v>0</v>
      </c>
      <c r="F414" s="84">
        <v>5.0</v>
      </c>
      <c r="G414" s="85">
        <f t="shared" si="140"/>
        <v>0</v>
      </c>
      <c r="H414" s="84">
        <v>13.0</v>
      </c>
      <c r="I414" s="85">
        <f t="shared" si="141"/>
        <v>0</v>
      </c>
      <c r="J414" s="84">
        <v>21.0</v>
      </c>
      <c r="K414" s="85">
        <f t="shared" si="142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idden="1">
      <c r="A415" s="6" t="str">
        <f t="shared" si="138"/>
        <v>NADA</v>
      </c>
      <c r="B415" s="90"/>
      <c r="C415" s="90" t="s">
        <v>40</v>
      </c>
      <c r="D415" s="91">
        <f>L419*0.5%</f>
        <v>0</v>
      </c>
      <c r="E415" s="83">
        <f t="shared" si="139"/>
        <v>0</v>
      </c>
      <c r="F415" s="84">
        <v>6.0</v>
      </c>
      <c r="G415" s="85">
        <f t="shared" si="140"/>
        <v>0</v>
      </c>
      <c r="H415" s="84">
        <v>14.0</v>
      </c>
      <c r="I415" s="85">
        <f t="shared" si="141"/>
        <v>0</v>
      </c>
      <c r="J415" s="84">
        <v>22.0</v>
      </c>
      <c r="K415" s="85">
        <f t="shared" si="142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idden="1">
      <c r="A416" s="6" t="str">
        <f t="shared" si="138"/>
        <v>NADA</v>
      </c>
      <c r="B416" s="92"/>
      <c r="C416" s="92" t="s">
        <v>41</v>
      </c>
      <c r="D416" s="93">
        <f>D415/5</f>
        <v>0</v>
      </c>
      <c r="E416" s="83">
        <f t="shared" si="139"/>
        <v>0</v>
      </c>
      <c r="F416" s="84">
        <v>7.0</v>
      </c>
      <c r="G416" s="85">
        <f t="shared" si="140"/>
        <v>0</v>
      </c>
      <c r="H416" s="84">
        <v>15.0</v>
      </c>
      <c r="I416" s="85">
        <f t="shared" si="141"/>
        <v>0</v>
      </c>
      <c r="J416" s="84">
        <v>23.0</v>
      </c>
      <c r="K416" s="85">
        <f t="shared" si="142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idden="1">
      <c r="A417" s="6" t="str">
        <f t="shared" si="138"/>
        <v>NADA</v>
      </c>
      <c r="B417" s="94"/>
      <c r="C417" s="94" t="s">
        <v>42</v>
      </c>
      <c r="D417" s="95">
        <f>L419*G419</f>
        <v>0</v>
      </c>
      <c r="E417" s="83">
        <f t="shared" si="139"/>
        <v>0</v>
      </c>
      <c r="F417" s="84">
        <v>8.0</v>
      </c>
      <c r="G417" s="85">
        <f t="shared" si="140"/>
        <v>0</v>
      </c>
      <c r="H417" s="84">
        <v>16.0</v>
      </c>
      <c r="I417" s="85">
        <f t="shared" si="141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idden="1">
      <c r="A418" s="6" t="str">
        <f t="shared" si="138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idden="1">
      <c r="A419" s="6" t="str">
        <f t="shared" si="138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3">H421+H422+H423+H424+H425+H426+H427+H428+H429+H430+H431+H432+H433+H434+H435+H436+H437+H438+H439+H440+H441+H442+H443+H444+H445+H446+H447+H448+H449+H450</f>
        <v>0</v>
      </c>
      <c r="I419" s="17">
        <f t="shared" si="143"/>
        <v>0</v>
      </c>
      <c r="J419" s="98"/>
      <c r="K419" s="17">
        <f t="shared" ref="K419:L419" si="144">K421+K422+K423+K424+K425+K426+K427+K428+K429+K430+K431+K432+K433+K434+K435+K436+K437+K438+K439+K440+K441+K442+K443+K444+K445+K446+K447+K448+K449+K450</f>
        <v>0</v>
      </c>
      <c r="L419" s="17">
        <f t="shared" si="144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idden="1">
      <c r="A420" s="6" t="str">
        <f t="shared" si="138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idden="1">
      <c r="A421" s="6" t="str">
        <f t="shared" si="138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5">SUM(H421:I421)</f>
        <v>0</v>
      </c>
      <c r="K421" s="100">
        <v>0.0</v>
      </c>
      <c r="L421" s="100">
        <f t="shared" ref="L421:L451" si="146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idden="1">
      <c r="A422" s="6" t="str">
        <f t="shared" si="138"/>
        <v>NADA</v>
      </c>
      <c r="B422" s="54"/>
      <c r="C422" s="54" t="str">
        <f t="shared" ref="C422:C451" si="147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5"/>
        <v>0</v>
      </c>
      <c r="K422" s="100">
        <v>0.0</v>
      </c>
      <c r="L422" s="100">
        <f t="shared" si="146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idden="1">
      <c r="A423" s="6" t="str">
        <f t="shared" si="138"/>
        <v>NADA</v>
      </c>
      <c r="B423" s="54"/>
      <c r="C423" s="54" t="str">
        <f t="shared" si="147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5"/>
        <v>0</v>
      </c>
      <c r="K423" s="100">
        <v>0.0</v>
      </c>
      <c r="L423" s="100">
        <f t="shared" si="146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idden="1">
      <c r="A424" s="6" t="str">
        <f t="shared" si="138"/>
        <v>NADA</v>
      </c>
      <c r="B424" s="54"/>
      <c r="C424" s="54" t="str">
        <f t="shared" si="147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5"/>
        <v>0</v>
      </c>
      <c r="K424" s="100">
        <v>0.0</v>
      </c>
      <c r="L424" s="100">
        <f t="shared" si="146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idden="1">
      <c r="A425" s="6" t="str">
        <f t="shared" si="138"/>
        <v>NADA</v>
      </c>
      <c r="B425" s="54"/>
      <c r="C425" s="54" t="str">
        <f t="shared" si="147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5"/>
        <v>0</v>
      </c>
      <c r="K425" s="100">
        <v>0.0</v>
      </c>
      <c r="L425" s="100">
        <f t="shared" si="146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idden="1">
      <c r="A426" s="6" t="str">
        <f t="shared" si="138"/>
        <v>NADA</v>
      </c>
      <c r="B426" s="54"/>
      <c r="C426" s="54" t="str">
        <f t="shared" si="147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5"/>
        <v>0</v>
      </c>
      <c r="K426" s="100">
        <v>0.0</v>
      </c>
      <c r="L426" s="100">
        <f t="shared" si="146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idden="1">
      <c r="A427" s="6" t="str">
        <f t="shared" si="138"/>
        <v>NADA</v>
      </c>
      <c r="B427" s="54"/>
      <c r="C427" s="54" t="str">
        <f t="shared" si="147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5"/>
        <v>0</v>
      </c>
      <c r="K427" s="100">
        <v>0.0</v>
      </c>
      <c r="L427" s="100">
        <f t="shared" si="146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idden="1">
      <c r="A428" s="6" t="str">
        <f t="shared" si="138"/>
        <v>NADA</v>
      </c>
      <c r="B428" s="54"/>
      <c r="C428" s="54" t="str">
        <f t="shared" si="147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5"/>
        <v>0</v>
      </c>
      <c r="K428" s="100">
        <v>0.0</v>
      </c>
      <c r="L428" s="100">
        <f t="shared" si="146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idden="1">
      <c r="A429" s="6" t="str">
        <f t="shared" si="138"/>
        <v>NADA</v>
      </c>
      <c r="B429" s="54"/>
      <c r="C429" s="54" t="str">
        <f t="shared" si="147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5"/>
        <v>0</v>
      </c>
      <c r="K429" s="100">
        <v>0.0</v>
      </c>
      <c r="L429" s="100">
        <f t="shared" si="146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idden="1">
      <c r="A430" s="6" t="str">
        <f t="shared" si="138"/>
        <v>NADA</v>
      </c>
      <c r="B430" s="54"/>
      <c r="C430" s="54" t="str">
        <f t="shared" si="147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5"/>
        <v>0</v>
      </c>
      <c r="K430" s="100">
        <v>0.0</v>
      </c>
      <c r="L430" s="100">
        <f t="shared" si="146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idden="1">
      <c r="A431" s="6" t="str">
        <f t="shared" si="138"/>
        <v>NADA</v>
      </c>
      <c r="B431" s="54"/>
      <c r="C431" s="54" t="str">
        <f t="shared" si="147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5"/>
        <v>0</v>
      </c>
      <c r="K431" s="100">
        <v>0.0</v>
      </c>
      <c r="L431" s="100">
        <f t="shared" si="146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idden="1">
      <c r="A432" s="6" t="str">
        <f t="shared" si="138"/>
        <v>NADA</v>
      </c>
      <c r="B432" s="54"/>
      <c r="C432" s="54" t="str">
        <f t="shared" si="147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5"/>
        <v>0</v>
      </c>
      <c r="K432" s="100">
        <v>0.0</v>
      </c>
      <c r="L432" s="100">
        <f t="shared" si="146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idden="1">
      <c r="A433" s="6" t="str">
        <f t="shared" si="138"/>
        <v>NADA</v>
      </c>
      <c r="B433" s="54"/>
      <c r="C433" s="54" t="str">
        <f t="shared" si="147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5"/>
        <v>0</v>
      </c>
      <c r="K433" s="100">
        <v>0.0</v>
      </c>
      <c r="L433" s="100">
        <f t="shared" si="146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idden="1">
      <c r="A434" s="6" t="str">
        <f t="shared" si="138"/>
        <v>NADA</v>
      </c>
      <c r="B434" s="54"/>
      <c r="C434" s="54" t="str">
        <f t="shared" si="147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5"/>
        <v>0</v>
      </c>
      <c r="K434" s="100">
        <v>0.0</v>
      </c>
      <c r="L434" s="100">
        <f t="shared" si="146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idden="1">
      <c r="A435" s="6" t="str">
        <f t="shared" si="138"/>
        <v>NADA</v>
      </c>
      <c r="B435" s="54"/>
      <c r="C435" s="54" t="str">
        <f t="shared" si="147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5"/>
        <v>0</v>
      </c>
      <c r="K435" s="100">
        <v>0.0</v>
      </c>
      <c r="L435" s="100">
        <f t="shared" si="146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idden="1">
      <c r="A436" s="6" t="str">
        <f t="shared" si="138"/>
        <v>NADA</v>
      </c>
      <c r="B436" s="54"/>
      <c r="C436" s="54" t="str">
        <f t="shared" si="147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5"/>
        <v>0</v>
      </c>
      <c r="K436" s="100">
        <v>0.0</v>
      </c>
      <c r="L436" s="100">
        <f t="shared" si="146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idden="1">
      <c r="A437" s="6" t="str">
        <f t="shared" si="138"/>
        <v>NADA</v>
      </c>
      <c r="B437" s="54"/>
      <c r="C437" s="54" t="str">
        <f t="shared" si="147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5"/>
        <v>0</v>
      </c>
      <c r="K437" s="100">
        <v>0.0</v>
      </c>
      <c r="L437" s="100">
        <f t="shared" si="146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idden="1">
      <c r="A438" s="6" t="str">
        <f t="shared" si="138"/>
        <v>NADA</v>
      </c>
      <c r="B438" s="54"/>
      <c r="C438" s="54" t="str">
        <f t="shared" si="147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5"/>
        <v>0</v>
      </c>
      <c r="K438" s="100">
        <v>0.0</v>
      </c>
      <c r="L438" s="100">
        <f t="shared" si="146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idden="1">
      <c r="A439" s="6" t="str">
        <f t="shared" si="138"/>
        <v>NADA</v>
      </c>
      <c r="B439" s="54"/>
      <c r="C439" s="54" t="str">
        <f t="shared" si="147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5"/>
        <v>0</v>
      </c>
      <c r="K439" s="100">
        <v>0.0</v>
      </c>
      <c r="L439" s="100">
        <f t="shared" si="146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idden="1">
      <c r="A440" s="6" t="str">
        <f t="shared" si="138"/>
        <v>NADA</v>
      </c>
      <c r="B440" s="54"/>
      <c r="C440" s="54" t="str">
        <f t="shared" si="147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5"/>
        <v>0</v>
      </c>
      <c r="K440" s="100">
        <v>0.0</v>
      </c>
      <c r="L440" s="100">
        <f t="shared" si="146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idden="1">
      <c r="A441" s="6" t="str">
        <f t="shared" si="138"/>
        <v>NADA</v>
      </c>
      <c r="B441" s="54"/>
      <c r="C441" s="54" t="str">
        <f t="shared" si="147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5"/>
        <v>0</v>
      </c>
      <c r="K441" s="100">
        <v>0.0</v>
      </c>
      <c r="L441" s="100">
        <f t="shared" si="146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idden="1">
      <c r="A442" s="6" t="str">
        <f t="shared" si="138"/>
        <v>NADA</v>
      </c>
      <c r="B442" s="54"/>
      <c r="C442" s="54" t="str">
        <f t="shared" si="147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5"/>
        <v>0</v>
      </c>
      <c r="K442" s="100">
        <v>0.0</v>
      </c>
      <c r="L442" s="100">
        <f t="shared" si="146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idden="1">
      <c r="A443" s="6" t="str">
        <f t="shared" si="138"/>
        <v>NADA</v>
      </c>
      <c r="B443" s="54"/>
      <c r="C443" s="54" t="str">
        <f t="shared" si="147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5"/>
        <v>0</v>
      </c>
      <c r="K443" s="100">
        <v>0.0</v>
      </c>
      <c r="L443" s="100">
        <f t="shared" si="146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idden="1">
      <c r="A444" s="6" t="str">
        <f t="shared" si="138"/>
        <v>NADA</v>
      </c>
      <c r="B444" s="54"/>
      <c r="C444" s="54" t="str">
        <f t="shared" si="147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5"/>
        <v>0</v>
      </c>
      <c r="K444" s="100">
        <v>0.0</v>
      </c>
      <c r="L444" s="100">
        <f t="shared" si="146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idden="1">
      <c r="A445" s="6" t="str">
        <f t="shared" si="138"/>
        <v>NADA</v>
      </c>
      <c r="B445" s="54"/>
      <c r="C445" s="54" t="str">
        <f t="shared" si="147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5"/>
        <v>0</v>
      </c>
      <c r="K445" s="100">
        <v>0.0</v>
      </c>
      <c r="L445" s="100">
        <f t="shared" si="146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idden="1">
      <c r="A446" s="6" t="str">
        <f t="shared" si="138"/>
        <v>NADA</v>
      </c>
      <c r="B446" s="54"/>
      <c r="C446" s="54" t="str">
        <f t="shared" si="147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5"/>
        <v>0</v>
      </c>
      <c r="K446" s="100">
        <v>0.0</v>
      </c>
      <c r="L446" s="100">
        <f t="shared" si="146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idden="1">
      <c r="A447" s="6" t="str">
        <f t="shared" si="138"/>
        <v>NADA</v>
      </c>
      <c r="B447" s="54"/>
      <c r="C447" s="54" t="str">
        <f t="shared" si="147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5"/>
        <v>0</v>
      </c>
      <c r="K447" s="100">
        <v>0.0</v>
      </c>
      <c r="L447" s="100">
        <f t="shared" si="146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idden="1">
      <c r="A448" s="6" t="str">
        <f t="shared" si="138"/>
        <v>NADA</v>
      </c>
      <c r="B448" s="54"/>
      <c r="C448" s="54" t="str">
        <f t="shared" si="147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5"/>
        <v>0</v>
      </c>
      <c r="K448" s="100">
        <v>0.0</v>
      </c>
      <c r="L448" s="100">
        <f t="shared" si="146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idden="1">
      <c r="A449" s="6" t="str">
        <f t="shared" si="138"/>
        <v>NADA</v>
      </c>
      <c r="B449" s="54"/>
      <c r="C449" s="54" t="str">
        <f t="shared" si="147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5"/>
        <v>0</v>
      </c>
      <c r="K449" s="100">
        <v>0.0</v>
      </c>
      <c r="L449" s="100">
        <f t="shared" si="146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idden="1">
      <c r="A450" s="6" t="str">
        <f t="shared" si="138"/>
        <v>NADA</v>
      </c>
      <c r="B450" s="54"/>
      <c r="C450" s="54" t="str">
        <f t="shared" si="147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5"/>
        <v>0</v>
      </c>
      <c r="K450" s="100">
        <v>0.0</v>
      </c>
      <c r="L450" s="100">
        <f t="shared" si="146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idden="1">
      <c r="A451" s="6" t="str">
        <f t="shared" si="138"/>
        <v>NADA</v>
      </c>
      <c r="B451" s="54"/>
      <c r="C451" s="54" t="str">
        <f t="shared" si="147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5"/>
        <v>0</v>
      </c>
      <c r="K451" s="100">
        <v>0.0</v>
      </c>
      <c r="L451" s="100">
        <f t="shared" si="146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>
    <filterColumn colId="0">
      <filters blank="1">
        <filter val="2ª ENTRADA"/>
        <filter val="1ª ENTRADA"/>
        <filter val="GERAL"/>
        <filter val="3ª ENTRADA"/>
        <filter val="RESULTADO DO DIA"/>
      </filters>
    </filterColumn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5" max="5" width="18.25"/>
    <col customWidth="1" min="12" max="12" width="14.63"/>
    <col customWidth="1" min="13" max="13" width="4.63"/>
    <col customWidth="1" min="15" max="15" width="21.63"/>
    <col customWidth="1" min="22" max="22" width="15.25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0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0.1</v>
      </c>
      <c r="H3" s="105">
        <f t="shared" ref="H3:I3" si="1">H67</f>
        <v>2506</v>
      </c>
      <c r="I3" s="17">
        <f t="shared" si="1"/>
        <v>0</v>
      </c>
      <c r="J3" s="18">
        <f t="shared" ref="J3:J12" si="5">I3/H3</f>
        <v>0</v>
      </c>
      <c r="K3" s="17">
        <f t="shared" ref="K3:L3" si="2">K67</f>
        <v>0</v>
      </c>
      <c r="L3" s="17">
        <f t="shared" si="2"/>
        <v>2506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0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12</v>
      </c>
      <c r="G4" s="16">
        <f>C103</f>
        <v>0.02</v>
      </c>
      <c r="H4" s="17">
        <f t="shared" ref="H4:I4" si="4">H111</f>
        <v>2506</v>
      </c>
      <c r="I4" s="17">
        <f t="shared" si="4"/>
        <v>0</v>
      </c>
      <c r="J4" s="18">
        <f t="shared" si="5"/>
        <v>0</v>
      </c>
      <c r="K4" s="17">
        <f t="shared" ref="K4:L4" si="6">K111</f>
        <v>0</v>
      </c>
      <c r="L4" s="17">
        <f t="shared" si="6"/>
        <v>2506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0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12</v>
      </c>
      <c r="G5" s="16">
        <f>C147</f>
        <v>0.05</v>
      </c>
      <c r="H5" s="17">
        <f t="shared" ref="H5:I5" si="7">H155</f>
        <v>2507</v>
      </c>
      <c r="I5" s="17">
        <f t="shared" si="7"/>
        <v>0</v>
      </c>
      <c r="J5" s="18">
        <f t="shared" si="5"/>
        <v>0</v>
      </c>
      <c r="K5" s="17">
        <f>K11</f>
        <v>0</v>
      </c>
      <c r="L5" s="17">
        <f>L155</f>
        <v>2507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6" t="str">
        <f t="shared" si="3"/>
        <v>GERAL</v>
      </c>
      <c r="B6" s="13" t="b">
        <v>0</v>
      </c>
      <c r="C6" s="14" t="str">
        <f>D194</f>
        <v>Sportingbet</v>
      </c>
      <c r="D6" s="14" t="s">
        <v>10</v>
      </c>
      <c r="E6" s="14" t="str">
        <f>C189</f>
        <v>4ª ENTRADA</v>
      </c>
      <c r="F6" s="15" t="s">
        <v>12</v>
      </c>
      <c r="G6" s="16">
        <f>C191</f>
        <v>0.02</v>
      </c>
      <c r="H6" s="17">
        <f t="shared" ref="H6:I6" si="8">H199</f>
        <v>0</v>
      </c>
      <c r="I6" s="17">
        <f t="shared" si="8"/>
        <v>0</v>
      </c>
      <c r="J6" s="18" t="str">
        <f t="shared" si="5"/>
        <v>#DIV/0!</v>
      </c>
      <c r="K6" s="17">
        <f t="shared" ref="K6:L6" si="9">K199</f>
        <v>0</v>
      </c>
      <c r="L6" s="17">
        <f t="shared" si="9"/>
        <v>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6" t="str">
        <f t="shared" si="3"/>
        <v>GERAL</v>
      </c>
      <c r="B7" s="13" t="b">
        <v>0</v>
      </c>
      <c r="C7" s="14" t="str">
        <f>D238</f>
        <v>Bet Vip</v>
      </c>
      <c r="D7" s="14" t="s">
        <v>10</v>
      </c>
      <c r="E7" s="14" t="str">
        <f>C233</f>
        <v>5ª ENTRADA</v>
      </c>
      <c r="F7" s="15" t="s">
        <v>12</v>
      </c>
      <c r="G7" s="16">
        <f>C235</f>
        <v>0.02</v>
      </c>
      <c r="H7" s="17">
        <f t="shared" ref="H7:I7" si="10">H243</f>
        <v>0</v>
      </c>
      <c r="I7" s="17">
        <f t="shared" si="10"/>
        <v>0</v>
      </c>
      <c r="J7" s="18" t="str">
        <f t="shared" si="5"/>
        <v>#DIV/0!</v>
      </c>
      <c r="K7" s="17">
        <f t="shared" ref="K7:L7" si="11">K243</f>
        <v>0</v>
      </c>
      <c r="L7" s="17">
        <f t="shared" si="11"/>
        <v>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6" t="str">
        <f t="shared" si="3"/>
        <v>GERAL</v>
      </c>
      <c r="B8" s="13" t="b">
        <v>0</v>
      </c>
      <c r="C8" s="14" t="str">
        <f>D282</f>
        <v>Bet Fair</v>
      </c>
      <c r="D8" s="14" t="s">
        <v>10</v>
      </c>
      <c r="E8" s="14" t="str">
        <f>C277</f>
        <v>6ª ENTRADA</v>
      </c>
      <c r="F8" s="15" t="s">
        <v>12</v>
      </c>
      <c r="G8" s="16">
        <f>C279</f>
        <v>0.02</v>
      </c>
      <c r="H8" s="17">
        <f t="shared" ref="H8:I8" si="12">H287</f>
        <v>0</v>
      </c>
      <c r="I8" s="17">
        <f t="shared" si="12"/>
        <v>0</v>
      </c>
      <c r="J8" s="18" t="str">
        <f t="shared" si="5"/>
        <v>#DIV/0!</v>
      </c>
      <c r="K8" s="17">
        <f t="shared" ref="K8:L8" si="13">K287</f>
        <v>0</v>
      </c>
      <c r="L8" s="17">
        <f t="shared" si="13"/>
        <v>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6" t="str">
        <f t="shared" si="3"/>
        <v>GERAL</v>
      </c>
      <c r="B9" s="13" t="b">
        <v>0</v>
      </c>
      <c r="C9" s="14" t="str">
        <f>D326</f>
        <v>Esportes da Sorte</v>
      </c>
      <c r="D9" s="14" t="s">
        <v>10</v>
      </c>
      <c r="E9" s="14" t="str">
        <f>C321</f>
        <v>7ª ENTRADA</v>
      </c>
      <c r="F9" s="15" t="s">
        <v>11</v>
      </c>
      <c r="G9" s="16">
        <f>C323</f>
        <v>0.04</v>
      </c>
      <c r="H9" s="17">
        <f t="shared" ref="H9:I9" si="14">H331</f>
        <v>0</v>
      </c>
      <c r="I9" s="17">
        <f t="shared" si="14"/>
        <v>0</v>
      </c>
      <c r="J9" s="18" t="str">
        <f t="shared" si="5"/>
        <v>#DIV/0!</v>
      </c>
      <c r="K9" s="17">
        <f t="shared" ref="K9:L9" si="15">K331</f>
        <v>0</v>
      </c>
      <c r="L9" s="17">
        <f t="shared" si="15"/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6" t="str">
        <f t="shared" si="3"/>
        <v>GERAL</v>
      </c>
      <c r="B10" s="14" t="b">
        <v>0</v>
      </c>
      <c r="C10" s="14" t="str">
        <f>D370</f>
        <v>Pix Bet</v>
      </c>
      <c r="D10" s="14"/>
      <c r="E10" s="14"/>
      <c r="F10" s="15"/>
      <c r="G10" s="16">
        <f>C367</f>
        <v>0.1</v>
      </c>
      <c r="H10" s="17">
        <f t="shared" ref="H10:I10" si="16">H375</f>
        <v>0</v>
      </c>
      <c r="I10" s="17">
        <f t="shared" si="16"/>
        <v>0</v>
      </c>
      <c r="J10" s="18" t="str">
        <f t="shared" si="5"/>
        <v>#DIV/0!</v>
      </c>
      <c r="K10" s="17">
        <f t="shared" ref="K10:L10" si="17">K375</f>
        <v>0</v>
      </c>
      <c r="L10" s="17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6" t="str">
        <f t="shared" si="3"/>
        <v>GERAL</v>
      </c>
      <c r="B11" s="14" t="b">
        <v>0</v>
      </c>
      <c r="C11" s="14" t="str">
        <f>D414</f>
        <v>Pix Bet</v>
      </c>
      <c r="D11" s="14"/>
      <c r="E11" s="14"/>
      <c r="F11" s="15"/>
      <c r="G11" s="16">
        <f>C411</f>
        <v>0.1</v>
      </c>
      <c r="H11" s="17">
        <f t="shared" ref="H11:I11" si="18">H419</f>
        <v>0</v>
      </c>
      <c r="I11" s="17">
        <f t="shared" si="18"/>
        <v>0</v>
      </c>
      <c r="J11" s="18" t="str">
        <f t="shared" si="5"/>
        <v>#DIV/0!</v>
      </c>
      <c r="K11" s="17">
        <f t="shared" ref="K11:L11" si="19">K419</f>
        <v>0</v>
      </c>
      <c r="L11" s="17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/>
      <c r="C12" s="26" t="s">
        <v>56</v>
      </c>
      <c r="D12" s="26"/>
      <c r="E12" s="27">
        <f>H12*117.26%</f>
        <v>8816.7794</v>
      </c>
      <c r="F12" s="28" t="s">
        <v>14</v>
      </c>
      <c r="G12" s="29"/>
      <c r="H12" s="30">
        <f t="shared" ref="H12:I12" si="20">SUM(H3:H11)</f>
        <v>7519</v>
      </c>
      <c r="I12" s="30">
        <f t="shared" si="20"/>
        <v>0</v>
      </c>
      <c r="J12" s="31">
        <f t="shared" si="5"/>
        <v>0</v>
      </c>
      <c r="K12" s="30">
        <f t="shared" ref="K12:L12" si="21">SUM(K3:K11)</f>
        <v>0</v>
      </c>
      <c r="L12" s="30">
        <f t="shared" si="21"/>
        <v>7519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106"/>
      <c r="G13" s="3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106"/>
      <c r="G14" s="3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7519</v>
      </c>
      <c r="I17" s="51">
        <f t="shared" si="23"/>
        <v>0</v>
      </c>
      <c r="J17" s="52">
        <f>SUM(H17:I17)</f>
        <v>7519</v>
      </c>
      <c r="K17" s="51">
        <f>K67+K111+K155+K199+K243+K287+K331+K375+K419</f>
        <v>0</v>
      </c>
      <c r="L17" s="51">
        <f>J17-K17</f>
        <v>7519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</v>
      </c>
      <c r="F19" s="56" t="s">
        <v>23</v>
      </c>
      <c r="G19" s="57">
        <v>1.0</v>
      </c>
      <c r="H19" s="58">
        <f t="shared" ref="H19:I19" si="24">H69+H113+H157+H201+H245+H289+H333+H377+H421</f>
        <v>7519</v>
      </c>
      <c r="I19" s="59">
        <f t="shared" si="24"/>
        <v>0</v>
      </c>
      <c r="J19" s="60">
        <f t="shared" ref="J19:J49" si="27">SUM(H19:I19)</f>
        <v>7519</v>
      </c>
      <c r="K19" s="58">
        <f t="shared" ref="K19:K49" si="28">K69+K113+K157+K201+K245+K289+K333+K377+K421</f>
        <v>0</v>
      </c>
      <c r="L19" s="58">
        <f t="shared" ref="L19:L49" si="29">J19-K19</f>
        <v>7519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</v>
      </c>
      <c r="F20" s="56" t="s">
        <v>24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0</v>
      </c>
      <c r="J20" s="60">
        <f t="shared" si="27"/>
        <v>0</v>
      </c>
      <c r="K20" s="58">
        <f t="shared" si="28"/>
        <v>0</v>
      </c>
      <c r="L20" s="58">
        <f t="shared" si="29"/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</v>
      </c>
      <c r="F21" s="56" t="s">
        <v>25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0</v>
      </c>
      <c r="J21" s="60">
        <f t="shared" si="27"/>
        <v>0</v>
      </c>
      <c r="K21" s="58">
        <f t="shared" si="28"/>
        <v>0</v>
      </c>
      <c r="L21" s="58">
        <f t="shared" si="29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</v>
      </c>
      <c r="F22" s="56" t="s">
        <v>26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0</v>
      </c>
      <c r="J22" s="60">
        <f t="shared" si="27"/>
        <v>0</v>
      </c>
      <c r="K22" s="58">
        <f t="shared" si="28"/>
        <v>0</v>
      </c>
      <c r="L22" s="58">
        <f t="shared" si="29"/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</v>
      </c>
      <c r="F23" s="56" t="s">
        <v>27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0</v>
      </c>
      <c r="J23" s="60">
        <f t="shared" si="27"/>
        <v>0</v>
      </c>
      <c r="K23" s="58">
        <f t="shared" si="28"/>
        <v>0</v>
      </c>
      <c r="L23" s="58">
        <f t="shared" si="29"/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</v>
      </c>
      <c r="F24" s="56" t="s">
        <v>28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0</v>
      </c>
      <c r="J24" s="60">
        <f t="shared" si="27"/>
        <v>0</v>
      </c>
      <c r="K24" s="58">
        <f t="shared" si="28"/>
        <v>0</v>
      </c>
      <c r="L24" s="58">
        <f t="shared" si="29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</v>
      </c>
      <c r="F25" s="56" t="s">
        <v>29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0</v>
      </c>
      <c r="J25" s="60">
        <f t="shared" si="27"/>
        <v>0</v>
      </c>
      <c r="K25" s="58">
        <f t="shared" si="28"/>
        <v>0</v>
      </c>
      <c r="L25" s="58">
        <f t="shared" si="29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</v>
      </c>
      <c r="F26" s="56" t="s">
        <v>23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0</v>
      </c>
      <c r="J26" s="60">
        <f t="shared" si="27"/>
        <v>0</v>
      </c>
      <c r="K26" s="58">
        <f t="shared" si="28"/>
        <v>0</v>
      </c>
      <c r="L26" s="58">
        <f t="shared" si="29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0</v>
      </c>
      <c r="F27" s="56" t="s">
        <v>24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0</v>
      </c>
      <c r="J27" s="60">
        <f t="shared" si="27"/>
        <v>0</v>
      </c>
      <c r="K27" s="58">
        <f t="shared" si="28"/>
        <v>0</v>
      </c>
      <c r="L27" s="58">
        <f t="shared" si="29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</v>
      </c>
      <c r="F28" s="56" t="s">
        <v>25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0</v>
      </c>
      <c r="J28" s="60">
        <f t="shared" si="27"/>
        <v>0</v>
      </c>
      <c r="K28" s="58">
        <f t="shared" si="28"/>
        <v>0</v>
      </c>
      <c r="L28" s="58">
        <f t="shared" si="29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0</v>
      </c>
      <c r="F29" s="56" t="s">
        <v>26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0</v>
      </c>
      <c r="J29" s="60">
        <f t="shared" si="27"/>
        <v>0</v>
      </c>
      <c r="K29" s="58">
        <f t="shared" si="28"/>
        <v>0</v>
      </c>
      <c r="L29" s="58">
        <f t="shared" si="29"/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0</v>
      </c>
      <c r="F30" s="56" t="s">
        <v>27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0</v>
      </c>
      <c r="J30" s="60">
        <f t="shared" si="27"/>
        <v>0</v>
      </c>
      <c r="K30" s="58">
        <f t="shared" si="28"/>
        <v>0</v>
      </c>
      <c r="L30" s="58">
        <f t="shared" si="29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</v>
      </c>
      <c r="F31" s="56" t="s">
        <v>28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0</v>
      </c>
      <c r="J31" s="60">
        <f t="shared" si="27"/>
        <v>0</v>
      </c>
      <c r="K31" s="58">
        <f t="shared" si="28"/>
        <v>0</v>
      </c>
      <c r="L31" s="58">
        <f t="shared" si="29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</v>
      </c>
      <c r="F32" s="56" t="s">
        <v>29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0</v>
      </c>
      <c r="J32" s="60">
        <f t="shared" si="27"/>
        <v>0</v>
      </c>
      <c r="K32" s="58">
        <f t="shared" si="28"/>
        <v>0</v>
      </c>
      <c r="L32" s="58">
        <f t="shared" si="29"/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</v>
      </c>
      <c r="F33" s="56" t="s">
        <v>23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0</v>
      </c>
      <c r="J33" s="60">
        <f t="shared" si="27"/>
        <v>0</v>
      </c>
      <c r="K33" s="58">
        <f t="shared" si="28"/>
        <v>0</v>
      </c>
      <c r="L33" s="58">
        <f t="shared" si="29"/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</v>
      </c>
      <c r="F34" s="56" t="s">
        <v>24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0</v>
      </c>
      <c r="J34" s="60">
        <f t="shared" si="27"/>
        <v>0</v>
      </c>
      <c r="K34" s="58">
        <f t="shared" si="28"/>
        <v>0</v>
      </c>
      <c r="L34" s="58">
        <f t="shared" si="29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</v>
      </c>
      <c r="F35" s="56" t="s">
        <v>25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0</v>
      </c>
      <c r="J35" s="60">
        <f t="shared" si="27"/>
        <v>0</v>
      </c>
      <c r="K35" s="58">
        <f t="shared" si="28"/>
        <v>0</v>
      </c>
      <c r="L35" s="58">
        <f t="shared" si="29"/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</v>
      </c>
      <c r="F36" s="56" t="s">
        <v>26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0</v>
      </c>
      <c r="J36" s="60">
        <f t="shared" si="27"/>
        <v>0</v>
      </c>
      <c r="K36" s="58">
        <f t="shared" si="28"/>
        <v>0</v>
      </c>
      <c r="L36" s="58">
        <f t="shared" si="29"/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</v>
      </c>
      <c r="F37" s="56" t="s">
        <v>27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0</v>
      </c>
      <c r="J37" s="60">
        <f t="shared" si="27"/>
        <v>0</v>
      </c>
      <c r="K37" s="58">
        <f t="shared" si="28"/>
        <v>0</v>
      </c>
      <c r="L37" s="58">
        <f t="shared" si="29"/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</v>
      </c>
      <c r="F38" s="56" t="s">
        <v>28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0</v>
      </c>
      <c r="J38" s="60">
        <f t="shared" si="27"/>
        <v>0</v>
      </c>
      <c r="K38" s="58">
        <f t="shared" si="28"/>
        <v>0</v>
      </c>
      <c r="L38" s="58">
        <f t="shared" si="29"/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0</v>
      </c>
      <c r="F39" s="56" t="s">
        <v>29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0</v>
      </c>
      <c r="J39" s="60">
        <f t="shared" si="27"/>
        <v>0</v>
      </c>
      <c r="K39" s="58">
        <f t="shared" si="28"/>
        <v>0</v>
      </c>
      <c r="L39" s="58">
        <f t="shared" si="29"/>
        <v>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</v>
      </c>
      <c r="F40" s="56" t="s">
        <v>23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0</v>
      </c>
      <c r="J40" s="60">
        <f t="shared" si="27"/>
        <v>0</v>
      </c>
      <c r="K40" s="58">
        <f t="shared" si="28"/>
        <v>0</v>
      </c>
      <c r="L40" s="58">
        <f t="shared" si="29"/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</v>
      </c>
      <c r="F41" s="56" t="s">
        <v>24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0</v>
      </c>
      <c r="J41" s="60">
        <f t="shared" si="27"/>
        <v>0</v>
      </c>
      <c r="K41" s="58">
        <f t="shared" si="28"/>
        <v>0</v>
      </c>
      <c r="L41" s="58">
        <f t="shared" si="29"/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</v>
      </c>
      <c r="F42" s="56" t="s">
        <v>25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0</v>
      </c>
      <c r="J42" s="60">
        <f t="shared" si="27"/>
        <v>0</v>
      </c>
      <c r="K42" s="58">
        <f t="shared" si="28"/>
        <v>0</v>
      </c>
      <c r="L42" s="58">
        <f t="shared" si="29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</v>
      </c>
      <c r="F43" s="56" t="s">
        <v>26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0</v>
      </c>
      <c r="J43" s="60">
        <f t="shared" si="27"/>
        <v>0</v>
      </c>
      <c r="K43" s="58">
        <f t="shared" si="28"/>
        <v>0</v>
      </c>
      <c r="L43" s="58">
        <f t="shared" si="29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0</v>
      </c>
      <c r="F44" s="56" t="s">
        <v>27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0</v>
      </c>
      <c r="J44" s="60">
        <f t="shared" si="27"/>
        <v>0</v>
      </c>
      <c r="K44" s="58">
        <f t="shared" si="28"/>
        <v>0</v>
      </c>
      <c r="L44" s="58">
        <f t="shared" si="29"/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0</v>
      </c>
      <c r="F45" s="56" t="s">
        <v>28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0</v>
      </c>
      <c r="J45" s="60">
        <f t="shared" si="27"/>
        <v>0</v>
      </c>
      <c r="K45" s="58">
        <f t="shared" si="28"/>
        <v>0</v>
      </c>
      <c r="L45" s="58">
        <f t="shared" si="29"/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</v>
      </c>
      <c r="F46" s="56" t="s">
        <v>29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0</v>
      </c>
      <c r="J46" s="60">
        <f t="shared" si="27"/>
        <v>0</v>
      </c>
      <c r="K46" s="58">
        <f t="shared" si="28"/>
        <v>0</v>
      </c>
      <c r="L46" s="58">
        <f t="shared" si="29"/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0</v>
      </c>
      <c r="F47" s="56" t="s">
        <v>23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0</v>
      </c>
      <c r="J47" s="60">
        <f t="shared" si="27"/>
        <v>0</v>
      </c>
      <c r="K47" s="58">
        <f t="shared" si="28"/>
        <v>0</v>
      </c>
      <c r="L47" s="58">
        <f t="shared" si="29"/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</v>
      </c>
      <c r="F48" s="56" t="s">
        <v>24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0</v>
      </c>
      <c r="J48" s="60">
        <f t="shared" si="27"/>
        <v>0</v>
      </c>
      <c r="K48" s="58">
        <f t="shared" si="28"/>
        <v>0</v>
      </c>
      <c r="L48" s="58">
        <f t="shared" si="29"/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</v>
      </c>
      <c r="F49" s="56" t="s">
        <v>25</v>
      </c>
      <c r="G49" s="57">
        <v>31.0</v>
      </c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7519</v>
      </c>
      <c r="I52" s="64">
        <f t="shared" si="60"/>
        <v>0</v>
      </c>
      <c r="J52" s="65">
        <v>0.0</v>
      </c>
      <c r="K52" s="64">
        <f>I52+J52</f>
        <v>0</v>
      </c>
      <c r="L52" s="66">
        <f>H52+I52</f>
        <v>7519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5600.0</v>
      </c>
      <c r="I55" s="69">
        <f>I52/H55</f>
        <v>0</v>
      </c>
      <c r="J55" s="69">
        <f>J52/H55</f>
        <v>0</v>
      </c>
      <c r="K55" s="69">
        <f>K52/H55</f>
        <v>0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2756.6</v>
      </c>
      <c r="F58" s="84">
        <v>1.0</v>
      </c>
      <c r="G58" s="85">
        <f>((E65*G67)+E65)</f>
        <v>5909.016914</v>
      </c>
      <c r="H58" s="84">
        <v>9.0</v>
      </c>
      <c r="I58" s="85">
        <f>((G65*G67)+G65)</f>
        <v>12666.50253</v>
      </c>
      <c r="J58" s="84">
        <v>17.0</v>
      </c>
      <c r="K58" s="85">
        <f>((I65*G67)+I65)</f>
        <v>27151.77309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0.1</v>
      </c>
      <c r="D59" s="82" t="s">
        <v>38</v>
      </c>
      <c r="E59" s="83">
        <f t="shared" ref="E59:E65" si="62">((E58*G$67)+E58)</f>
        <v>3032.26</v>
      </c>
      <c r="F59" s="84">
        <v>2.0</v>
      </c>
      <c r="G59" s="85">
        <f t="shared" ref="G59:G65" si="63">((G58*G$67)+G58)</f>
        <v>6499.918605</v>
      </c>
      <c r="H59" s="84">
        <v>10.0</v>
      </c>
      <c r="I59" s="85">
        <f t="shared" ref="I59:I65" si="64">((I58*G$67)+I58)</f>
        <v>13933.15279</v>
      </c>
      <c r="J59" s="84">
        <v>18.0</v>
      </c>
      <c r="K59" s="85">
        <f t="shared" ref="K59:K64" si="65">((K58*G$67)+K58)</f>
        <v>29866.9504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3335.486</v>
      </c>
      <c r="F60" s="84">
        <v>3.0</v>
      </c>
      <c r="G60" s="85">
        <f t="shared" si="63"/>
        <v>7149.910466</v>
      </c>
      <c r="H60" s="84">
        <v>11.0</v>
      </c>
      <c r="I60" s="85">
        <f t="shared" si="64"/>
        <v>15326.46807</v>
      </c>
      <c r="J60" s="84">
        <v>19.0</v>
      </c>
      <c r="K60" s="85">
        <f t="shared" si="65"/>
        <v>32853.64544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3669.0346</v>
      </c>
      <c r="F61" s="84">
        <v>4.0</v>
      </c>
      <c r="G61" s="85">
        <f t="shared" si="63"/>
        <v>7864.901512</v>
      </c>
      <c r="H61" s="84">
        <v>12.0</v>
      </c>
      <c r="I61" s="85">
        <f t="shared" si="64"/>
        <v>16859.11487</v>
      </c>
      <c r="J61" s="84">
        <v>20.0</v>
      </c>
      <c r="K61" s="85">
        <f t="shared" si="65"/>
        <v>36139.00999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4035.93806</v>
      </c>
      <c r="F62" s="84">
        <v>5.0</v>
      </c>
      <c r="G62" s="85">
        <f t="shared" si="63"/>
        <v>8651.391663</v>
      </c>
      <c r="H62" s="84">
        <v>13.0</v>
      </c>
      <c r="I62" s="85">
        <f t="shared" si="64"/>
        <v>18545.02636</v>
      </c>
      <c r="J62" s="84">
        <v>21.0</v>
      </c>
      <c r="K62" s="85">
        <f t="shared" si="65"/>
        <v>39752.91099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12.53</v>
      </c>
      <c r="E63" s="83">
        <f t="shared" si="62"/>
        <v>4439.531866</v>
      </c>
      <c r="F63" s="84">
        <v>6.0</v>
      </c>
      <c r="G63" s="85">
        <f t="shared" si="63"/>
        <v>9516.53083</v>
      </c>
      <c r="H63" s="84">
        <v>14.0</v>
      </c>
      <c r="I63" s="85">
        <f t="shared" si="64"/>
        <v>20399.529</v>
      </c>
      <c r="J63" s="84">
        <v>22.0</v>
      </c>
      <c r="K63" s="85">
        <f t="shared" si="65"/>
        <v>43728.20209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2.506</v>
      </c>
      <c r="E64" s="83">
        <f t="shared" si="62"/>
        <v>4883.485053</v>
      </c>
      <c r="F64" s="84">
        <v>7.0</v>
      </c>
      <c r="G64" s="85">
        <f t="shared" si="63"/>
        <v>10468.18391</v>
      </c>
      <c r="H64" s="84">
        <v>15.0</v>
      </c>
      <c r="I64" s="85">
        <f t="shared" si="64"/>
        <v>22439.4819</v>
      </c>
      <c r="J64" s="84">
        <v>23.0</v>
      </c>
      <c r="K64" s="85">
        <f t="shared" si="65"/>
        <v>48101.02229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250.6</v>
      </c>
      <c r="E65" s="83">
        <f t="shared" si="62"/>
        <v>5371.833558</v>
      </c>
      <c r="F65" s="84">
        <v>8.0</v>
      </c>
      <c r="G65" s="85">
        <f t="shared" si="63"/>
        <v>11515.0023</v>
      </c>
      <c r="H65" s="84">
        <v>16.0</v>
      </c>
      <c r="I65" s="85">
        <f t="shared" si="64"/>
        <v>24683.43009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0.1</v>
      </c>
      <c r="H67" s="17">
        <f t="shared" ref="H67:I67" si="66">H69+H70+H71+H72+H73+H74+H75+H76+H77+H78+H79+H80+H81+H82+H83+H84+H85+H86+H87+H88+H89+H90+H91+H92+H93+H94+H95+H96+H97+H98</f>
        <v>2506</v>
      </c>
      <c r="I67" s="17">
        <f t="shared" si="66"/>
        <v>0</v>
      </c>
      <c r="J67" s="98"/>
      <c r="K67" s="17">
        <f t="shared" ref="K67:L67" si="67">K69+K70+K71+K72+K73+K74+K75+K76+K77+K78+K79+K80+K81+K82+K83+K84+K85+K86+K87+K88+K89+K90+K91+K92+K93+K94+K95+K96+K97+K98</f>
        <v>0</v>
      </c>
      <c r="L67" s="17">
        <f t="shared" si="67"/>
        <v>2506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2506.0</v>
      </c>
      <c r="I69" s="101">
        <v>0.0</v>
      </c>
      <c r="J69" s="101">
        <f t="shared" ref="J69:J99" si="68">SUM(H69:I69)</f>
        <v>2506</v>
      </c>
      <c r="K69" s="100">
        <v>0.0</v>
      </c>
      <c r="L69" s="100">
        <f t="shared" ref="L69:L99" si="69">J69-K69</f>
        <v>2506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70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0.0</v>
      </c>
      <c r="J70" s="101">
        <f t="shared" si="68"/>
        <v>0</v>
      </c>
      <c r="K70" s="100">
        <v>0.0</v>
      </c>
      <c r="L70" s="100">
        <f t="shared" si="69"/>
        <v>0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70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0.0</v>
      </c>
      <c r="J71" s="101">
        <f t="shared" si="68"/>
        <v>0</v>
      </c>
      <c r="K71" s="100">
        <v>0.0</v>
      </c>
      <c r="L71" s="100">
        <f t="shared" si="69"/>
        <v>0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70"/>
        <v>Pix Bet</v>
      </c>
      <c r="D72" s="54" t="s">
        <v>10</v>
      </c>
      <c r="E72" s="54"/>
      <c r="F72" s="56" t="s">
        <v>29</v>
      </c>
      <c r="G72" s="57">
        <v>4.0</v>
      </c>
      <c r="H72" s="100">
        <v>0.0</v>
      </c>
      <c r="I72" s="101">
        <v>0.0</v>
      </c>
      <c r="J72" s="101">
        <f t="shared" si="68"/>
        <v>0</v>
      </c>
      <c r="K72" s="100">
        <v>0.0</v>
      </c>
      <c r="L72" s="100">
        <f t="shared" si="69"/>
        <v>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70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0.0</v>
      </c>
      <c r="J73" s="101">
        <f t="shared" si="68"/>
        <v>0</v>
      </c>
      <c r="K73" s="100">
        <v>0.0</v>
      </c>
      <c r="L73" s="100">
        <f t="shared" si="69"/>
        <v>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70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0.0</v>
      </c>
      <c r="J74" s="101">
        <f t="shared" si="68"/>
        <v>0</v>
      </c>
      <c r="K74" s="100">
        <v>0.0</v>
      </c>
      <c r="L74" s="100">
        <f t="shared" si="69"/>
        <v>0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70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0.0</v>
      </c>
      <c r="J75" s="101">
        <f t="shared" si="68"/>
        <v>0</v>
      </c>
      <c r="K75" s="100">
        <v>0.0</v>
      </c>
      <c r="L75" s="100">
        <f t="shared" si="69"/>
        <v>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70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0.0</v>
      </c>
      <c r="J76" s="101">
        <f t="shared" si="68"/>
        <v>0</v>
      </c>
      <c r="K76" s="100">
        <v>0.0</v>
      </c>
      <c r="L76" s="100">
        <f t="shared" si="69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70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0.0</v>
      </c>
      <c r="J77" s="101">
        <f t="shared" si="68"/>
        <v>0</v>
      </c>
      <c r="K77" s="100">
        <v>0.0</v>
      </c>
      <c r="L77" s="100">
        <f t="shared" si="69"/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70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0.0</v>
      </c>
      <c r="J78" s="101">
        <f t="shared" si="68"/>
        <v>0</v>
      </c>
      <c r="K78" s="100">
        <v>0.0</v>
      </c>
      <c r="L78" s="100">
        <f t="shared" si="69"/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70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0.0</v>
      </c>
      <c r="J79" s="101">
        <f t="shared" si="68"/>
        <v>0</v>
      </c>
      <c r="K79" s="100">
        <v>0.0</v>
      </c>
      <c r="L79" s="100">
        <f t="shared" si="69"/>
        <v>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70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0.0</v>
      </c>
      <c r="J80" s="101">
        <f t="shared" si="68"/>
        <v>0</v>
      </c>
      <c r="K80" s="100">
        <v>0.0</v>
      </c>
      <c r="L80" s="100">
        <f t="shared" si="69"/>
        <v>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70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0.0</v>
      </c>
      <c r="J81" s="101">
        <f t="shared" si="68"/>
        <v>0</v>
      </c>
      <c r="K81" s="100">
        <v>0.0</v>
      </c>
      <c r="L81" s="100">
        <f t="shared" si="69"/>
        <v>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70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0.0</v>
      </c>
      <c r="J82" s="101">
        <f t="shared" si="68"/>
        <v>0</v>
      </c>
      <c r="K82" s="100">
        <v>0.0</v>
      </c>
      <c r="L82" s="100">
        <f t="shared" si="69"/>
        <v>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70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0.0</v>
      </c>
      <c r="J83" s="101">
        <f t="shared" si="68"/>
        <v>0</v>
      </c>
      <c r="K83" s="100">
        <v>0.0</v>
      </c>
      <c r="L83" s="100">
        <f t="shared" si="69"/>
        <v>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70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0.0</v>
      </c>
      <c r="J84" s="101">
        <f t="shared" si="68"/>
        <v>0</v>
      </c>
      <c r="K84" s="100">
        <v>0.0</v>
      </c>
      <c r="L84" s="100">
        <f t="shared" si="69"/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70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0.0</v>
      </c>
      <c r="J85" s="101">
        <f t="shared" si="68"/>
        <v>0</v>
      </c>
      <c r="K85" s="100">
        <v>0.0</v>
      </c>
      <c r="L85" s="100">
        <f t="shared" si="69"/>
        <v>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70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0.0</v>
      </c>
      <c r="J86" s="101">
        <f t="shared" si="68"/>
        <v>0</v>
      </c>
      <c r="K86" s="100">
        <v>0.0</v>
      </c>
      <c r="L86" s="100">
        <f t="shared" si="69"/>
        <v>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70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0.0</v>
      </c>
      <c r="J87" s="101">
        <f t="shared" si="68"/>
        <v>0</v>
      </c>
      <c r="K87" s="100">
        <v>0.0</v>
      </c>
      <c r="L87" s="100">
        <f t="shared" si="69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70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0.0</v>
      </c>
      <c r="J88" s="101">
        <f t="shared" si="68"/>
        <v>0</v>
      </c>
      <c r="K88" s="100">
        <v>0.0</v>
      </c>
      <c r="L88" s="100">
        <f t="shared" si="69"/>
        <v>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70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0.0</v>
      </c>
      <c r="J89" s="101">
        <f t="shared" si="68"/>
        <v>0</v>
      </c>
      <c r="K89" s="100">
        <v>0.0</v>
      </c>
      <c r="L89" s="100">
        <f t="shared" si="69"/>
        <v>0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70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0.0</v>
      </c>
      <c r="J90" s="101">
        <f t="shared" si="68"/>
        <v>0</v>
      </c>
      <c r="K90" s="100">
        <v>0.0</v>
      </c>
      <c r="L90" s="100">
        <f t="shared" si="69"/>
        <v>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70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0.0</v>
      </c>
      <c r="J91" s="101">
        <f t="shared" si="68"/>
        <v>0</v>
      </c>
      <c r="K91" s="100">
        <v>0.0</v>
      </c>
      <c r="L91" s="100">
        <f t="shared" si="69"/>
        <v>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70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0.0</v>
      </c>
      <c r="J92" s="101">
        <f t="shared" si="68"/>
        <v>0</v>
      </c>
      <c r="K92" s="100">
        <v>0.0</v>
      </c>
      <c r="L92" s="100">
        <f t="shared" si="69"/>
        <v>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70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0.0</v>
      </c>
      <c r="J93" s="101">
        <f t="shared" si="68"/>
        <v>0</v>
      </c>
      <c r="K93" s="100">
        <v>0.0</v>
      </c>
      <c r="L93" s="100">
        <f t="shared" si="69"/>
        <v>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70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0.0</v>
      </c>
      <c r="J94" s="101">
        <f t="shared" si="68"/>
        <v>0</v>
      </c>
      <c r="K94" s="100">
        <v>0.0</v>
      </c>
      <c r="L94" s="100">
        <f t="shared" si="69"/>
        <v>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70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0.0</v>
      </c>
      <c r="J95" s="101">
        <f t="shared" si="68"/>
        <v>0</v>
      </c>
      <c r="K95" s="100">
        <v>0.0</v>
      </c>
      <c r="L95" s="100">
        <f t="shared" si="69"/>
        <v>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70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0.0</v>
      </c>
      <c r="J96" s="101">
        <f t="shared" si="68"/>
        <v>0</v>
      </c>
      <c r="K96" s="100">
        <v>0.0</v>
      </c>
      <c r="L96" s="100">
        <f t="shared" si="69"/>
        <v>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70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0.0</v>
      </c>
      <c r="J97" s="101">
        <f t="shared" si="68"/>
        <v>0</v>
      </c>
      <c r="K97" s="100">
        <v>0.0</v>
      </c>
      <c r="L97" s="100">
        <f t="shared" si="69"/>
        <v>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70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0.0</v>
      </c>
      <c r="J98" s="101">
        <f t="shared" si="68"/>
        <v>0</v>
      </c>
      <c r="K98" s="100">
        <v>0.0</v>
      </c>
      <c r="L98" s="100">
        <f t="shared" si="69"/>
        <v>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70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8"/>
        <v>0</v>
      </c>
      <c r="K99" s="100">
        <v>0.0</v>
      </c>
      <c r="L99" s="100">
        <f t="shared" si="69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1">A101</f>
        <v>2ª ENTRADA</v>
      </c>
      <c r="B102" s="82"/>
      <c r="C102" s="82"/>
      <c r="D102" s="82"/>
      <c r="E102" s="83">
        <f>((L111*G111)+L111)</f>
        <v>2556.12</v>
      </c>
      <c r="F102" s="84">
        <v>1.0</v>
      </c>
      <c r="G102" s="85">
        <f>((E109*G111)+E109)</f>
        <v>2994.901977</v>
      </c>
      <c r="H102" s="84">
        <v>9.0</v>
      </c>
      <c r="I102" s="85">
        <f>((G109*G111)+G109)</f>
        <v>3509.004996</v>
      </c>
      <c r="J102" s="84">
        <v>17.0</v>
      </c>
      <c r="K102" s="85">
        <f>((I109*G111)+I109)</f>
        <v>4111.358622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1"/>
        <v>2ª ENTRADA</v>
      </c>
      <c r="B103" s="87"/>
      <c r="C103" s="87">
        <v>0.02</v>
      </c>
      <c r="D103" s="82" t="s">
        <v>38</v>
      </c>
      <c r="E103" s="83">
        <f t="shared" ref="E103:E109" si="72">((E102*G$111)+E102)</f>
        <v>2607.2424</v>
      </c>
      <c r="F103" s="84">
        <v>2.0</v>
      </c>
      <c r="G103" s="85">
        <f t="shared" ref="G103:G109" si="73">((G102*G$111)+G102)</f>
        <v>3054.800017</v>
      </c>
      <c r="H103" s="84">
        <v>10.0</v>
      </c>
      <c r="I103" s="85">
        <f t="shared" ref="I103:I109" si="74">((I102*G$111)+I102)</f>
        <v>3579.185096</v>
      </c>
      <c r="J103" s="84">
        <v>18.0</v>
      </c>
      <c r="K103" s="85">
        <f t="shared" ref="K103:K108" si="75">((K102*G$111)+K102)</f>
        <v>4193.585795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1"/>
        <v>2ª ENTRADA</v>
      </c>
      <c r="B104" s="82"/>
      <c r="C104" s="82"/>
      <c r="D104" s="82"/>
      <c r="E104" s="83">
        <f t="shared" si="72"/>
        <v>2659.387248</v>
      </c>
      <c r="F104" s="84">
        <v>3.0</v>
      </c>
      <c r="G104" s="85">
        <f t="shared" si="73"/>
        <v>3115.896017</v>
      </c>
      <c r="H104" s="84">
        <v>11.0</v>
      </c>
      <c r="I104" s="85">
        <f t="shared" si="74"/>
        <v>3650.768798</v>
      </c>
      <c r="J104" s="84">
        <v>19.0</v>
      </c>
      <c r="K104" s="85">
        <f t="shared" si="75"/>
        <v>4277.45751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1"/>
        <v>2ª ENTRADA</v>
      </c>
      <c r="B105" s="88"/>
      <c r="C105" s="88"/>
      <c r="D105" s="88"/>
      <c r="E105" s="83">
        <f t="shared" si="72"/>
        <v>2712.574993</v>
      </c>
      <c r="F105" s="84">
        <v>4.0</v>
      </c>
      <c r="G105" s="85">
        <f t="shared" si="73"/>
        <v>3178.213937</v>
      </c>
      <c r="H105" s="84">
        <v>12.0</v>
      </c>
      <c r="I105" s="85">
        <f t="shared" si="74"/>
        <v>3723.784174</v>
      </c>
      <c r="J105" s="84">
        <v>20.0</v>
      </c>
      <c r="K105" s="85">
        <f t="shared" si="75"/>
        <v>4363.006661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1"/>
        <v>2ª ENTRADA</v>
      </c>
      <c r="B106" s="89"/>
      <c r="C106" s="89" t="s">
        <v>1</v>
      </c>
      <c r="D106" s="89" t="s">
        <v>44</v>
      </c>
      <c r="E106" s="83">
        <f t="shared" si="72"/>
        <v>2766.826493</v>
      </c>
      <c r="F106" s="84">
        <v>5.0</v>
      </c>
      <c r="G106" s="85">
        <f t="shared" si="73"/>
        <v>3241.778216</v>
      </c>
      <c r="H106" s="84">
        <v>13.0</v>
      </c>
      <c r="I106" s="85">
        <f t="shared" si="74"/>
        <v>3798.259858</v>
      </c>
      <c r="J106" s="84">
        <v>21.0</v>
      </c>
      <c r="K106" s="85">
        <f t="shared" si="75"/>
        <v>4450.266794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1"/>
        <v>2ª ENTRADA</v>
      </c>
      <c r="B107" s="90"/>
      <c r="C107" s="90" t="s">
        <v>40</v>
      </c>
      <c r="D107" s="91">
        <f>L111*0.5%</f>
        <v>12.53</v>
      </c>
      <c r="E107" s="83">
        <f t="shared" si="72"/>
        <v>2822.163023</v>
      </c>
      <c r="F107" s="84">
        <v>6.0</v>
      </c>
      <c r="G107" s="85">
        <f t="shared" si="73"/>
        <v>3306.61378</v>
      </c>
      <c r="H107" s="84">
        <v>14.0</v>
      </c>
      <c r="I107" s="85">
        <f t="shared" si="74"/>
        <v>3874.225055</v>
      </c>
      <c r="J107" s="84">
        <v>22.0</v>
      </c>
      <c r="K107" s="85">
        <f t="shared" si="75"/>
        <v>4539.27213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1"/>
        <v>2ª ENTRADA</v>
      </c>
      <c r="B108" s="92"/>
      <c r="C108" s="92" t="s">
        <v>41</v>
      </c>
      <c r="D108" s="93">
        <f>D107/5</f>
        <v>2.506</v>
      </c>
      <c r="E108" s="83">
        <f t="shared" si="72"/>
        <v>2878.606283</v>
      </c>
      <c r="F108" s="84">
        <v>7.0</v>
      </c>
      <c r="G108" s="85">
        <f t="shared" si="73"/>
        <v>3372.746056</v>
      </c>
      <c r="H108" s="84">
        <v>15.0</v>
      </c>
      <c r="I108" s="85">
        <f t="shared" si="74"/>
        <v>3951.709556</v>
      </c>
      <c r="J108" s="84">
        <v>23.0</v>
      </c>
      <c r="K108" s="85">
        <f t="shared" si="75"/>
        <v>4630.057572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1"/>
        <v>2ª ENTRADA</v>
      </c>
      <c r="B109" s="94"/>
      <c r="C109" s="94" t="s">
        <v>42</v>
      </c>
      <c r="D109" s="95">
        <f>L111*G111</f>
        <v>50.12</v>
      </c>
      <c r="E109" s="83">
        <f t="shared" si="72"/>
        <v>2936.178409</v>
      </c>
      <c r="F109" s="84">
        <v>8.0</v>
      </c>
      <c r="G109" s="85">
        <f t="shared" si="73"/>
        <v>3440.200977</v>
      </c>
      <c r="H109" s="84">
        <v>16.0</v>
      </c>
      <c r="I109" s="85">
        <f t="shared" si="74"/>
        <v>4030.743747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1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1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0.02</v>
      </c>
      <c r="H111" s="17">
        <f t="shared" ref="H111:I111" si="76">H113+H114+H115+H116+H117+H118+H119+H120+H121+H122+H123+H124+H125+H126+H127+H128+H129+H130+H131+H132+H133+H134+H135+H136+H137+H138+H139+H140+H141+H142</f>
        <v>2506</v>
      </c>
      <c r="I111" s="17">
        <f t="shared" si="76"/>
        <v>0</v>
      </c>
      <c r="J111" s="98"/>
      <c r="K111" s="17">
        <f t="shared" ref="K111:L111" si="77">K113+K114+K115+K116+K117+K118+K119+K120+K121+K122+K123+K124+K125+K126+K127+K128+K129+K130+K131+K132+K133+K134+K135+K136+K137+K138+K139+K140+K141+K142</f>
        <v>0</v>
      </c>
      <c r="L111" s="17">
        <f t="shared" si="77"/>
        <v>2506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1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1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2506.0</v>
      </c>
      <c r="I113" s="101">
        <v>0.0</v>
      </c>
      <c r="J113" s="101">
        <f t="shared" ref="J113:J143" si="78">SUM(H113:I113)</f>
        <v>2506</v>
      </c>
      <c r="K113" s="100">
        <v>0.0</v>
      </c>
      <c r="L113" s="100">
        <f t="shared" ref="L113:L143" si="79">J113-K113</f>
        <v>2506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1"/>
        <v>2ª ENTRADA</v>
      </c>
      <c r="B114" s="54"/>
      <c r="C114" s="54" t="str">
        <f t="shared" ref="C114:C143" si="80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0.0</v>
      </c>
      <c r="J114" s="101">
        <f t="shared" si="78"/>
        <v>0</v>
      </c>
      <c r="K114" s="100">
        <v>0.0</v>
      </c>
      <c r="L114" s="100">
        <f t="shared" si="79"/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1"/>
        <v>2ª ENTRADA</v>
      </c>
      <c r="B115" s="54"/>
      <c r="C115" s="54" t="str">
        <f t="shared" si="80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0.0</v>
      </c>
      <c r="J115" s="101">
        <f t="shared" si="78"/>
        <v>0</v>
      </c>
      <c r="K115" s="100">
        <v>0.0</v>
      </c>
      <c r="L115" s="100">
        <f t="shared" si="79"/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1"/>
        <v>2ª ENTRADA</v>
      </c>
      <c r="B116" s="54"/>
      <c r="C116" s="54" t="str">
        <f t="shared" si="80"/>
        <v>1XBet</v>
      </c>
      <c r="D116" s="54" t="s">
        <v>10</v>
      </c>
      <c r="E116" s="54"/>
      <c r="F116" s="56" t="s">
        <v>29</v>
      </c>
      <c r="G116" s="57">
        <v>4.0</v>
      </c>
      <c r="H116" s="100">
        <v>0.0</v>
      </c>
      <c r="I116" s="101">
        <v>0.0</v>
      </c>
      <c r="J116" s="101">
        <f t="shared" si="78"/>
        <v>0</v>
      </c>
      <c r="K116" s="100">
        <v>0.0</v>
      </c>
      <c r="L116" s="100">
        <f t="shared" si="79"/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1"/>
        <v>2ª ENTRADA</v>
      </c>
      <c r="B117" s="54"/>
      <c r="C117" s="54" t="str">
        <f t="shared" si="80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0.0</v>
      </c>
      <c r="J117" s="101">
        <f t="shared" si="78"/>
        <v>0</v>
      </c>
      <c r="K117" s="100">
        <v>0.0</v>
      </c>
      <c r="L117" s="100">
        <f t="shared" si="79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1"/>
        <v>2ª ENTRADA</v>
      </c>
      <c r="B118" s="54"/>
      <c r="C118" s="54" t="str">
        <f t="shared" si="80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0.0</v>
      </c>
      <c r="J118" s="101">
        <f t="shared" si="78"/>
        <v>0</v>
      </c>
      <c r="K118" s="100">
        <v>0.0</v>
      </c>
      <c r="L118" s="100">
        <f t="shared" si="79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1"/>
        <v>2ª ENTRADA</v>
      </c>
      <c r="B119" s="54"/>
      <c r="C119" s="54" t="str">
        <f t="shared" si="80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0.0</v>
      </c>
      <c r="J119" s="101">
        <f t="shared" si="78"/>
        <v>0</v>
      </c>
      <c r="K119" s="100">
        <v>0.0</v>
      </c>
      <c r="L119" s="100">
        <f t="shared" si="79"/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1"/>
        <v>2ª ENTRADA</v>
      </c>
      <c r="B120" s="54"/>
      <c r="C120" s="54" t="str">
        <f t="shared" si="80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0.0</v>
      </c>
      <c r="J120" s="101">
        <f t="shared" si="78"/>
        <v>0</v>
      </c>
      <c r="K120" s="100">
        <v>0.0</v>
      </c>
      <c r="L120" s="100">
        <f t="shared" si="79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1"/>
        <v>2ª ENTRADA</v>
      </c>
      <c r="B121" s="54"/>
      <c r="C121" s="54" t="str">
        <f t="shared" si="80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0.0</v>
      </c>
      <c r="J121" s="101">
        <f t="shared" si="78"/>
        <v>0</v>
      </c>
      <c r="K121" s="100">
        <v>0.0</v>
      </c>
      <c r="L121" s="100">
        <f t="shared" si="79"/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1"/>
        <v>2ª ENTRADA</v>
      </c>
      <c r="B122" s="54"/>
      <c r="C122" s="54" t="str">
        <f t="shared" si="80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0.0</v>
      </c>
      <c r="J122" s="101">
        <f t="shared" si="78"/>
        <v>0</v>
      </c>
      <c r="K122" s="100">
        <v>0.0</v>
      </c>
      <c r="L122" s="100">
        <f t="shared" si="79"/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1"/>
        <v>2ª ENTRADA</v>
      </c>
      <c r="B123" s="54"/>
      <c r="C123" s="54" t="str">
        <f t="shared" si="80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0.0</v>
      </c>
      <c r="J123" s="101">
        <f t="shared" si="78"/>
        <v>0</v>
      </c>
      <c r="K123" s="100">
        <v>0.0</v>
      </c>
      <c r="L123" s="100">
        <f t="shared" si="79"/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1"/>
        <v>2ª ENTRADA</v>
      </c>
      <c r="B124" s="54"/>
      <c r="C124" s="54" t="str">
        <f t="shared" si="80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0.0</v>
      </c>
      <c r="J124" s="101">
        <f t="shared" si="78"/>
        <v>0</v>
      </c>
      <c r="K124" s="100">
        <v>0.0</v>
      </c>
      <c r="L124" s="100">
        <f t="shared" si="79"/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1"/>
        <v>2ª ENTRADA</v>
      </c>
      <c r="B125" s="54"/>
      <c r="C125" s="54" t="str">
        <f t="shared" si="80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0.0</v>
      </c>
      <c r="J125" s="101">
        <f t="shared" si="78"/>
        <v>0</v>
      </c>
      <c r="K125" s="100">
        <v>0.0</v>
      </c>
      <c r="L125" s="100">
        <f t="shared" si="79"/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1"/>
        <v>2ª ENTRADA</v>
      </c>
      <c r="B126" s="54"/>
      <c r="C126" s="54" t="str">
        <f t="shared" si="80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0.0</v>
      </c>
      <c r="J126" s="101">
        <f t="shared" si="78"/>
        <v>0</v>
      </c>
      <c r="K126" s="100">
        <v>0.0</v>
      </c>
      <c r="L126" s="100">
        <f t="shared" si="79"/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1"/>
        <v>2ª ENTRADA</v>
      </c>
      <c r="B127" s="54"/>
      <c r="C127" s="54" t="str">
        <f t="shared" si="80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0.0</v>
      </c>
      <c r="J127" s="101">
        <f t="shared" si="78"/>
        <v>0</v>
      </c>
      <c r="K127" s="100">
        <v>0.0</v>
      </c>
      <c r="L127" s="100">
        <f t="shared" si="79"/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1"/>
        <v>2ª ENTRADA</v>
      </c>
      <c r="B128" s="54"/>
      <c r="C128" s="54" t="str">
        <f t="shared" si="80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0.0</v>
      </c>
      <c r="J128" s="101">
        <f t="shared" si="78"/>
        <v>0</v>
      </c>
      <c r="K128" s="100">
        <v>0.0</v>
      </c>
      <c r="L128" s="100">
        <f t="shared" si="79"/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1"/>
        <v>2ª ENTRADA</v>
      </c>
      <c r="B129" s="54"/>
      <c r="C129" s="54" t="str">
        <f t="shared" si="80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0.0</v>
      </c>
      <c r="J129" s="101">
        <f t="shared" si="78"/>
        <v>0</v>
      </c>
      <c r="K129" s="100">
        <v>0.0</v>
      </c>
      <c r="L129" s="100">
        <f t="shared" si="79"/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1"/>
        <v>2ª ENTRADA</v>
      </c>
      <c r="B130" s="54"/>
      <c r="C130" s="54" t="str">
        <f t="shared" si="80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0.0</v>
      </c>
      <c r="J130" s="101">
        <f t="shared" si="78"/>
        <v>0</v>
      </c>
      <c r="K130" s="100">
        <v>0.0</v>
      </c>
      <c r="L130" s="100">
        <f t="shared" si="79"/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1"/>
        <v>2ª ENTRADA</v>
      </c>
      <c r="B131" s="54"/>
      <c r="C131" s="54" t="str">
        <f t="shared" si="80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0.0</v>
      </c>
      <c r="J131" s="101">
        <f t="shared" si="78"/>
        <v>0</v>
      </c>
      <c r="K131" s="100">
        <v>0.0</v>
      </c>
      <c r="L131" s="100">
        <f t="shared" si="79"/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1"/>
        <v>2ª ENTRADA</v>
      </c>
      <c r="B132" s="54"/>
      <c r="C132" s="54" t="str">
        <f t="shared" si="80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0.0</v>
      </c>
      <c r="J132" s="101">
        <f t="shared" si="78"/>
        <v>0</v>
      </c>
      <c r="K132" s="100">
        <v>0.0</v>
      </c>
      <c r="L132" s="100">
        <f t="shared" si="79"/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1"/>
        <v>2ª ENTRADA</v>
      </c>
      <c r="B133" s="54"/>
      <c r="C133" s="54" t="str">
        <f t="shared" si="80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0.0</v>
      </c>
      <c r="J133" s="101">
        <f t="shared" si="78"/>
        <v>0</v>
      </c>
      <c r="K133" s="100">
        <v>0.0</v>
      </c>
      <c r="L133" s="100">
        <f t="shared" si="79"/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1"/>
        <v>2ª ENTRADA</v>
      </c>
      <c r="B134" s="54"/>
      <c r="C134" s="54" t="str">
        <f t="shared" si="80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0.0</v>
      </c>
      <c r="J134" s="101">
        <f t="shared" si="78"/>
        <v>0</v>
      </c>
      <c r="K134" s="100">
        <v>0.0</v>
      </c>
      <c r="L134" s="100">
        <f t="shared" si="79"/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1"/>
        <v>2ª ENTRADA</v>
      </c>
      <c r="B135" s="54"/>
      <c r="C135" s="54" t="str">
        <f t="shared" si="80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0.0</v>
      </c>
      <c r="J135" s="101">
        <f t="shared" si="78"/>
        <v>0</v>
      </c>
      <c r="K135" s="100">
        <v>0.0</v>
      </c>
      <c r="L135" s="100">
        <f t="shared" si="79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1"/>
        <v>2ª ENTRADA</v>
      </c>
      <c r="B136" s="54"/>
      <c r="C136" s="54" t="str">
        <f t="shared" si="80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0.0</v>
      </c>
      <c r="J136" s="101">
        <f t="shared" si="78"/>
        <v>0</v>
      </c>
      <c r="K136" s="100">
        <v>0.0</v>
      </c>
      <c r="L136" s="100">
        <f t="shared" si="79"/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1"/>
        <v>2ª ENTRADA</v>
      </c>
      <c r="B137" s="54"/>
      <c r="C137" s="54" t="str">
        <f t="shared" si="80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0.0</v>
      </c>
      <c r="J137" s="101">
        <f t="shared" si="78"/>
        <v>0</v>
      </c>
      <c r="K137" s="100">
        <v>0.0</v>
      </c>
      <c r="L137" s="100">
        <f t="shared" si="79"/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1"/>
        <v>2ª ENTRADA</v>
      </c>
      <c r="B138" s="54"/>
      <c r="C138" s="54" t="str">
        <f t="shared" si="80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0.0</v>
      </c>
      <c r="J138" s="101">
        <f t="shared" si="78"/>
        <v>0</v>
      </c>
      <c r="K138" s="100">
        <v>0.0</v>
      </c>
      <c r="L138" s="100">
        <f t="shared" si="79"/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1"/>
        <v>2ª ENTRADA</v>
      </c>
      <c r="B139" s="54"/>
      <c r="C139" s="54" t="str">
        <f t="shared" si="80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0.0</v>
      </c>
      <c r="J139" s="101">
        <f t="shared" si="78"/>
        <v>0</v>
      </c>
      <c r="K139" s="100">
        <v>0.0</v>
      </c>
      <c r="L139" s="100">
        <f t="shared" si="79"/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1"/>
        <v>2ª ENTRADA</v>
      </c>
      <c r="B140" s="54"/>
      <c r="C140" s="54" t="str">
        <f t="shared" si="80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0.0</v>
      </c>
      <c r="J140" s="101">
        <f t="shared" si="78"/>
        <v>0</v>
      </c>
      <c r="K140" s="100">
        <v>0.0</v>
      </c>
      <c r="L140" s="100">
        <f t="shared" si="79"/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1"/>
        <v>2ª ENTRADA</v>
      </c>
      <c r="B141" s="54"/>
      <c r="C141" s="54" t="str">
        <f t="shared" si="80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0.0</v>
      </c>
      <c r="J141" s="101">
        <f t="shared" si="78"/>
        <v>0</v>
      </c>
      <c r="K141" s="100">
        <v>0.0</v>
      </c>
      <c r="L141" s="100">
        <f t="shared" si="79"/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1"/>
        <v>2ª ENTRADA</v>
      </c>
      <c r="B142" s="54"/>
      <c r="C142" s="54" t="str">
        <f t="shared" si="80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0.0</v>
      </c>
      <c r="J142" s="101">
        <f t="shared" si="78"/>
        <v>0</v>
      </c>
      <c r="K142" s="100">
        <v>0.0</v>
      </c>
      <c r="L142" s="100">
        <f t="shared" si="79"/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1"/>
        <v>2ª ENTRADA</v>
      </c>
      <c r="B143" s="54"/>
      <c r="C143" s="54" t="str">
        <f t="shared" si="80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8"/>
        <v>0</v>
      </c>
      <c r="K143" s="100">
        <v>0.0</v>
      </c>
      <c r="L143" s="100">
        <f t="shared" si="79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81">A145</f>
        <v>3ª ENTRADA</v>
      </c>
      <c r="B146" s="82"/>
      <c r="C146" s="82"/>
      <c r="D146" s="82"/>
      <c r="E146" s="83">
        <f>((L155*G155)+L155)</f>
        <v>2632.35</v>
      </c>
      <c r="F146" s="84">
        <v>1.0</v>
      </c>
      <c r="G146" s="85">
        <f>((E153*G155)+E153)</f>
        <v>3889.179837</v>
      </c>
      <c r="H146" s="84">
        <v>9.0</v>
      </c>
      <c r="I146" s="85">
        <f>((G153*G155)+G153)</f>
        <v>5746.089923</v>
      </c>
      <c r="J146" s="84">
        <v>17.0</v>
      </c>
      <c r="K146" s="85">
        <f>((I153*G155)+I153)</f>
        <v>8489.591837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81"/>
        <v>3ª ENTRADA</v>
      </c>
      <c r="B147" s="87"/>
      <c r="C147" s="87">
        <v>0.05</v>
      </c>
      <c r="D147" s="82" t="s">
        <v>38</v>
      </c>
      <c r="E147" s="83">
        <f t="shared" ref="E147:E153" si="82">((E146*G$155)+E146)</f>
        <v>2763.9675</v>
      </c>
      <c r="F147" s="84">
        <v>2.0</v>
      </c>
      <c r="G147" s="85">
        <f t="shared" ref="G147:G153" si="83">((G146*G$155)+G146)</f>
        <v>4083.638829</v>
      </c>
      <c r="H147" s="84">
        <v>10.0</v>
      </c>
      <c r="I147" s="85">
        <f t="shared" ref="I147:I153" si="84">((I146*G$155)+I146)</f>
        <v>6033.394419</v>
      </c>
      <c r="J147" s="84">
        <v>18.0</v>
      </c>
      <c r="K147" s="85">
        <f t="shared" ref="K147:K152" si="85">((K146*G$155)+K146)</f>
        <v>8914.071429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81"/>
        <v>3ª ENTRADA</v>
      </c>
      <c r="B148" s="82"/>
      <c r="C148" s="82"/>
      <c r="D148" s="82"/>
      <c r="E148" s="83">
        <f t="shared" si="82"/>
        <v>2902.165875</v>
      </c>
      <c r="F148" s="84">
        <v>3.0</v>
      </c>
      <c r="G148" s="85">
        <f t="shared" si="83"/>
        <v>4287.820771</v>
      </c>
      <c r="H148" s="84">
        <v>11.0</v>
      </c>
      <c r="I148" s="85">
        <f t="shared" si="84"/>
        <v>6335.06414</v>
      </c>
      <c r="J148" s="84">
        <v>19.0</v>
      </c>
      <c r="K148" s="85">
        <f t="shared" si="85"/>
        <v>9359.775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81"/>
        <v>3ª ENTRADA</v>
      </c>
      <c r="B149" s="88"/>
      <c r="C149" s="88"/>
      <c r="D149" s="88"/>
      <c r="E149" s="83">
        <f t="shared" si="82"/>
        <v>3047.274169</v>
      </c>
      <c r="F149" s="84">
        <v>4.0</v>
      </c>
      <c r="G149" s="85">
        <f t="shared" si="83"/>
        <v>4502.211809</v>
      </c>
      <c r="H149" s="84">
        <v>12.0</v>
      </c>
      <c r="I149" s="85">
        <f t="shared" si="84"/>
        <v>6651.817347</v>
      </c>
      <c r="J149" s="84">
        <v>20.0</v>
      </c>
      <c r="K149" s="85">
        <f t="shared" si="85"/>
        <v>9827.76375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81"/>
        <v>3ª ENTRADA</v>
      </c>
      <c r="B150" s="89"/>
      <c r="C150" s="89" t="s">
        <v>1</v>
      </c>
      <c r="D150" s="89" t="s">
        <v>46</v>
      </c>
      <c r="E150" s="83">
        <f t="shared" si="82"/>
        <v>3199.637877</v>
      </c>
      <c r="F150" s="84">
        <v>5.0</v>
      </c>
      <c r="G150" s="85">
        <f t="shared" si="83"/>
        <v>4727.3224</v>
      </c>
      <c r="H150" s="84">
        <v>13.0</v>
      </c>
      <c r="I150" s="85">
        <f t="shared" si="84"/>
        <v>6984.408214</v>
      </c>
      <c r="J150" s="84">
        <v>21.0</v>
      </c>
      <c r="K150" s="85">
        <f t="shared" si="85"/>
        <v>10319.15194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81"/>
        <v>3ª ENTRADA</v>
      </c>
      <c r="B151" s="90"/>
      <c r="C151" s="90" t="s">
        <v>40</v>
      </c>
      <c r="D151" s="91">
        <f>L155*0.5%</f>
        <v>12.535</v>
      </c>
      <c r="E151" s="83">
        <f t="shared" si="82"/>
        <v>3359.619771</v>
      </c>
      <c r="F151" s="84">
        <v>6.0</v>
      </c>
      <c r="G151" s="85">
        <f t="shared" si="83"/>
        <v>4963.68852</v>
      </c>
      <c r="H151" s="84">
        <v>14.0</v>
      </c>
      <c r="I151" s="85">
        <f t="shared" si="84"/>
        <v>7333.628625</v>
      </c>
      <c r="J151" s="84">
        <v>22.0</v>
      </c>
      <c r="K151" s="85">
        <f t="shared" si="85"/>
        <v>10835.10953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81"/>
        <v>3ª ENTRADA</v>
      </c>
      <c r="B152" s="92"/>
      <c r="C152" s="92" t="s">
        <v>41</v>
      </c>
      <c r="D152" s="93">
        <f>D151/5</f>
        <v>2.507</v>
      </c>
      <c r="E152" s="83">
        <f t="shared" si="82"/>
        <v>3527.60076</v>
      </c>
      <c r="F152" s="84">
        <v>7.0</v>
      </c>
      <c r="G152" s="85">
        <f t="shared" si="83"/>
        <v>5211.872946</v>
      </c>
      <c r="H152" s="84">
        <v>15.0</v>
      </c>
      <c r="I152" s="85">
        <f t="shared" si="84"/>
        <v>7700.310056</v>
      </c>
      <c r="J152" s="84">
        <v>23.0</v>
      </c>
      <c r="K152" s="85">
        <f t="shared" si="85"/>
        <v>11376.86501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81"/>
        <v>3ª ENTRADA</v>
      </c>
      <c r="B153" s="94"/>
      <c r="C153" s="94" t="s">
        <v>42</v>
      </c>
      <c r="D153" s="95">
        <f>L155*G155</f>
        <v>125.35</v>
      </c>
      <c r="E153" s="83">
        <f t="shared" si="82"/>
        <v>3703.980798</v>
      </c>
      <c r="F153" s="84">
        <v>8.0</v>
      </c>
      <c r="G153" s="85">
        <f t="shared" si="83"/>
        <v>5472.466593</v>
      </c>
      <c r="H153" s="84">
        <v>16.0</v>
      </c>
      <c r="I153" s="85">
        <f t="shared" si="84"/>
        <v>8085.325559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81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81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0.05</v>
      </c>
      <c r="H155" s="17">
        <f t="shared" ref="H155:I155" si="86">H157+H158+H159+H160+H161+H162+H163+H164+H165+H166+H167+H168+H169+H170+H171+H172+H173+H174+H175+H176+H177+H178+H179+H180+H181+H182+H183+H184+H185+H186</f>
        <v>2507</v>
      </c>
      <c r="I155" s="17">
        <f t="shared" si="86"/>
        <v>0</v>
      </c>
      <c r="J155" s="98"/>
      <c r="K155" s="17">
        <f t="shared" ref="K155:L155" si="87">K157+K158+K159+K160+K161+K162+K163+K164+K165+K166+K167+K168+K169+K170+K171+K172+K173+K174+K175+K176+K177+K178+K179+K180+K181+K182+K183+K184+K185+K186</f>
        <v>0</v>
      </c>
      <c r="L155" s="17">
        <f t="shared" si="87"/>
        <v>2507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81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81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2507.0</v>
      </c>
      <c r="I157" s="101">
        <v>0.0</v>
      </c>
      <c r="J157" s="101">
        <f t="shared" ref="J157:J187" si="88">SUM(H157:I157)</f>
        <v>2507</v>
      </c>
      <c r="K157" s="100">
        <v>0.0</v>
      </c>
      <c r="L157" s="100">
        <f t="shared" ref="L157:L187" si="89">J157-K157</f>
        <v>2507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81"/>
        <v>3ª ENTRADA</v>
      </c>
      <c r="B158" s="54"/>
      <c r="C158" s="54" t="str">
        <f t="shared" ref="C158:C187" si="90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0.0</v>
      </c>
      <c r="J158" s="101">
        <f t="shared" si="88"/>
        <v>0</v>
      </c>
      <c r="K158" s="100">
        <v>0.0</v>
      </c>
      <c r="L158" s="100">
        <f t="shared" si="89"/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81"/>
        <v>3ª ENTRADA</v>
      </c>
      <c r="B159" s="54"/>
      <c r="C159" s="54" t="str">
        <f t="shared" si="90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0.0</v>
      </c>
      <c r="J159" s="101">
        <f t="shared" si="88"/>
        <v>0</v>
      </c>
      <c r="K159" s="100">
        <v>0.0</v>
      </c>
      <c r="L159" s="100">
        <f t="shared" si="89"/>
        <v>0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81"/>
        <v>3ª ENTRADA</v>
      </c>
      <c r="B160" s="54"/>
      <c r="C160" s="54" t="str">
        <f t="shared" si="90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0.0</v>
      </c>
      <c r="I160" s="101">
        <v>0.0</v>
      </c>
      <c r="J160" s="101">
        <f t="shared" si="88"/>
        <v>0</v>
      </c>
      <c r="K160" s="100">
        <v>0.0</v>
      </c>
      <c r="L160" s="100">
        <f t="shared" si="89"/>
        <v>0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81"/>
        <v>3ª ENTRADA</v>
      </c>
      <c r="B161" s="54"/>
      <c r="C161" s="54" t="str">
        <f t="shared" si="90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0.0</v>
      </c>
      <c r="J161" s="101">
        <f t="shared" si="88"/>
        <v>0</v>
      </c>
      <c r="K161" s="100">
        <v>0.0</v>
      </c>
      <c r="L161" s="100">
        <f t="shared" si="89"/>
        <v>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81"/>
        <v>3ª ENTRADA</v>
      </c>
      <c r="B162" s="54"/>
      <c r="C162" s="54" t="str">
        <f t="shared" si="90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0.0</v>
      </c>
      <c r="J162" s="101">
        <f t="shared" si="88"/>
        <v>0</v>
      </c>
      <c r="K162" s="100">
        <v>0.0</v>
      </c>
      <c r="L162" s="100">
        <f t="shared" si="89"/>
        <v>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81"/>
        <v>3ª ENTRADA</v>
      </c>
      <c r="B163" s="54"/>
      <c r="C163" s="54" t="str">
        <f t="shared" si="90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0.0</v>
      </c>
      <c r="J163" s="101">
        <f t="shared" si="88"/>
        <v>0</v>
      </c>
      <c r="K163" s="100">
        <v>0.0</v>
      </c>
      <c r="L163" s="100">
        <f t="shared" si="89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81"/>
        <v>3ª ENTRADA</v>
      </c>
      <c r="B164" s="54"/>
      <c r="C164" s="54" t="str">
        <f t="shared" si="90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0.0</v>
      </c>
      <c r="J164" s="101">
        <f t="shared" si="88"/>
        <v>0</v>
      </c>
      <c r="K164" s="100">
        <v>0.0</v>
      </c>
      <c r="L164" s="100">
        <f t="shared" si="89"/>
        <v>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81"/>
        <v>3ª ENTRADA</v>
      </c>
      <c r="B165" s="54"/>
      <c r="C165" s="54" t="str">
        <f t="shared" si="90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0.0</v>
      </c>
      <c r="J165" s="101">
        <f t="shared" si="88"/>
        <v>0</v>
      </c>
      <c r="K165" s="100">
        <v>0.0</v>
      </c>
      <c r="L165" s="100">
        <f t="shared" si="89"/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81"/>
        <v>3ª ENTRADA</v>
      </c>
      <c r="B166" s="54"/>
      <c r="C166" s="54" t="str">
        <f t="shared" si="90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0.0</v>
      </c>
      <c r="J166" s="101">
        <f t="shared" si="88"/>
        <v>0</v>
      </c>
      <c r="K166" s="100">
        <v>0.0</v>
      </c>
      <c r="L166" s="100">
        <f t="shared" si="89"/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81"/>
        <v>3ª ENTRADA</v>
      </c>
      <c r="B167" s="54"/>
      <c r="C167" s="54" t="str">
        <f t="shared" si="90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0.0</v>
      </c>
      <c r="J167" s="101">
        <f t="shared" si="88"/>
        <v>0</v>
      </c>
      <c r="K167" s="100">
        <v>0.0</v>
      </c>
      <c r="L167" s="100">
        <f t="shared" si="89"/>
        <v>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81"/>
        <v>3ª ENTRADA</v>
      </c>
      <c r="B168" s="54"/>
      <c r="C168" s="54" t="str">
        <f t="shared" si="90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0.0</v>
      </c>
      <c r="J168" s="101">
        <f t="shared" si="88"/>
        <v>0</v>
      </c>
      <c r="K168" s="100">
        <v>0.0</v>
      </c>
      <c r="L168" s="100">
        <f t="shared" si="89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81"/>
        <v>3ª ENTRADA</v>
      </c>
      <c r="B169" s="54"/>
      <c r="C169" s="54" t="str">
        <f t="shared" si="90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0.0</v>
      </c>
      <c r="J169" s="101">
        <f t="shared" si="88"/>
        <v>0</v>
      </c>
      <c r="K169" s="100">
        <v>0.0</v>
      </c>
      <c r="L169" s="100">
        <f t="shared" si="89"/>
        <v>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81"/>
        <v>3ª ENTRADA</v>
      </c>
      <c r="B170" s="54"/>
      <c r="C170" s="54" t="str">
        <f t="shared" si="90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0.0</v>
      </c>
      <c r="J170" s="101">
        <f t="shared" si="88"/>
        <v>0</v>
      </c>
      <c r="K170" s="100">
        <v>0.0</v>
      </c>
      <c r="L170" s="100">
        <f t="shared" si="89"/>
        <v>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81"/>
        <v>3ª ENTRADA</v>
      </c>
      <c r="B171" s="54"/>
      <c r="C171" s="54" t="str">
        <f t="shared" si="90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0.0</v>
      </c>
      <c r="J171" s="101">
        <f t="shared" si="88"/>
        <v>0</v>
      </c>
      <c r="K171" s="100">
        <v>0.0</v>
      </c>
      <c r="L171" s="100">
        <f t="shared" si="89"/>
        <v>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81"/>
        <v>3ª ENTRADA</v>
      </c>
      <c r="B172" s="54"/>
      <c r="C172" s="54" t="str">
        <f t="shared" si="90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0.0</v>
      </c>
      <c r="J172" s="101">
        <f t="shared" si="88"/>
        <v>0</v>
      </c>
      <c r="K172" s="100">
        <v>0.0</v>
      </c>
      <c r="L172" s="100">
        <f t="shared" si="89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81"/>
        <v>3ª ENTRADA</v>
      </c>
      <c r="B173" s="54"/>
      <c r="C173" s="54" t="str">
        <f t="shared" si="90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0.0</v>
      </c>
      <c r="J173" s="101">
        <f t="shared" si="88"/>
        <v>0</v>
      </c>
      <c r="K173" s="100">
        <v>0.0</v>
      </c>
      <c r="L173" s="100">
        <f t="shared" si="89"/>
        <v>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81"/>
        <v>3ª ENTRADA</v>
      </c>
      <c r="B174" s="54"/>
      <c r="C174" s="54" t="str">
        <f t="shared" si="90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0.0</v>
      </c>
      <c r="J174" s="101">
        <f t="shared" si="88"/>
        <v>0</v>
      </c>
      <c r="K174" s="100">
        <v>0.0</v>
      </c>
      <c r="L174" s="100">
        <f t="shared" si="89"/>
        <v>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81"/>
        <v>3ª ENTRADA</v>
      </c>
      <c r="B175" s="54"/>
      <c r="C175" s="54" t="str">
        <f t="shared" si="90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0.0</v>
      </c>
      <c r="J175" s="101">
        <f t="shared" si="88"/>
        <v>0</v>
      </c>
      <c r="K175" s="100">
        <v>0.0</v>
      </c>
      <c r="L175" s="100">
        <f t="shared" si="89"/>
        <v>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81"/>
        <v>3ª ENTRADA</v>
      </c>
      <c r="B176" s="54"/>
      <c r="C176" s="54" t="str">
        <f t="shared" si="90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0.0</v>
      </c>
      <c r="J176" s="101">
        <f t="shared" si="88"/>
        <v>0</v>
      </c>
      <c r="K176" s="100">
        <v>0.0</v>
      </c>
      <c r="L176" s="100">
        <f t="shared" si="89"/>
        <v>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81"/>
        <v>3ª ENTRADA</v>
      </c>
      <c r="B177" s="54"/>
      <c r="C177" s="54" t="str">
        <f t="shared" si="90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0.0</v>
      </c>
      <c r="J177" s="101">
        <f t="shared" si="88"/>
        <v>0</v>
      </c>
      <c r="K177" s="100">
        <v>0.0</v>
      </c>
      <c r="L177" s="100">
        <f t="shared" si="89"/>
        <v>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81"/>
        <v>3ª ENTRADA</v>
      </c>
      <c r="B178" s="54"/>
      <c r="C178" s="54" t="str">
        <f t="shared" si="90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0.0</v>
      </c>
      <c r="J178" s="101">
        <f t="shared" si="88"/>
        <v>0</v>
      </c>
      <c r="K178" s="100">
        <v>0.0</v>
      </c>
      <c r="L178" s="100">
        <f t="shared" si="89"/>
        <v>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81"/>
        <v>3ª ENTRADA</v>
      </c>
      <c r="B179" s="54"/>
      <c r="C179" s="54" t="str">
        <f t="shared" si="90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0.0</v>
      </c>
      <c r="J179" s="101">
        <f t="shared" si="88"/>
        <v>0</v>
      </c>
      <c r="K179" s="100">
        <v>0.0</v>
      </c>
      <c r="L179" s="100">
        <f t="shared" si="89"/>
        <v>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81"/>
        <v>3ª ENTRADA</v>
      </c>
      <c r="B180" s="54"/>
      <c r="C180" s="54" t="str">
        <f t="shared" si="90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0.0</v>
      </c>
      <c r="J180" s="101">
        <f t="shared" si="88"/>
        <v>0</v>
      </c>
      <c r="K180" s="100">
        <v>0.0</v>
      </c>
      <c r="L180" s="100">
        <f t="shared" si="89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81"/>
        <v>3ª ENTRADA</v>
      </c>
      <c r="B181" s="54"/>
      <c r="C181" s="54" t="str">
        <f t="shared" si="90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0.0</v>
      </c>
      <c r="J181" s="101">
        <f t="shared" si="88"/>
        <v>0</v>
      </c>
      <c r="K181" s="100">
        <v>0.0</v>
      </c>
      <c r="L181" s="100">
        <f t="shared" si="89"/>
        <v>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81"/>
        <v>3ª ENTRADA</v>
      </c>
      <c r="B182" s="54"/>
      <c r="C182" s="54" t="str">
        <f t="shared" si="90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0.0</v>
      </c>
      <c r="J182" s="101">
        <f t="shared" si="88"/>
        <v>0</v>
      </c>
      <c r="K182" s="100">
        <v>0.0</v>
      </c>
      <c r="L182" s="100">
        <f t="shared" si="89"/>
        <v>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81"/>
        <v>3ª ENTRADA</v>
      </c>
      <c r="B183" s="54"/>
      <c r="C183" s="54" t="str">
        <f t="shared" si="90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0.0</v>
      </c>
      <c r="J183" s="101">
        <f t="shared" si="88"/>
        <v>0</v>
      </c>
      <c r="K183" s="100">
        <v>0.0</v>
      </c>
      <c r="L183" s="100">
        <f t="shared" si="89"/>
        <v>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81"/>
        <v>3ª ENTRADA</v>
      </c>
      <c r="B184" s="54"/>
      <c r="C184" s="54" t="str">
        <f t="shared" si="90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0.0</v>
      </c>
      <c r="J184" s="101">
        <f t="shared" si="88"/>
        <v>0</v>
      </c>
      <c r="K184" s="100">
        <v>0.0</v>
      </c>
      <c r="L184" s="100">
        <f t="shared" si="89"/>
        <v>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81"/>
        <v>3ª ENTRADA</v>
      </c>
      <c r="B185" s="54"/>
      <c r="C185" s="54" t="str">
        <f t="shared" si="90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0.0</v>
      </c>
      <c r="J185" s="101">
        <f t="shared" si="88"/>
        <v>0</v>
      </c>
      <c r="K185" s="100">
        <v>0.0</v>
      </c>
      <c r="L185" s="100">
        <f t="shared" si="89"/>
        <v>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81"/>
        <v>3ª ENTRADA</v>
      </c>
      <c r="B186" s="54"/>
      <c r="C186" s="54" t="str">
        <f t="shared" si="90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0.0</v>
      </c>
      <c r="J186" s="101">
        <f t="shared" si="88"/>
        <v>0</v>
      </c>
      <c r="K186" s="100">
        <v>0.0</v>
      </c>
      <c r="L186" s="100">
        <f t="shared" si="89"/>
        <v>0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81"/>
        <v>3ª ENTRADA</v>
      </c>
      <c r="B187" s="54"/>
      <c r="C187" s="54" t="str">
        <f t="shared" si="90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8"/>
        <v>0</v>
      </c>
      <c r="K187" s="100">
        <v>0.0</v>
      </c>
      <c r="L187" s="100">
        <f t="shared" si="89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6" t="str">
        <f t="shared" ref="A190:A231" si="91">A189</f>
        <v>4ª ENTRADA</v>
      </c>
      <c r="B190" s="82"/>
      <c r="C190" s="82"/>
      <c r="D190" s="82"/>
      <c r="E190" s="83">
        <f>((L199*G199)+L199)</f>
        <v>0</v>
      </c>
      <c r="F190" s="84">
        <v>1.0</v>
      </c>
      <c r="G190" s="85">
        <f>((E197*G199)+E197)</f>
        <v>0</v>
      </c>
      <c r="H190" s="84">
        <v>9.0</v>
      </c>
      <c r="I190" s="85">
        <f>((G197*G199)+G197)</f>
        <v>0</v>
      </c>
      <c r="J190" s="84">
        <v>17.0</v>
      </c>
      <c r="K190" s="85">
        <f>((I197*G199)+I197)</f>
        <v>0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6" t="str">
        <f t="shared" si="91"/>
        <v>4ª ENTRADA</v>
      </c>
      <c r="B191" s="87"/>
      <c r="C191" s="87">
        <v>0.02</v>
      </c>
      <c r="D191" s="82" t="s">
        <v>38</v>
      </c>
      <c r="E191" s="83">
        <f t="shared" ref="E191:E197" si="92">((E190*G$199)+E190)</f>
        <v>0</v>
      </c>
      <c r="F191" s="84">
        <v>2.0</v>
      </c>
      <c r="G191" s="85">
        <f t="shared" ref="G191:G197" si="93">((G190*G$199)+G190)</f>
        <v>0</v>
      </c>
      <c r="H191" s="84">
        <v>10.0</v>
      </c>
      <c r="I191" s="85">
        <f t="shared" ref="I191:I197" si="94">((I190*G$199)+I190)</f>
        <v>0</v>
      </c>
      <c r="J191" s="84">
        <v>18.0</v>
      </c>
      <c r="K191" s="85">
        <f t="shared" ref="K191:K196" si="95">((K190*G$199)+K190)</f>
        <v>0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6" t="str">
        <f t="shared" si="91"/>
        <v>4ª ENTRADA</v>
      </c>
      <c r="B192" s="82"/>
      <c r="C192" s="82"/>
      <c r="D192" s="82"/>
      <c r="E192" s="83">
        <f t="shared" si="92"/>
        <v>0</v>
      </c>
      <c r="F192" s="84">
        <v>3.0</v>
      </c>
      <c r="G192" s="85">
        <f t="shared" si="93"/>
        <v>0</v>
      </c>
      <c r="H192" s="84">
        <v>11.0</v>
      </c>
      <c r="I192" s="85">
        <f t="shared" si="94"/>
        <v>0</v>
      </c>
      <c r="J192" s="84">
        <v>19.0</v>
      </c>
      <c r="K192" s="85">
        <f t="shared" si="95"/>
        <v>0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6" t="str">
        <f t="shared" si="91"/>
        <v>4ª ENTRADA</v>
      </c>
      <c r="B193" s="88"/>
      <c r="C193" s="88"/>
      <c r="D193" s="88"/>
      <c r="E193" s="83">
        <f t="shared" si="92"/>
        <v>0</v>
      </c>
      <c r="F193" s="84">
        <v>4.0</v>
      </c>
      <c r="G193" s="85">
        <f t="shared" si="93"/>
        <v>0</v>
      </c>
      <c r="H193" s="84">
        <v>12.0</v>
      </c>
      <c r="I193" s="85">
        <f t="shared" si="94"/>
        <v>0</v>
      </c>
      <c r="J193" s="84">
        <v>20.0</v>
      </c>
      <c r="K193" s="85">
        <f t="shared" si="95"/>
        <v>0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6" t="str">
        <f t="shared" si="91"/>
        <v>4ª ENTRADA</v>
      </c>
      <c r="B194" s="89"/>
      <c r="C194" s="89" t="s">
        <v>1</v>
      </c>
      <c r="D194" s="89" t="s">
        <v>48</v>
      </c>
      <c r="E194" s="83">
        <f t="shared" si="92"/>
        <v>0</v>
      </c>
      <c r="F194" s="84">
        <v>5.0</v>
      </c>
      <c r="G194" s="85">
        <f t="shared" si="93"/>
        <v>0</v>
      </c>
      <c r="H194" s="84">
        <v>13.0</v>
      </c>
      <c r="I194" s="85">
        <f t="shared" si="94"/>
        <v>0</v>
      </c>
      <c r="J194" s="84">
        <v>21.0</v>
      </c>
      <c r="K194" s="85">
        <f t="shared" si="95"/>
        <v>0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6" t="str">
        <f t="shared" si="91"/>
        <v>4ª ENTRADA</v>
      </c>
      <c r="B195" s="90"/>
      <c r="C195" s="90" t="s">
        <v>40</v>
      </c>
      <c r="D195" s="91">
        <f>L199*0.5%</f>
        <v>0</v>
      </c>
      <c r="E195" s="83">
        <f t="shared" si="92"/>
        <v>0</v>
      </c>
      <c r="F195" s="84">
        <v>6.0</v>
      </c>
      <c r="G195" s="85">
        <f t="shared" si="93"/>
        <v>0</v>
      </c>
      <c r="H195" s="84">
        <v>14.0</v>
      </c>
      <c r="I195" s="85">
        <f t="shared" si="94"/>
        <v>0</v>
      </c>
      <c r="J195" s="84">
        <v>22.0</v>
      </c>
      <c r="K195" s="85">
        <f t="shared" si="95"/>
        <v>0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6" t="str">
        <f t="shared" si="91"/>
        <v>4ª ENTRADA</v>
      </c>
      <c r="B196" s="92"/>
      <c r="C196" s="92" t="s">
        <v>41</v>
      </c>
      <c r="D196" s="93">
        <f>D195/5</f>
        <v>0</v>
      </c>
      <c r="E196" s="83">
        <f t="shared" si="92"/>
        <v>0</v>
      </c>
      <c r="F196" s="84">
        <v>7.0</v>
      </c>
      <c r="G196" s="85">
        <f t="shared" si="93"/>
        <v>0</v>
      </c>
      <c r="H196" s="84">
        <v>15.0</v>
      </c>
      <c r="I196" s="85">
        <f t="shared" si="94"/>
        <v>0</v>
      </c>
      <c r="J196" s="84">
        <v>23.0</v>
      </c>
      <c r="K196" s="85">
        <f t="shared" si="95"/>
        <v>0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6" t="str">
        <f t="shared" si="91"/>
        <v>4ª ENTRADA</v>
      </c>
      <c r="B197" s="94"/>
      <c r="C197" s="94" t="s">
        <v>42</v>
      </c>
      <c r="D197" s="95">
        <f>L199*G199</f>
        <v>0</v>
      </c>
      <c r="E197" s="83">
        <f t="shared" si="92"/>
        <v>0</v>
      </c>
      <c r="F197" s="84">
        <v>8.0</v>
      </c>
      <c r="G197" s="85">
        <f t="shared" si="93"/>
        <v>0</v>
      </c>
      <c r="H197" s="84">
        <v>16.0</v>
      </c>
      <c r="I197" s="85">
        <f t="shared" si="94"/>
        <v>0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6" t="str">
        <f t="shared" si="91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6" t="str">
        <f t="shared" si="91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6">H201+H202+H203+H204+H205+H206+H207+H208+H209+H210+H211+H212+H213+H214+H215+H216+H217+H218+H219+H220+H221+H222+H223+H224+H225+H226+H227+H228+H229+H230</f>
        <v>0</v>
      </c>
      <c r="I199" s="17">
        <f t="shared" si="96"/>
        <v>0</v>
      </c>
      <c r="J199" s="98"/>
      <c r="K199" s="17">
        <f t="shared" ref="K199:L199" si="97">K201+K202+K203+K204+K205+K206+K207+K208+K209+K210+K211+K212+K213+K214+K215+K216+K217+K218+K219+K220+K221+K222+K223+K224+K225+K226+K227+K228+K229+K230</f>
        <v>0</v>
      </c>
      <c r="L199" s="17">
        <f t="shared" si="97"/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6" t="str">
        <f t="shared" si="91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6" t="str">
        <f t="shared" si="91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8">SUM(H201:I201)</f>
        <v>0</v>
      </c>
      <c r="K201" s="100">
        <v>0.0</v>
      </c>
      <c r="L201" s="100">
        <f t="shared" ref="L201:L231" si="99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6" t="str">
        <f t="shared" si="91"/>
        <v>4ª ENTRADA</v>
      </c>
      <c r="B202" s="54"/>
      <c r="C202" s="54" t="str">
        <f t="shared" ref="C202:C231" si="100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8"/>
        <v>0</v>
      </c>
      <c r="K202" s="100">
        <v>0.0</v>
      </c>
      <c r="L202" s="100">
        <f t="shared" si="99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6" t="str">
        <f t="shared" si="91"/>
        <v>4ª ENTRADA</v>
      </c>
      <c r="B203" s="54"/>
      <c r="C203" s="54" t="str">
        <f t="shared" si="100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8"/>
        <v>0</v>
      </c>
      <c r="K203" s="100">
        <v>0.0</v>
      </c>
      <c r="L203" s="100">
        <f t="shared" si="99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6" t="str">
        <f t="shared" si="91"/>
        <v>4ª ENTRADA</v>
      </c>
      <c r="B204" s="54"/>
      <c r="C204" s="54" t="str">
        <f t="shared" si="100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8"/>
        <v>0</v>
      </c>
      <c r="K204" s="100">
        <v>0.0</v>
      </c>
      <c r="L204" s="100">
        <f t="shared" si="99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6" t="str">
        <f t="shared" si="91"/>
        <v>4ª ENTRADA</v>
      </c>
      <c r="B205" s="54"/>
      <c r="C205" s="54" t="str">
        <f t="shared" si="100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8"/>
        <v>0</v>
      </c>
      <c r="K205" s="100">
        <v>0.0</v>
      </c>
      <c r="L205" s="100">
        <f t="shared" si="99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6" t="str">
        <f t="shared" si="91"/>
        <v>4ª ENTRADA</v>
      </c>
      <c r="B206" s="54"/>
      <c r="C206" s="54" t="str">
        <f t="shared" si="100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8"/>
        <v>0</v>
      </c>
      <c r="K206" s="100">
        <v>0.0</v>
      </c>
      <c r="L206" s="100">
        <f t="shared" si="99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6" t="str">
        <f t="shared" si="91"/>
        <v>4ª ENTRADA</v>
      </c>
      <c r="B207" s="54"/>
      <c r="C207" s="54" t="str">
        <f t="shared" si="100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8"/>
        <v>0</v>
      </c>
      <c r="K207" s="100">
        <v>0.0</v>
      </c>
      <c r="L207" s="100">
        <f t="shared" si="99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6" t="str">
        <f t="shared" si="91"/>
        <v>4ª ENTRADA</v>
      </c>
      <c r="B208" s="54"/>
      <c r="C208" s="54" t="str">
        <f t="shared" si="100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8"/>
        <v>0</v>
      </c>
      <c r="K208" s="100">
        <v>0.0</v>
      </c>
      <c r="L208" s="100">
        <f t="shared" si="99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6" t="str">
        <f t="shared" si="91"/>
        <v>4ª ENTRADA</v>
      </c>
      <c r="B209" s="54"/>
      <c r="C209" s="54" t="str">
        <f t="shared" si="100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8"/>
        <v>0</v>
      </c>
      <c r="K209" s="100">
        <v>0.0</v>
      </c>
      <c r="L209" s="100">
        <f t="shared" si="99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6" t="str">
        <f t="shared" si="91"/>
        <v>4ª ENTRADA</v>
      </c>
      <c r="B210" s="54"/>
      <c r="C210" s="54" t="str">
        <f t="shared" si="100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8"/>
        <v>0</v>
      </c>
      <c r="K210" s="100">
        <v>0.0</v>
      </c>
      <c r="L210" s="100">
        <f t="shared" si="99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6" t="str">
        <f t="shared" si="91"/>
        <v>4ª ENTRADA</v>
      </c>
      <c r="B211" s="54"/>
      <c r="C211" s="54" t="str">
        <f t="shared" si="100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8"/>
        <v>0</v>
      </c>
      <c r="K211" s="100">
        <v>0.0</v>
      </c>
      <c r="L211" s="100">
        <f t="shared" si="99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6" t="str">
        <f t="shared" si="91"/>
        <v>4ª ENTRADA</v>
      </c>
      <c r="B212" s="54"/>
      <c r="C212" s="54" t="str">
        <f t="shared" si="100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8"/>
        <v>0</v>
      </c>
      <c r="K212" s="100">
        <v>0.0</v>
      </c>
      <c r="L212" s="100">
        <f t="shared" si="99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6" t="str">
        <f t="shared" si="91"/>
        <v>4ª ENTRADA</v>
      </c>
      <c r="B213" s="54"/>
      <c r="C213" s="54" t="str">
        <f t="shared" si="100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8"/>
        <v>0</v>
      </c>
      <c r="K213" s="100">
        <v>0.0</v>
      </c>
      <c r="L213" s="100">
        <f t="shared" si="99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6" t="str">
        <f t="shared" si="91"/>
        <v>4ª ENTRADA</v>
      </c>
      <c r="B214" s="54"/>
      <c r="C214" s="54" t="str">
        <f t="shared" si="100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8"/>
        <v>0</v>
      </c>
      <c r="K214" s="100">
        <v>0.0</v>
      </c>
      <c r="L214" s="100">
        <f t="shared" si="99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6" t="str">
        <f t="shared" si="91"/>
        <v>4ª ENTRADA</v>
      </c>
      <c r="B215" s="54"/>
      <c r="C215" s="54" t="str">
        <f t="shared" si="100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8"/>
        <v>0</v>
      </c>
      <c r="K215" s="100">
        <v>0.0</v>
      </c>
      <c r="L215" s="100">
        <f t="shared" si="99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6" t="str">
        <f t="shared" si="91"/>
        <v>4ª ENTRADA</v>
      </c>
      <c r="B216" s="54"/>
      <c r="C216" s="54" t="str">
        <f t="shared" si="100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8"/>
        <v>0</v>
      </c>
      <c r="K216" s="100">
        <v>0.0</v>
      </c>
      <c r="L216" s="100">
        <f t="shared" si="99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6" t="str">
        <f t="shared" si="91"/>
        <v>4ª ENTRADA</v>
      </c>
      <c r="B217" s="54"/>
      <c r="C217" s="54" t="str">
        <f t="shared" si="100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8"/>
        <v>0</v>
      </c>
      <c r="K217" s="100">
        <v>0.0</v>
      </c>
      <c r="L217" s="100">
        <f t="shared" si="99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6" t="str">
        <f t="shared" si="91"/>
        <v>4ª ENTRADA</v>
      </c>
      <c r="B218" s="54"/>
      <c r="C218" s="54" t="str">
        <f t="shared" si="100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8"/>
        <v>0</v>
      </c>
      <c r="K218" s="100">
        <v>0.0</v>
      </c>
      <c r="L218" s="100">
        <f t="shared" si="99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6" t="str">
        <f t="shared" si="91"/>
        <v>4ª ENTRADA</v>
      </c>
      <c r="B219" s="54"/>
      <c r="C219" s="54" t="str">
        <f t="shared" si="100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0.0</v>
      </c>
      <c r="J219" s="101">
        <f t="shared" si="98"/>
        <v>0</v>
      </c>
      <c r="K219" s="100">
        <v>0.0</v>
      </c>
      <c r="L219" s="100">
        <f t="shared" si="99"/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6" t="str">
        <f t="shared" si="91"/>
        <v>4ª ENTRADA</v>
      </c>
      <c r="B220" s="54"/>
      <c r="C220" s="54" t="str">
        <f t="shared" si="100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8"/>
        <v>0</v>
      </c>
      <c r="K220" s="100">
        <v>0.0</v>
      </c>
      <c r="L220" s="100">
        <f t="shared" si="99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6" t="str">
        <f t="shared" si="91"/>
        <v>4ª ENTRADA</v>
      </c>
      <c r="B221" s="54"/>
      <c r="C221" s="54" t="str">
        <f t="shared" si="100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8"/>
        <v>0</v>
      </c>
      <c r="K221" s="100">
        <v>0.0</v>
      </c>
      <c r="L221" s="100">
        <f t="shared" si="99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6" t="str">
        <f t="shared" si="91"/>
        <v>4ª ENTRADA</v>
      </c>
      <c r="B222" s="54"/>
      <c r="C222" s="54" t="str">
        <f t="shared" si="100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0.0</v>
      </c>
      <c r="J222" s="101">
        <f t="shared" si="98"/>
        <v>0</v>
      </c>
      <c r="K222" s="100">
        <v>0.0</v>
      </c>
      <c r="L222" s="100">
        <f t="shared" si="99"/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6" t="str">
        <f t="shared" si="91"/>
        <v>4ª ENTRADA</v>
      </c>
      <c r="B223" s="54"/>
      <c r="C223" s="54" t="str">
        <f t="shared" si="100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8"/>
        <v>0</v>
      </c>
      <c r="K223" s="100">
        <v>0.0</v>
      </c>
      <c r="L223" s="100">
        <f t="shared" si="99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6" t="str">
        <f t="shared" si="91"/>
        <v>4ª ENTRADA</v>
      </c>
      <c r="B224" s="54"/>
      <c r="C224" s="54" t="str">
        <f t="shared" si="100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8"/>
        <v>0</v>
      </c>
      <c r="K224" s="100">
        <v>0.0</v>
      </c>
      <c r="L224" s="100">
        <f t="shared" si="99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6" t="str">
        <f t="shared" si="91"/>
        <v>4ª ENTRADA</v>
      </c>
      <c r="B225" s="54"/>
      <c r="C225" s="54" t="str">
        <f t="shared" si="100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8"/>
        <v>0</v>
      </c>
      <c r="K225" s="100">
        <v>0.0</v>
      </c>
      <c r="L225" s="100">
        <f t="shared" si="99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6" t="str">
        <f t="shared" si="91"/>
        <v>4ª ENTRADA</v>
      </c>
      <c r="B226" s="54"/>
      <c r="C226" s="54" t="str">
        <f t="shared" si="100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8"/>
        <v>0</v>
      </c>
      <c r="K226" s="100">
        <v>0.0</v>
      </c>
      <c r="L226" s="100">
        <f t="shared" si="99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6" t="str">
        <f t="shared" si="91"/>
        <v>4ª ENTRADA</v>
      </c>
      <c r="B227" s="54"/>
      <c r="C227" s="54" t="str">
        <f t="shared" si="100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8"/>
        <v>0</v>
      </c>
      <c r="K227" s="100">
        <v>0.0</v>
      </c>
      <c r="L227" s="100">
        <f t="shared" si="99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6" t="str">
        <f t="shared" si="91"/>
        <v>4ª ENTRADA</v>
      </c>
      <c r="B228" s="54"/>
      <c r="C228" s="54" t="str">
        <f t="shared" si="100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8"/>
        <v>0</v>
      </c>
      <c r="K228" s="100">
        <v>0.0</v>
      </c>
      <c r="L228" s="100">
        <f t="shared" si="99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6" t="str">
        <f t="shared" si="91"/>
        <v>4ª ENTRADA</v>
      </c>
      <c r="B229" s="54"/>
      <c r="C229" s="54" t="str">
        <f t="shared" si="100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8"/>
        <v>0</v>
      </c>
      <c r="K229" s="100">
        <v>0.0</v>
      </c>
      <c r="L229" s="100">
        <f t="shared" si="99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6" t="str">
        <f t="shared" si="91"/>
        <v>4ª ENTRADA</v>
      </c>
      <c r="B230" s="54"/>
      <c r="C230" s="54" t="str">
        <f t="shared" si="100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8"/>
        <v>0</v>
      </c>
      <c r="K230" s="100">
        <v>0.0</v>
      </c>
      <c r="L230" s="100">
        <f t="shared" si="99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6" t="str">
        <f t="shared" si="91"/>
        <v>4ª ENTRADA</v>
      </c>
      <c r="B231" s="54"/>
      <c r="C231" s="54" t="str">
        <f t="shared" si="100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8"/>
        <v>0</v>
      </c>
      <c r="K231" s="100">
        <v>0.0</v>
      </c>
      <c r="L231" s="100">
        <f t="shared" si="99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6" t="str">
        <f t="shared" ref="A234:A275" si="101">A233</f>
        <v>5ª ENTRADA</v>
      </c>
      <c r="B234" s="82"/>
      <c r="C234" s="82"/>
      <c r="D234" s="82"/>
      <c r="E234" s="83">
        <f>((L243*G243)+L243)</f>
        <v>0</v>
      </c>
      <c r="F234" s="84">
        <v>1.0</v>
      </c>
      <c r="G234" s="85">
        <f>((E241*G243)+E241)</f>
        <v>0</v>
      </c>
      <c r="H234" s="84">
        <v>9.0</v>
      </c>
      <c r="I234" s="85">
        <f>((G241*G243)+G241)</f>
        <v>0</v>
      </c>
      <c r="J234" s="84">
        <v>17.0</v>
      </c>
      <c r="K234" s="85">
        <f>((I241*G243)+I241)</f>
        <v>0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6" t="str">
        <f t="shared" si="101"/>
        <v>5ª ENTRADA</v>
      </c>
      <c r="B235" s="87"/>
      <c r="C235" s="87">
        <v>0.02</v>
      </c>
      <c r="D235" s="82" t="s">
        <v>38</v>
      </c>
      <c r="E235" s="83">
        <f t="shared" ref="E235:E241" si="102">((E234*G$67)+E234)</f>
        <v>0</v>
      </c>
      <c r="F235" s="84">
        <v>2.0</v>
      </c>
      <c r="G235" s="85">
        <f t="shared" ref="G235:G241" si="103">((G234*G$67)+G234)</f>
        <v>0</v>
      </c>
      <c r="H235" s="84">
        <v>10.0</v>
      </c>
      <c r="I235" s="85">
        <f t="shared" ref="I235:I241" si="104">((I234*G$67)+I234)</f>
        <v>0</v>
      </c>
      <c r="J235" s="84">
        <v>18.0</v>
      </c>
      <c r="K235" s="85">
        <f t="shared" ref="K235:K240" si="105">((K234*G$67)+K234)</f>
        <v>0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6" t="str">
        <f t="shared" si="101"/>
        <v>5ª ENTRADA</v>
      </c>
      <c r="B236" s="82"/>
      <c r="C236" s="82"/>
      <c r="D236" s="82"/>
      <c r="E236" s="83">
        <f t="shared" si="102"/>
        <v>0</v>
      </c>
      <c r="F236" s="84">
        <v>3.0</v>
      </c>
      <c r="G236" s="85">
        <f t="shared" si="103"/>
        <v>0</v>
      </c>
      <c r="H236" s="84">
        <v>11.0</v>
      </c>
      <c r="I236" s="85">
        <f t="shared" si="104"/>
        <v>0</v>
      </c>
      <c r="J236" s="84">
        <v>19.0</v>
      </c>
      <c r="K236" s="85">
        <f t="shared" si="105"/>
        <v>0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6" t="str">
        <f t="shared" si="101"/>
        <v>5ª ENTRADA</v>
      </c>
      <c r="B237" s="88"/>
      <c r="C237" s="88"/>
      <c r="D237" s="88"/>
      <c r="E237" s="83">
        <f t="shared" si="102"/>
        <v>0</v>
      </c>
      <c r="F237" s="84">
        <v>4.0</v>
      </c>
      <c r="G237" s="85">
        <f t="shared" si="103"/>
        <v>0</v>
      </c>
      <c r="H237" s="84">
        <v>12.0</v>
      </c>
      <c r="I237" s="85">
        <f t="shared" si="104"/>
        <v>0</v>
      </c>
      <c r="J237" s="84">
        <v>20.0</v>
      </c>
      <c r="K237" s="85">
        <f t="shared" si="105"/>
        <v>0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>
      <c r="A238" s="6" t="str">
        <f t="shared" si="101"/>
        <v>5ª ENTRADA</v>
      </c>
      <c r="B238" s="89"/>
      <c r="C238" s="89" t="s">
        <v>1</v>
      </c>
      <c r="D238" s="89" t="s">
        <v>50</v>
      </c>
      <c r="E238" s="83">
        <f t="shared" si="102"/>
        <v>0</v>
      </c>
      <c r="F238" s="84">
        <v>5.0</v>
      </c>
      <c r="G238" s="85">
        <f t="shared" si="103"/>
        <v>0</v>
      </c>
      <c r="H238" s="84">
        <v>13.0</v>
      </c>
      <c r="I238" s="85">
        <f t="shared" si="104"/>
        <v>0</v>
      </c>
      <c r="J238" s="84">
        <v>21.0</v>
      </c>
      <c r="K238" s="85">
        <f t="shared" si="105"/>
        <v>0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>
      <c r="A239" s="6" t="str">
        <f t="shared" si="101"/>
        <v>5ª ENTRADA</v>
      </c>
      <c r="B239" s="90"/>
      <c r="C239" s="90" t="s">
        <v>40</v>
      </c>
      <c r="D239" s="91">
        <f>L243*0.5%</f>
        <v>0</v>
      </c>
      <c r="E239" s="83">
        <f t="shared" si="102"/>
        <v>0</v>
      </c>
      <c r="F239" s="84">
        <v>6.0</v>
      </c>
      <c r="G239" s="85">
        <f t="shared" si="103"/>
        <v>0</v>
      </c>
      <c r="H239" s="84">
        <v>14.0</v>
      </c>
      <c r="I239" s="85">
        <f t="shared" si="104"/>
        <v>0</v>
      </c>
      <c r="J239" s="84">
        <v>22.0</v>
      </c>
      <c r="K239" s="85">
        <f t="shared" si="105"/>
        <v>0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>
      <c r="A240" s="6" t="str">
        <f t="shared" si="101"/>
        <v>5ª ENTRADA</v>
      </c>
      <c r="B240" s="92"/>
      <c r="C240" s="92" t="s">
        <v>41</v>
      </c>
      <c r="D240" s="93">
        <f>D239/5</f>
        <v>0</v>
      </c>
      <c r="E240" s="83">
        <f t="shared" si="102"/>
        <v>0</v>
      </c>
      <c r="F240" s="84">
        <v>7.0</v>
      </c>
      <c r="G240" s="85">
        <f t="shared" si="103"/>
        <v>0</v>
      </c>
      <c r="H240" s="84">
        <v>15.0</v>
      </c>
      <c r="I240" s="85">
        <f t="shared" si="104"/>
        <v>0</v>
      </c>
      <c r="J240" s="84">
        <v>23.0</v>
      </c>
      <c r="K240" s="85">
        <f t="shared" si="105"/>
        <v>0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>
      <c r="A241" s="6" t="str">
        <f t="shared" si="101"/>
        <v>5ª ENTRADA</v>
      </c>
      <c r="B241" s="94"/>
      <c r="C241" s="94" t="s">
        <v>42</v>
      </c>
      <c r="D241" s="95">
        <f>L243*G243</f>
        <v>0</v>
      </c>
      <c r="E241" s="83">
        <f t="shared" si="102"/>
        <v>0</v>
      </c>
      <c r="F241" s="84">
        <v>8.0</v>
      </c>
      <c r="G241" s="85">
        <f t="shared" si="103"/>
        <v>0</v>
      </c>
      <c r="H241" s="84">
        <v>16.0</v>
      </c>
      <c r="I241" s="85">
        <f t="shared" si="104"/>
        <v>0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>
      <c r="A242" s="6" t="str">
        <f t="shared" si="101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6" t="str">
        <f t="shared" si="101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6">H245+H246+H247+H248+H249+H250+H251+H252+H253+H254+H255+H256+H257+H258+H259+H260+H261+H262+H263+H264+H265+H266+H267+H268+H269+H270+H271+H272+H273+H274</f>
        <v>0</v>
      </c>
      <c r="I243" s="17">
        <f t="shared" si="106"/>
        <v>0</v>
      </c>
      <c r="J243" s="98"/>
      <c r="K243" s="17">
        <f t="shared" ref="K243:L243" si="107">K245+K246+K247+K248+K249+K250+K251+K252+K253+K254+K255+K256+K257+K258+K259+K260+K261+K262+K263+K264+K265+K266+K267+K268+K269+K270+K271+K272+K273+K274</f>
        <v>0</v>
      </c>
      <c r="L243" s="17">
        <f t="shared" si="107"/>
        <v>0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>
      <c r="A244" s="6" t="str">
        <f t="shared" si="101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>
      <c r="A245" s="6" t="str">
        <f t="shared" si="101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8">SUM(H245:I245)</f>
        <v>0</v>
      </c>
      <c r="K245" s="100">
        <v>0.0</v>
      </c>
      <c r="L245" s="100">
        <f t="shared" ref="L245:L275" si="109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>
      <c r="A246" s="6" t="str">
        <f t="shared" si="101"/>
        <v>5ª ENTRADA</v>
      </c>
      <c r="B246" s="54"/>
      <c r="C246" s="54" t="str">
        <f t="shared" ref="C246:C275" si="110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8"/>
        <v>0</v>
      </c>
      <c r="K246" s="100">
        <v>0.0</v>
      </c>
      <c r="L246" s="100">
        <f t="shared" si="109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>
      <c r="A247" s="6" t="str">
        <f t="shared" si="101"/>
        <v>5ª ENTRADA</v>
      </c>
      <c r="B247" s="54"/>
      <c r="C247" s="54" t="str">
        <f t="shared" si="110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8"/>
        <v>0</v>
      </c>
      <c r="K247" s="100">
        <v>0.0</v>
      </c>
      <c r="L247" s="100">
        <f t="shared" si="109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>
      <c r="A248" s="6" t="str">
        <f t="shared" si="101"/>
        <v>5ª ENTRADA</v>
      </c>
      <c r="B248" s="54"/>
      <c r="C248" s="54" t="str">
        <f t="shared" si="110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8"/>
        <v>0</v>
      </c>
      <c r="K248" s="100">
        <v>0.0</v>
      </c>
      <c r="L248" s="100">
        <f t="shared" si="109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>
      <c r="A249" s="6" t="str">
        <f t="shared" si="101"/>
        <v>5ª ENTRADA</v>
      </c>
      <c r="B249" s="54"/>
      <c r="C249" s="54" t="str">
        <f t="shared" si="110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8"/>
        <v>0</v>
      </c>
      <c r="K249" s="100">
        <v>0.0</v>
      </c>
      <c r="L249" s="100">
        <f t="shared" si="109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>
      <c r="A250" s="6" t="str">
        <f t="shared" si="101"/>
        <v>5ª ENTRADA</v>
      </c>
      <c r="B250" s="54"/>
      <c r="C250" s="54" t="str">
        <f t="shared" si="110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8"/>
        <v>0</v>
      </c>
      <c r="K250" s="100">
        <v>0.0</v>
      </c>
      <c r="L250" s="100">
        <f t="shared" si="109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>
      <c r="A251" s="6" t="str">
        <f t="shared" si="101"/>
        <v>5ª ENTRADA</v>
      </c>
      <c r="B251" s="54"/>
      <c r="C251" s="54" t="str">
        <f t="shared" si="110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8"/>
        <v>0</v>
      </c>
      <c r="K251" s="100">
        <v>0.0</v>
      </c>
      <c r="L251" s="100">
        <f t="shared" si="109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>
      <c r="A252" s="6" t="str">
        <f t="shared" si="101"/>
        <v>5ª ENTRADA</v>
      </c>
      <c r="B252" s="54"/>
      <c r="C252" s="54" t="str">
        <f t="shared" si="110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8"/>
        <v>0</v>
      </c>
      <c r="K252" s="100">
        <v>0.0</v>
      </c>
      <c r="L252" s="100">
        <f t="shared" si="109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>
      <c r="A253" s="6" t="str">
        <f t="shared" si="101"/>
        <v>5ª ENTRADA</v>
      </c>
      <c r="B253" s="54"/>
      <c r="C253" s="54" t="str">
        <f t="shared" si="110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8"/>
        <v>0</v>
      </c>
      <c r="K253" s="100">
        <v>0.0</v>
      </c>
      <c r="L253" s="100">
        <f t="shared" si="109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>
      <c r="A254" s="6" t="str">
        <f t="shared" si="101"/>
        <v>5ª ENTRADA</v>
      </c>
      <c r="B254" s="54"/>
      <c r="C254" s="54" t="str">
        <f t="shared" si="110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8"/>
        <v>0</v>
      </c>
      <c r="K254" s="100">
        <v>0.0</v>
      </c>
      <c r="L254" s="100">
        <f t="shared" si="109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>
      <c r="A255" s="6" t="str">
        <f t="shared" si="101"/>
        <v>5ª ENTRADA</v>
      </c>
      <c r="B255" s="54"/>
      <c r="C255" s="54" t="str">
        <f t="shared" si="110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8"/>
        <v>0</v>
      </c>
      <c r="K255" s="100">
        <v>0.0</v>
      </c>
      <c r="L255" s="100">
        <f t="shared" si="109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>
      <c r="A256" s="6" t="str">
        <f t="shared" si="101"/>
        <v>5ª ENTRADA</v>
      </c>
      <c r="B256" s="54"/>
      <c r="C256" s="54" t="str">
        <f t="shared" si="110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8"/>
        <v>0</v>
      </c>
      <c r="K256" s="100">
        <v>0.0</v>
      </c>
      <c r="L256" s="100">
        <f t="shared" si="109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>
      <c r="A257" s="6" t="str">
        <f t="shared" si="101"/>
        <v>5ª ENTRADA</v>
      </c>
      <c r="B257" s="54"/>
      <c r="C257" s="54" t="str">
        <f t="shared" si="110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8"/>
        <v>0</v>
      </c>
      <c r="K257" s="100">
        <v>0.0</v>
      </c>
      <c r="L257" s="100">
        <f t="shared" si="109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>
      <c r="A258" s="6" t="str">
        <f t="shared" si="101"/>
        <v>5ª ENTRADA</v>
      </c>
      <c r="B258" s="54"/>
      <c r="C258" s="54" t="str">
        <f t="shared" si="110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8"/>
        <v>0</v>
      </c>
      <c r="K258" s="100">
        <v>0.0</v>
      </c>
      <c r="L258" s="100">
        <f t="shared" si="109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>
      <c r="A259" s="6" t="str">
        <f t="shared" si="101"/>
        <v>5ª ENTRADA</v>
      </c>
      <c r="B259" s="54"/>
      <c r="C259" s="54" t="str">
        <f t="shared" si="110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8"/>
        <v>0</v>
      </c>
      <c r="K259" s="100">
        <v>0.0</v>
      </c>
      <c r="L259" s="100">
        <f t="shared" si="109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>
      <c r="A260" s="6" t="str">
        <f t="shared" si="101"/>
        <v>5ª ENTRADA</v>
      </c>
      <c r="B260" s="54"/>
      <c r="C260" s="54" t="str">
        <f t="shared" si="110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8"/>
        <v>0</v>
      </c>
      <c r="K260" s="100">
        <v>0.0</v>
      </c>
      <c r="L260" s="100">
        <f t="shared" si="109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>
      <c r="A261" s="6" t="str">
        <f t="shared" si="101"/>
        <v>5ª ENTRADA</v>
      </c>
      <c r="B261" s="54"/>
      <c r="C261" s="54" t="str">
        <f t="shared" si="110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8"/>
        <v>0</v>
      </c>
      <c r="K261" s="100">
        <v>0.0</v>
      </c>
      <c r="L261" s="100">
        <f t="shared" si="109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>
      <c r="A262" s="6" t="str">
        <f t="shared" si="101"/>
        <v>5ª ENTRADA</v>
      </c>
      <c r="B262" s="54"/>
      <c r="C262" s="54" t="str">
        <f t="shared" si="110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8"/>
        <v>0</v>
      </c>
      <c r="K262" s="100">
        <v>0.0</v>
      </c>
      <c r="L262" s="100">
        <f t="shared" si="109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>
      <c r="A263" s="6" t="str">
        <f t="shared" si="101"/>
        <v>5ª ENTRADA</v>
      </c>
      <c r="B263" s="54"/>
      <c r="C263" s="54" t="str">
        <f t="shared" si="110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0.0</v>
      </c>
      <c r="J263" s="101">
        <f t="shared" si="108"/>
        <v>0</v>
      </c>
      <c r="K263" s="100">
        <v>0.0</v>
      </c>
      <c r="L263" s="100">
        <f t="shared" si="109"/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>
      <c r="A264" s="6" t="str">
        <f t="shared" si="101"/>
        <v>5ª ENTRADA</v>
      </c>
      <c r="B264" s="54"/>
      <c r="C264" s="54" t="str">
        <f t="shared" si="110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8"/>
        <v>0</v>
      </c>
      <c r="K264" s="100">
        <v>0.0</v>
      </c>
      <c r="L264" s="100">
        <f t="shared" si="109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>
      <c r="A265" s="6" t="str">
        <f t="shared" si="101"/>
        <v>5ª ENTRADA</v>
      </c>
      <c r="B265" s="54"/>
      <c r="C265" s="54" t="str">
        <f t="shared" si="110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8"/>
        <v>0</v>
      </c>
      <c r="K265" s="100">
        <v>0.0</v>
      </c>
      <c r="L265" s="100">
        <f t="shared" si="109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>
      <c r="A266" s="6" t="str">
        <f t="shared" si="101"/>
        <v>5ª ENTRADA</v>
      </c>
      <c r="B266" s="54"/>
      <c r="C266" s="54" t="str">
        <f t="shared" si="110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8"/>
        <v>0</v>
      </c>
      <c r="K266" s="100">
        <v>0.0</v>
      </c>
      <c r="L266" s="100">
        <f t="shared" si="109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>
      <c r="A267" s="6" t="str">
        <f t="shared" si="101"/>
        <v>5ª ENTRADA</v>
      </c>
      <c r="B267" s="54"/>
      <c r="C267" s="54" t="str">
        <f t="shared" si="110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8"/>
        <v>0</v>
      </c>
      <c r="K267" s="100">
        <v>0.0</v>
      </c>
      <c r="L267" s="100">
        <f t="shared" si="109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>
      <c r="A268" s="6" t="str">
        <f t="shared" si="101"/>
        <v>5ª ENTRADA</v>
      </c>
      <c r="B268" s="54"/>
      <c r="C268" s="54" t="str">
        <f t="shared" si="110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8"/>
        <v>0</v>
      </c>
      <c r="K268" s="100">
        <v>0.0</v>
      </c>
      <c r="L268" s="100">
        <f t="shared" si="109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>
      <c r="A269" s="6" t="str">
        <f t="shared" si="101"/>
        <v>5ª ENTRADA</v>
      </c>
      <c r="B269" s="54"/>
      <c r="C269" s="54" t="str">
        <f t="shared" si="110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8"/>
        <v>0</v>
      </c>
      <c r="K269" s="100">
        <v>0.0</v>
      </c>
      <c r="L269" s="100">
        <f t="shared" si="109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>
      <c r="A270" s="6" t="str">
        <f t="shared" si="101"/>
        <v>5ª ENTRADA</v>
      </c>
      <c r="B270" s="54"/>
      <c r="C270" s="54" t="str">
        <f t="shared" si="110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8"/>
        <v>0</v>
      </c>
      <c r="K270" s="100">
        <v>0.0</v>
      </c>
      <c r="L270" s="100">
        <f t="shared" si="109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>
      <c r="A271" s="6" t="str">
        <f t="shared" si="101"/>
        <v>5ª ENTRADA</v>
      </c>
      <c r="B271" s="54"/>
      <c r="C271" s="54" t="str">
        <f t="shared" si="110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8"/>
        <v>0</v>
      </c>
      <c r="K271" s="100">
        <v>0.0</v>
      </c>
      <c r="L271" s="100">
        <f t="shared" si="109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>
      <c r="A272" s="6" t="str">
        <f t="shared" si="101"/>
        <v>5ª ENTRADA</v>
      </c>
      <c r="B272" s="54"/>
      <c r="C272" s="54" t="str">
        <f t="shared" si="110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8"/>
        <v>0</v>
      </c>
      <c r="K272" s="100">
        <v>0.0</v>
      </c>
      <c r="L272" s="100">
        <f t="shared" si="109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>
      <c r="A273" s="6" t="str">
        <f t="shared" si="101"/>
        <v>5ª ENTRADA</v>
      </c>
      <c r="B273" s="54"/>
      <c r="C273" s="54" t="str">
        <f t="shared" si="110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8"/>
        <v>0</v>
      </c>
      <c r="K273" s="100">
        <v>0.0</v>
      </c>
      <c r="L273" s="100">
        <f t="shared" si="109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>
      <c r="A274" s="6" t="str">
        <f t="shared" si="101"/>
        <v>5ª ENTRADA</v>
      </c>
      <c r="B274" s="54"/>
      <c r="C274" s="54" t="str">
        <f t="shared" si="110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8"/>
        <v>0</v>
      </c>
      <c r="K274" s="100">
        <v>0.0</v>
      </c>
      <c r="L274" s="100">
        <f t="shared" si="109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>
      <c r="A275" s="6" t="str">
        <f t="shared" si="101"/>
        <v>5ª ENTRADA</v>
      </c>
      <c r="B275" s="54"/>
      <c r="C275" s="54" t="str">
        <f t="shared" si="110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8"/>
        <v>0</v>
      </c>
      <c r="K275" s="100">
        <v>0.0</v>
      </c>
      <c r="L275" s="100">
        <f t="shared" si="109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6" t="str">
        <f t="shared" ref="A278:A319" si="111">A277</f>
        <v>6ª ENTRADA</v>
      </c>
      <c r="B278" s="82"/>
      <c r="C278" s="82"/>
      <c r="D278" s="82"/>
      <c r="E278" s="83">
        <f>((L287*G287)+L287)</f>
        <v>0</v>
      </c>
      <c r="F278" s="84">
        <v>1.0</v>
      </c>
      <c r="G278" s="85">
        <f>((E285*G287)+E285)</f>
        <v>0</v>
      </c>
      <c r="H278" s="84">
        <v>9.0</v>
      </c>
      <c r="I278" s="85">
        <f>((G285*G287)+G285)</f>
        <v>0</v>
      </c>
      <c r="J278" s="84">
        <v>17.0</v>
      </c>
      <c r="K278" s="85">
        <f>((I285*G287)+I285)</f>
        <v>0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6" t="str">
        <f t="shared" si="111"/>
        <v>6ª ENTRADA</v>
      </c>
      <c r="B279" s="87"/>
      <c r="C279" s="87">
        <v>0.02</v>
      </c>
      <c r="D279" s="82" t="s">
        <v>38</v>
      </c>
      <c r="E279" s="83">
        <f t="shared" ref="E279:E285" si="112">((E278*G$67)+E278)</f>
        <v>0</v>
      </c>
      <c r="F279" s="84">
        <v>2.0</v>
      </c>
      <c r="G279" s="85">
        <f t="shared" ref="G279:G285" si="113">((G278*G$67)+G278)</f>
        <v>0</v>
      </c>
      <c r="H279" s="84">
        <v>10.0</v>
      </c>
      <c r="I279" s="85">
        <f t="shared" ref="I279:I285" si="114">((I278*G$67)+I278)</f>
        <v>0</v>
      </c>
      <c r="J279" s="84">
        <v>18.0</v>
      </c>
      <c r="K279" s="85">
        <f t="shared" ref="K279:K284" si="115">((K278*G$67)+K278)</f>
        <v>0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6" t="str">
        <f t="shared" si="111"/>
        <v>6ª ENTRADA</v>
      </c>
      <c r="B280" s="82"/>
      <c r="C280" s="82"/>
      <c r="D280" s="82"/>
      <c r="E280" s="83">
        <f t="shared" si="112"/>
        <v>0</v>
      </c>
      <c r="F280" s="84">
        <v>3.0</v>
      </c>
      <c r="G280" s="85">
        <f t="shared" si="113"/>
        <v>0</v>
      </c>
      <c r="H280" s="84">
        <v>11.0</v>
      </c>
      <c r="I280" s="85">
        <f t="shared" si="114"/>
        <v>0</v>
      </c>
      <c r="J280" s="84">
        <v>19.0</v>
      </c>
      <c r="K280" s="85">
        <f t="shared" si="115"/>
        <v>0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6" t="str">
        <f t="shared" si="111"/>
        <v>6ª ENTRADA</v>
      </c>
      <c r="B281" s="88"/>
      <c r="C281" s="88"/>
      <c r="D281" s="88"/>
      <c r="E281" s="83">
        <f t="shared" si="112"/>
        <v>0</v>
      </c>
      <c r="F281" s="84">
        <v>4.0</v>
      </c>
      <c r="G281" s="85">
        <f t="shared" si="113"/>
        <v>0</v>
      </c>
      <c r="H281" s="84">
        <v>12.0</v>
      </c>
      <c r="I281" s="85">
        <f t="shared" si="114"/>
        <v>0</v>
      </c>
      <c r="J281" s="84">
        <v>20.0</v>
      </c>
      <c r="K281" s="85">
        <f t="shared" si="115"/>
        <v>0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6" t="str">
        <f t="shared" si="111"/>
        <v>6ª ENTRADA</v>
      </c>
      <c r="B282" s="89"/>
      <c r="C282" s="89" t="s">
        <v>1</v>
      </c>
      <c r="D282" s="89" t="s">
        <v>52</v>
      </c>
      <c r="E282" s="83">
        <f t="shared" si="112"/>
        <v>0</v>
      </c>
      <c r="F282" s="84">
        <v>5.0</v>
      </c>
      <c r="G282" s="85">
        <f t="shared" si="113"/>
        <v>0</v>
      </c>
      <c r="H282" s="84">
        <v>13.0</v>
      </c>
      <c r="I282" s="85">
        <f t="shared" si="114"/>
        <v>0</v>
      </c>
      <c r="J282" s="84">
        <v>21.0</v>
      </c>
      <c r="K282" s="85">
        <f t="shared" si="115"/>
        <v>0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6" t="str">
        <f t="shared" si="111"/>
        <v>6ª ENTRADA</v>
      </c>
      <c r="B283" s="90"/>
      <c r="C283" s="90" t="s">
        <v>40</v>
      </c>
      <c r="D283" s="91">
        <f>L287*0.5%</f>
        <v>0</v>
      </c>
      <c r="E283" s="83">
        <f t="shared" si="112"/>
        <v>0</v>
      </c>
      <c r="F283" s="84">
        <v>6.0</v>
      </c>
      <c r="G283" s="85">
        <f t="shared" si="113"/>
        <v>0</v>
      </c>
      <c r="H283" s="84">
        <v>14.0</v>
      </c>
      <c r="I283" s="85">
        <f t="shared" si="114"/>
        <v>0</v>
      </c>
      <c r="J283" s="84">
        <v>22.0</v>
      </c>
      <c r="K283" s="85">
        <f t="shared" si="115"/>
        <v>0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6" t="str">
        <f t="shared" si="111"/>
        <v>6ª ENTRADA</v>
      </c>
      <c r="B284" s="92"/>
      <c r="C284" s="92" t="s">
        <v>41</v>
      </c>
      <c r="D284" s="93">
        <f>D283/5</f>
        <v>0</v>
      </c>
      <c r="E284" s="83">
        <f t="shared" si="112"/>
        <v>0</v>
      </c>
      <c r="F284" s="84">
        <v>7.0</v>
      </c>
      <c r="G284" s="85">
        <f t="shared" si="113"/>
        <v>0</v>
      </c>
      <c r="H284" s="84">
        <v>15.0</v>
      </c>
      <c r="I284" s="85">
        <f t="shared" si="114"/>
        <v>0</v>
      </c>
      <c r="J284" s="84">
        <v>23.0</v>
      </c>
      <c r="K284" s="85">
        <f t="shared" si="115"/>
        <v>0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6" t="str">
        <f t="shared" si="111"/>
        <v>6ª ENTRADA</v>
      </c>
      <c r="B285" s="94"/>
      <c r="C285" s="94" t="s">
        <v>42</v>
      </c>
      <c r="D285" s="95">
        <f>L287*G287</f>
        <v>0</v>
      </c>
      <c r="E285" s="83">
        <f t="shared" si="112"/>
        <v>0</v>
      </c>
      <c r="F285" s="84">
        <v>8.0</v>
      </c>
      <c r="G285" s="85">
        <f t="shared" si="113"/>
        <v>0</v>
      </c>
      <c r="H285" s="84">
        <v>16.0</v>
      </c>
      <c r="I285" s="85">
        <f t="shared" si="114"/>
        <v>0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6" t="str">
        <f t="shared" si="111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6" t="str">
        <f t="shared" si="111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6">H289+H290+H291+H292+H293+H294+H295+H296+H297+H298+H299+H300+H301+H302+H303+H304+H305+H306+H307+H308+H309+H310+H311+H312+H313+H314+H315+H316+H317+H318</f>
        <v>0</v>
      </c>
      <c r="I287" s="17">
        <f t="shared" si="116"/>
        <v>0</v>
      </c>
      <c r="J287" s="98"/>
      <c r="K287" s="17">
        <f t="shared" ref="K287:L287" si="117">K289+K290+K291+K292+K293+K294+K295+K296+K297+K298+K299+K300+K301+K302+K303+K304+K305+K306+K307+K308+K309+K310+K311+K312+K313+K314+K315+K316+K317+K318</f>
        <v>0</v>
      </c>
      <c r="L287" s="17">
        <f t="shared" si="117"/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6" t="str">
        <f t="shared" si="111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6" t="str">
        <f t="shared" si="111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8">SUM(H289:I289)</f>
        <v>0</v>
      </c>
      <c r="K289" s="100">
        <v>0.0</v>
      </c>
      <c r="L289" s="100">
        <f t="shared" ref="L289:L319" si="119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6" t="str">
        <f t="shared" si="111"/>
        <v>6ª ENTRADA</v>
      </c>
      <c r="B290" s="54"/>
      <c r="C290" s="54" t="str">
        <f t="shared" ref="C290:C319" si="120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8"/>
        <v>0</v>
      </c>
      <c r="K290" s="100">
        <v>0.0</v>
      </c>
      <c r="L290" s="100">
        <f t="shared" si="119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6" t="str">
        <f t="shared" si="111"/>
        <v>6ª ENTRADA</v>
      </c>
      <c r="B291" s="54"/>
      <c r="C291" s="54" t="str">
        <f t="shared" si="120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8"/>
        <v>0</v>
      </c>
      <c r="K291" s="100">
        <v>0.0</v>
      </c>
      <c r="L291" s="100">
        <f t="shared" si="119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6" t="str">
        <f t="shared" si="111"/>
        <v>6ª ENTRADA</v>
      </c>
      <c r="B292" s="54"/>
      <c r="C292" s="54" t="str">
        <f t="shared" si="120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8"/>
        <v>0</v>
      </c>
      <c r="K292" s="100">
        <v>0.0</v>
      </c>
      <c r="L292" s="100">
        <f t="shared" si="119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6" t="str">
        <f t="shared" si="111"/>
        <v>6ª ENTRADA</v>
      </c>
      <c r="B293" s="54"/>
      <c r="C293" s="54" t="str">
        <f t="shared" si="120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8"/>
        <v>0</v>
      </c>
      <c r="K293" s="100">
        <v>0.0</v>
      </c>
      <c r="L293" s="100">
        <f t="shared" si="119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6" t="str">
        <f t="shared" si="111"/>
        <v>6ª ENTRADA</v>
      </c>
      <c r="B294" s="54"/>
      <c r="C294" s="54" t="str">
        <f t="shared" si="120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8"/>
        <v>0</v>
      </c>
      <c r="K294" s="100">
        <v>0.0</v>
      </c>
      <c r="L294" s="100">
        <f t="shared" si="119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6" t="str">
        <f t="shared" si="111"/>
        <v>6ª ENTRADA</v>
      </c>
      <c r="B295" s="54"/>
      <c r="C295" s="54" t="str">
        <f t="shared" si="120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8"/>
        <v>0</v>
      </c>
      <c r="K295" s="100">
        <v>0.0</v>
      </c>
      <c r="L295" s="100">
        <f t="shared" si="119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6" t="str">
        <f t="shared" si="111"/>
        <v>6ª ENTRADA</v>
      </c>
      <c r="B296" s="54"/>
      <c r="C296" s="54" t="str">
        <f t="shared" si="120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8"/>
        <v>0</v>
      </c>
      <c r="K296" s="100">
        <v>0.0</v>
      </c>
      <c r="L296" s="100">
        <f t="shared" si="119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6" t="str">
        <f t="shared" si="111"/>
        <v>6ª ENTRADA</v>
      </c>
      <c r="B297" s="54"/>
      <c r="C297" s="54" t="str">
        <f t="shared" si="120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8"/>
        <v>0</v>
      </c>
      <c r="K297" s="100">
        <v>0.0</v>
      </c>
      <c r="L297" s="100">
        <f t="shared" si="119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6" t="str">
        <f t="shared" si="111"/>
        <v>6ª ENTRADA</v>
      </c>
      <c r="B298" s="54"/>
      <c r="C298" s="54" t="str">
        <f t="shared" si="120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8"/>
        <v>0</v>
      </c>
      <c r="K298" s="100">
        <v>0.0</v>
      </c>
      <c r="L298" s="100">
        <f t="shared" si="119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6" t="str">
        <f t="shared" si="111"/>
        <v>6ª ENTRADA</v>
      </c>
      <c r="B299" s="54"/>
      <c r="C299" s="54" t="str">
        <f t="shared" si="120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8"/>
        <v>0</v>
      </c>
      <c r="K299" s="100">
        <v>0.0</v>
      </c>
      <c r="L299" s="100">
        <f t="shared" si="119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6" t="str">
        <f t="shared" si="111"/>
        <v>6ª ENTRADA</v>
      </c>
      <c r="B300" s="54"/>
      <c r="C300" s="54" t="str">
        <f t="shared" si="120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8"/>
        <v>0</v>
      </c>
      <c r="K300" s="100">
        <v>0.0</v>
      </c>
      <c r="L300" s="100">
        <f t="shared" si="119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6" t="str">
        <f t="shared" si="111"/>
        <v>6ª ENTRADA</v>
      </c>
      <c r="B301" s="54"/>
      <c r="C301" s="54" t="str">
        <f t="shared" si="120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8"/>
        <v>0</v>
      </c>
      <c r="K301" s="100">
        <v>0.0</v>
      </c>
      <c r="L301" s="100">
        <f t="shared" si="119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6" t="str">
        <f t="shared" si="111"/>
        <v>6ª ENTRADA</v>
      </c>
      <c r="B302" s="54"/>
      <c r="C302" s="54" t="str">
        <f t="shared" si="120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8"/>
        <v>0</v>
      </c>
      <c r="K302" s="100">
        <v>0.0</v>
      </c>
      <c r="L302" s="100">
        <f t="shared" si="119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6" t="str">
        <f t="shared" si="111"/>
        <v>6ª ENTRADA</v>
      </c>
      <c r="B303" s="54"/>
      <c r="C303" s="54" t="str">
        <f t="shared" si="120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8"/>
        <v>0</v>
      </c>
      <c r="K303" s="100">
        <v>0.0</v>
      </c>
      <c r="L303" s="100">
        <f t="shared" si="119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6" t="str">
        <f t="shared" si="111"/>
        <v>6ª ENTRADA</v>
      </c>
      <c r="B304" s="54"/>
      <c r="C304" s="54" t="str">
        <f t="shared" si="120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8"/>
        <v>0</v>
      </c>
      <c r="K304" s="100">
        <v>0.0</v>
      </c>
      <c r="L304" s="100">
        <f t="shared" si="119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6" t="str">
        <f t="shared" si="111"/>
        <v>6ª ENTRADA</v>
      </c>
      <c r="B305" s="54"/>
      <c r="C305" s="54" t="str">
        <f t="shared" si="120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8"/>
        <v>0</v>
      </c>
      <c r="K305" s="100">
        <v>0.0</v>
      </c>
      <c r="L305" s="100">
        <f t="shared" si="119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6" t="str">
        <f t="shared" si="111"/>
        <v>6ª ENTRADA</v>
      </c>
      <c r="B306" s="54"/>
      <c r="C306" s="54" t="str">
        <f t="shared" si="120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8"/>
        <v>0</v>
      </c>
      <c r="K306" s="100">
        <v>0.0</v>
      </c>
      <c r="L306" s="100">
        <f t="shared" si="119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6" t="str">
        <f t="shared" si="111"/>
        <v>6ª ENTRADA</v>
      </c>
      <c r="B307" s="54"/>
      <c r="C307" s="54" t="str">
        <f t="shared" si="120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0.0</v>
      </c>
      <c r="J307" s="101">
        <f t="shared" si="118"/>
        <v>0</v>
      </c>
      <c r="K307" s="100">
        <v>0.0</v>
      </c>
      <c r="L307" s="100">
        <f t="shared" si="119"/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6" t="str">
        <f t="shared" si="111"/>
        <v>6ª ENTRADA</v>
      </c>
      <c r="B308" s="54"/>
      <c r="C308" s="54" t="str">
        <f t="shared" si="120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8"/>
        <v>0</v>
      </c>
      <c r="K308" s="100">
        <v>0.0</v>
      </c>
      <c r="L308" s="100">
        <f t="shared" si="119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6" t="str">
        <f t="shared" si="111"/>
        <v>6ª ENTRADA</v>
      </c>
      <c r="B309" s="54"/>
      <c r="C309" s="54" t="str">
        <f t="shared" si="120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8"/>
        <v>0</v>
      </c>
      <c r="K309" s="100">
        <v>0.0</v>
      </c>
      <c r="L309" s="100">
        <f t="shared" si="119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6" t="str">
        <f t="shared" si="111"/>
        <v>6ª ENTRADA</v>
      </c>
      <c r="B310" s="54"/>
      <c r="C310" s="54" t="str">
        <f t="shared" si="120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8"/>
        <v>0</v>
      </c>
      <c r="K310" s="100">
        <v>0.0</v>
      </c>
      <c r="L310" s="100">
        <f t="shared" si="119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6" t="str">
        <f t="shared" si="111"/>
        <v>6ª ENTRADA</v>
      </c>
      <c r="B311" s="54"/>
      <c r="C311" s="54" t="str">
        <f t="shared" si="120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8"/>
        <v>0</v>
      </c>
      <c r="K311" s="100">
        <v>0.0</v>
      </c>
      <c r="L311" s="100">
        <f t="shared" si="119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6" t="str">
        <f t="shared" si="111"/>
        <v>6ª ENTRADA</v>
      </c>
      <c r="B312" s="54"/>
      <c r="C312" s="54" t="str">
        <f t="shared" si="120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8"/>
        <v>0</v>
      </c>
      <c r="K312" s="100">
        <v>0.0</v>
      </c>
      <c r="L312" s="100">
        <f t="shared" si="119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6" t="str">
        <f t="shared" si="111"/>
        <v>6ª ENTRADA</v>
      </c>
      <c r="B313" s="54"/>
      <c r="C313" s="54" t="str">
        <f t="shared" si="120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8"/>
        <v>0</v>
      </c>
      <c r="K313" s="100">
        <v>0.0</v>
      </c>
      <c r="L313" s="100">
        <f t="shared" si="119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6" t="str">
        <f t="shared" si="111"/>
        <v>6ª ENTRADA</v>
      </c>
      <c r="B314" s="54"/>
      <c r="C314" s="54" t="str">
        <f t="shared" si="120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8"/>
        <v>0</v>
      </c>
      <c r="K314" s="100">
        <v>0.0</v>
      </c>
      <c r="L314" s="100">
        <f t="shared" si="119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6" t="str">
        <f t="shared" si="111"/>
        <v>6ª ENTRADA</v>
      </c>
      <c r="B315" s="54"/>
      <c r="C315" s="54" t="str">
        <f t="shared" si="120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8"/>
        <v>0</v>
      </c>
      <c r="K315" s="100">
        <v>0.0</v>
      </c>
      <c r="L315" s="100">
        <f t="shared" si="119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6" t="str">
        <f t="shared" si="111"/>
        <v>6ª ENTRADA</v>
      </c>
      <c r="B316" s="54"/>
      <c r="C316" s="54" t="str">
        <f t="shared" si="120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8"/>
        <v>0</v>
      </c>
      <c r="K316" s="100">
        <v>0.0</v>
      </c>
      <c r="L316" s="100">
        <f t="shared" si="119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6" t="str">
        <f t="shared" si="111"/>
        <v>6ª ENTRADA</v>
      </c>
      <c r="B317" s="54"/>
      <c r="C317" s="54" t="str">
        <f t="shared" si="120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8"/>
        <v>0</v>
      </c>
      <c r="K317" s="100">
        <v>0.0</v>
      </c>
      <c r="L317" s="100">
        <f t="shared" si="119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6" t="str">
        <f t="shared" si="111"/>
        <v>6ª ENTRADA</v>
      </c>
      <c r="B318" s="54"/>
      <c r="C318" s="54" t="str">
        <f t="shared" si="120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8"/>
        <v>0</v>
      </c>
      <c r="K318" s="100">
        <v>0.0</v>
      </c>
      <c r="L318" s="100">
        <f t="shared" si="119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6" t="str">
        <f t="shared" si="111"/>
        <v>6ª ENTRADA</v>
      </c>
      <c r="B319" s="54"/>
      <c r="C319" s="54" t="str">
        <f t="shared" si="120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8"/>
        <v>0</v>
      </c>
      <c r="K319" s="100">
        <v>0.0</v>
      </c>
      <c r="L319" s="100">
        <f t="shared" si="119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6" t="str">
        <f t="shared" ref="A322:A363" si="121">A321</f>
        <v>7ª ENTRADA</v>
      </c>
      <c r="B322" s="82"/>
      <c r="C322" s="82"/>
      <c r="D322" s="82"/>
      <c r="E322" s="83">
        <f>((L331*G331)+L331)</f>
        <v>0</v>
      </c>
      <c r="F322" s="84">
        <v>1.0</v>
      </c>
      <c r="G322" s="85">
        <f>((E329*G331)+E329)</f>
        <v>0</v>
      </c>
      <c r="H322" s="84">
        <v>9.0</v>
      </c>
      <c r="I322" s="85">
        <f>((G329*G331)+G329)</f>
        <v>0</v>
      </c>
      <c r="J322" s="84">
        <v>17.0</v>
      </c>
      <c r="K322" s="85">
        <f>((I329*G331)+I329)</f>
        <v>0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6" t="str">
        <f t="shared" si="121"/>
        <v>7ª ENTRADA</v>
      </c>
      <c r="B323" s="87"/>
      <c r="C323" s="87">
        <v>0.04</v>
      </c>
      <c r="D323" s="82" t="s">
        <v>38</v>
      </c>
      <c r="E323" s="83">
        <f t="shared" ref="E323:E329" si="122">((E322*G$331)+E322)</f>
        <v>0</v>
      </c>
      <c r="F323" s="84">
        <v>2.0</v>
      </c>
      <c r="G323" s="85">
        <f t="shared" ref="G323:G329" si="123">((G322*G$331)+G322)</f>
        <v>0</v>
      </c>
      <c r="H323" s="84">
        <v>10.0</v>
      </c>
      <c r="I323" s="85">
        <f t="shared" ref="I323:I329" si="124">((I322*G$331)+I322)</f>
        <v>0</v>
      </c>
      <c r="J323" s="84">
        <v>18.0</v>
      </c>
      <c r="K323" s="85">
        <f t="shared" ref="K323:K328" si="125">((K322*G$331)+K322)</f>
        <v>0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6" t="str">
        <f t="shared" si="121"/>
        <v>7ª ENTRADA</v>
      </c>
      <c r="B324" s="82"/>
      <c r="C324" s="82"/>
      <c r="D324" s="82"/>
      <c r="E324" s="83">
        <f t="shared" si="122"/>
        <v>0</v>
      </c>
      <c r="F324" s="84">
        <v>3.0</v>
      </c>
      <c r="G324" s="85">
        <f t="shared" si="123"/>
        <v>0</v>
      </c>
      <c r="H324" s="84">
        <v>11.0</v>
      </c>
      <c r="I324" s="85">
        <f t="shared" si="124"/>
        <v>0</v>
      </c>
      <c r="J324" s="84">
        <v>19.0</v>
      </c>
      <c r="K324" s="85">
        <f t="shared" si="125"/>
        <v>0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6" t="str">
        <f t="shared" si="121"/>
        <v>7ª ENTRADA</v>
      </c>
      <c r="B325" s="88"/>
      <c r="C325" s="88"/>
      <c r="D325" s="88"/>
      <c r="E325" s="83">
        <f t="shared" si="122"/>
        <v>0</v>
      </c>
      <c r="F325" s="84">
        <v>4.0</v>
      </c>
      <c r="G325" s="85">
        <f t="shared" si="123"/>
        <v>0</v>
      </c>
      <c r="H325" s="84">
        <v>12.0</v>
      </c>
      <c r="I325" s="85">
        <f t="shared" si="124"/>
        <v>0</v>
      </c>
      <c r="J325" s="84">
        <v>20.0</v>
      </c>
      <c r="K325" s="85">
        <f t="shared" si="125"/>
        <v>0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>
      <c r="A326" s="6" t="str">
        <f t="shared" si="121"/>
        <v>7ª ENTRADA</v>
      </c>
      <c r="B326" s="89"/>
      <c r="C326" s="89" t="s">
        <v>1</v>
      </c>
      <c r="D326" s="89" t="s">
        <v>54</v>
      </c>
      <c r="E326" s="83">
        <f t="shared" si="122"/>
        <v>0</v>
      </c>
      <c r="F326" s="84">
        <v>5.0</v>
      </c>
      <c r="G326" s="85">
        <f t="shared" si="123"/>
        <v>0</v>
      </c>
      <c r="H326" s="84">
        <v>13.0</v>
      </c>
      <c r="I326" s="85">
        <f t="shared" si="124"/>
        <v>0</v>
      </c>
      <c r="J326" s="84">
        <v>21.0</v>
      </c>
      <c r="K326" s="85">
        <f t="shared" si="125"/>
        <v>0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>
      <c r="A327" s="6" t="str">
        <f t="shared" si="121"/>
        <v>7ª ENTRADA</v>
      </c>
      <c r="B327" s="90"/>
      <c r="C327" s="90" t="s">
        <v>40</v>
      </c>
      <c r="D327" s="91">
        <f>L331*0.5%</f>
        <v>0</v>
      </c>
      <c r="E327" s="83">
        <f t="shared" si="122"/>
        <v>0</v>
      </c>
      <c r="F327" s="84">
        <v>6.0</v>
      </c>
      <c r="G327" s="85">
        <f t="shared" si="123"/>
        <v>0</v>
      </c>
      <c r="H327" s="84">
        <v>14.0</v>
      </c>
      <c r="I327" s="85">
        <f t="shared" si="124"/>
        <v>0</v>
      </c>
      <c r="J327" s="84">
        <v>22.0</v>
      </c>
      <c r="K327" s="85">
        <f t="shared" si="125"/>
        <v>0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>
      <c r="A328" s="6" t="str">
        <f t="shared" si="121"/>
        <v>7ª ENTRADA</v>
      </c>
      <c r="B328" s="92"/>
      <c r="C328" s="92" t="s">
        <v>41</v>
      </c>
      <c r="D328" s="93">
        <f>D327/5</f>
        <v>0</v>
      </c>
      <c r="E328" s="83">
        <f t="shared" si="122"/>
        <v>0</v>
      </c>
      <c r="F328" s="84">
        <v>7.0</v>
      </c>
      <c r="G328" s="85">
        <f t="shared" si="123"/>
        <v>0</v>
      </c>
      <c r="H328" s="84">
        <v>15.0</v>
      </c>
      <c r="I328" s="85">
        <f t="shared" si="124"/>
        <v>0</v>
      </c>
      <c r="J328" s="84">
        <v>23.0</v>
      </c>
      <c r="K328" s="85">
        <f t="shared" si="125"/>
        <v>0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>
      <c r="A329" s="6" t="str">
        <f t="shared" si="121"/>
        <v>7ª ENTRADA</v>
      </c>
      <c r="B329" s="94"/>
      <c r="C329" s="94" t="s">
        <v>42</v>
      </c>
      <c r="D329" s="95">
        <f>L331*G331</f>
        <v>0</v>
      </c>
      <c r="E329" s="83">
        <f t="shared" si="122"/>
        <v>0</v>
      </c>
      <c r="F329" s="84">
        <v>8.0</v>
      </c>
      <c r="G329" s="85">
        <f t="shared" si="123"/>
        <v>0</v>
      </c>
      <c r="H329" s="84">
        <v>16.0</v>
      </c>
      <c r="I329" s="85">
        <f t="shared" si="124"/>
        <v>0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>
      <c r="A330" s="6" t="str">
        <f t="shared" si="121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6" t="str">
        <f t="shared" si="121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6">H333+H334+H335+H336+H337+H338+H339+H340+H341+H342+H343+H344+H345+H346+H347+H348+H349+H350+H351+H352+H353+H354+H355+H356+H357+H358+H359+H360+H361+H362</f>
        <v>0</v>
      </c>
      <c r="I331" s="17">
        <f t="shared" si="126"/>
        <v>0</v>
      </c>
      <c r="J331" s="98"/>
      <c r="K331" s="17">
        <f t="shared" ref="K331:L331" si="127">K333+K334+K335+K336+K337+K338+K339+K340+K341+K342+K343+K344+K345+K346+K347+K348+K349+K350+K351+K352+K353+K354+K355+K356+K357+K358+K359+K360+K361+K362</f>
        <v>0</v>
      </c>
      <c r="L331" s="17">
        <f t="shared" si="127"/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>
      <c r="A332" s="6" t="str">
        <f t="shared" si="121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>
      <c r="A333" s="6" t="str">
        <f t="shared" si="121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8">SUM(H333:I333)</f>
        <v>0</v>
      </c>
      <c r="K333" s="100">
        <v>0.0</v>
      </c>
      <c r="L333" s="100">
        <f t="shared" ref="L333:L363" si="129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>
      <c r="A334" s="6" t="str">
        <f t="shared" si="121"/>
        <v>7ª ENTRADA</v>
      </c>
      <c r="B334" s="54"/>
      <c r="C334" s="54" t="str">
        <f t="shared" ref="C334:C363" si="130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8"/>
        <v>0</v>
      </c>
      <c r="K334" s="100">
        <v>0.0</v>
      </c>
      <c r="L334" s="100">
        <f t="shared" si="129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>
      <c r="A335" s="6" t="str">
        <f t="shared" si="121"/>
        <v>7ª ENTRADA</v>
      </c>
      <c r="B335" s="54"/>
      <c r="C335" s="54" t="str">
        <f t="shared" si="130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8"/>
        <v>0</v>
      </c>
      <c r="K335" s="100">
        <v>0.0</v>
      </c>
      <c r="L335" s="100">
        <f t="shared" si="129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>
      <c r="A336" s="6" t="str">
        <f t="shared" si="121"/>
        <v>7ª ENTRADA</v>
      </c>
      <c r="B336" s="54"/>
      <c r="C336" s="54" t="str">
        <f t="shared" si="130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8"/>
        <v>0</v>
      </c>
      <c r="K336" s="100">
        <v>0.0</v>
      </c>
      <c r="L336" s="100">
        <f t="shared" si="129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>
      <c r="A337" s="6" t="str">
        <f t="shared" si="121"/>
        <v>7ª ENTRADA</v>
      </c>
      <c r="B337" s="54"/>
      <c r="C337" s="54" t="str">
        <f t="shared" si="130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8"/>
        <v>0</v>
      </c>
      <c r="K337" s="100">
        <v>0.0</v>
      </c>
      <c r="L337" s="100">
        <f t="shared" si="129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>
      <c r="A338" s="6" t="str">
        <f t="shared" si="121"/>
        <v>7ª ENTRADA</v>
      </c>
      <c r="B338" s="54"/>
      <c r="C338" s="54" t="str">
        <f t="shared" si="130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8"/>
        <v>0</v>
      </c>
      <c r="K338" s="100">
        <v>0.0</v>
      </c>
      <c r="L338" s="100">
        <f t="shared" si="129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>
      <c r="A339" s="6" t="str">
        <f t="shared" si="121"/>
        <v>7ª ENTRADA</v>
      </c>
      <c r="B339" s="54"/>
      <c r="C339" s="54" t="str">
        <f t="shared" si="130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8"/>
        <v>0</v>
      </c>
      <c r="K339" s="100">
        <v>0.0</v>
      </c>
      <c r="L339" s="100">
        <f t="shared" si="129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>
      <c r="A340" s="6" t="str">
        <f t="shared" si="121"/>
        <v>7ª ENTRADA</v>
      </c>
      <c r="B340" s="54"/>
      <c r="C340" s="54" t="str">
        <f t="shared" si="130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8"/>
        <v>0</v>
      </c>
      <c r="K340" s="100">
        <v>0.0</v>
      </c>
      <c r="L340" s="100">
        <f t="shared" si="129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>
      <c r="A341" s="6" t="str">
        <f t="shared" si="121"/>
        <v>7ª ENTRADA</v>
      </c>
      <c r="B341" s="54"/>
      <c r="C341" s="54" t="str">
        <f t="shared" si="130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8"/>
        <v>0</v>
      </c>
      <c r="K341" s="100">
        <v>0.0</v>
      </c>
      <c r="L341" s="100">
        <f t="shared" si="129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>
      <c r="A342" s="6" t="str">
        <f t="shared" si="121"/>
        <v>7ª ENTRADA</v>
      </c>
      <c r="B342" s="54"/>
      <c r="C342" s="54" t="str">
        <f t="shared" si="130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8"/>
        <v>0</v>
      </c>
      <c r="K342" s="100">
        <v>0.0</v>
      </c>
      <c r="L342" s="100">
        <f t="shared" si="129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>
      <c r="A343" s="6" t="str">
        <f t="shared" si="121"/>
        <v>7ª ENTRADA</v>
      </c>
      <c r="B343" s="54"/>
      <c r="C343" s="54" t="str">
        <f t="shared" si="130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8"/>
        <v>0</v>
      </c>
      <c r="K343" s="100">
        <v>0.0</v>
      </c>
      <c r="L343" s="100">
        <f t="shared" si="129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>
      <c r="A344" s="6" t="str">
        <f t="shared" si="121"/>
        <v>7ª ENTRADA</v>
      </c>
      <c r="B344" s="54"/>
      <c r="C344" s="54" t="str">
        <f t="shared" si="130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8"/>
        <v>0</v>
      </c>
      <c r="K344" s="100">
        <v>0.0</v>
      </c>
      <c r="L344" s="100">
        <f t="shared" si="129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>
      <c r="A345" s="6" t="str">
        <f t="shared" si="121"/>
        <v>7ª ENTRADA</v>
      </c>
      <c r="B345" s="54"/>
      <c r="C345" s="54" t="str">
        <f t="shared" si="130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8"/>
        <v>0</v>
      </c>
      <c r="K345" s="100">
        <v>0.0</v>
      </c>
      <c r="L345" s="100">
        <f t="shared" si="129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>
      <c r="A346" s="6" t="str">
        <f t="shared" si="121"/>
        <v>7ª ENTRADA</v>
      </c>
      <c r="B346" s="54"/>
      <c r="C346" s="54" t="str">
        <f t="shared" si="130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8"/>
        <v>0</v>
      </c>
      <c r="K346" s="100">
        <v>0.0</v>
      </c>
      <c r="L346" s="100">
        <f t="shared" si="129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>
      <c r="A347" s="6" t="str">
        <f t="shared" si="121"/>
        <v>7ª ENTRADA</v>
      </c>
      <c r="B347" s="54"/>
      <c r="C347" s="54" t="str">
        <f t="shared" si="130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8"/>
        <v>0</v>
      </c>
      <c r="K347" s="100">
        <v>0.0</v>
      </c>
      <c r="L347" s="100">
        <f t="shared" si="129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>
      <c r="A348" s="6" t="str">
        <f t="shared" si="121"/>
        <v>7ª ENTRADA</v>
      </c>
      <c r="B348" s="54"/>
      <c r="C348" s="54" t="str">
        <f t="shared" si="130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8"/>
        <v>0</v>
      </c>
      <c r="K348" s="100">
        <v>0.0</v>
      </c>
      <c r="L348" s="100">
        <f t="shared" si="129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>
      <c r="A349" s="6" t="str">
        <f t="shared" si="121"/>
        <v>7ª ENTRADA</v>
      </c>
      <c r="B349" s="54"/>
      <c r="C349" s="54" t="str">
        <f t="shared" si="130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8"/>
        <v>0</v>
      </c>
      <c r="K349" s="100">
        <v>0.0</v>
      </c>
      <c r="L349" s="100">
        <f t="shared" si="129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>
      <c r="A350" s="6" t="str">
        <f t="shared" si="121"/>
        <v>7ª ENTRADA</v>
      </c>
      <c r="B350" s="54"/>
      <c r="C350" s="54" t="str">
        <f t="shared" si="130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8"/>
        <v>0</v>
      </c>
      <c r="K350" s="100">
        <v>0.0</v>
      </c>
      <c r="L350" s="100">
        <f t="shared" si="129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>
      <c r="A351" s="6" t="str">
        <f t="shared" si="121"/>
        <v>7ª ENTRADA</v>
      </c>
      <c r="B351" s="54"/>
      <c r="C351" s="54" t="str">
        <f t="shared" si="130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8"/>
        <v>0</v>
      </c>
      <c r="K351" s="100">
        <v>0.0</v>
      </c>
      <c r="L351" s="100">
        <f t="shared" si="129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>
      <c r="A352" s="6" t="str">
        <f t="shared" si="121"/>
        <v>7ª ENTRADA</v>
      </c>
      <c r="B352" s="54"/>
      <c r="C352" s="54" t="str">
        <f t="shared" si="130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8"/>
        <v>0</v>
      </c>
      <c r="K352" s="100">
        <v>0.0</v>
      </c>
      <c r="L352" s="100">
        <f t="shared" si="129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>
      <c r="A353" s="6" t="str">
        <f t="shared" si="121"/>
        <v>7ª ENTRADA</v>
      </c>
      <c r="B353" s="54"/>
      <c r="C353" s="54" t="str">
        <f t="shared" si="130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8"/>
        <v>0</v>
      </c>
      <c r="K353" s="100">
        <v>0.0</v>
      </c>
      <c r="L353" s="100">
        <f t="shared" si="129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>
      <c r="A354" s="6" t="str">
        <f t="shared" si="121"/>
        <v>7ª ENTRADA</v>
      </c>
      <c r="B354" s="54"/>
      <c r="C354" s="54" t="str">
        <f t="shared" si="130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8"/>
        <v>0</v>
      </c>
      <c r="K354" s="100">
        <v>0.0</v>
      </c>
      <c r="L354" s="100">
        <f t="shared" si="129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>
      <c r="A355" s="6" t="str">
        <f t="shared" si="121"/>
        <v>7ª ENTRADA</v>
      </c>
      <c r="B355" s="54"/>
      <c r="C355" s="54" t="str">
        <f t="shared" si="130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8"/>
        <v>0</v>
      </c>
      <c r="K355" s="100">
        <v>0.0</v>
      </c>
      <c r="L355" s="100">
        <f t="shared" si="129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>
      <c r="A356" s="6" t="str">
        <f t="shared" si="121"/>
        <v>7ª ENTRADA</v>
      </c>
      <c r="B356" s="54"/>
      <c r="C356" s="54" t="str">
        <f t="shared" si="130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8"/>
        <v>0</v>
      </c>
      <c r="K356" s="100">
        <v>0.0</v>
      </c>
      <c r="L356" s="100">
        <f t="shared" si="129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>
      <c r="A357" s="6" t="str">
        <f t="shared" si="121"/>
        <v>7ª ENTRADA</v>
      </c>
      <c r="B357" s="54"/>
      <c r="C357" s="54" t="str">
        <f t="shared" si="130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8"/>
        <v>0</v>
      </c>
      <c r="K357" s="100">
        <v>0.0</v>
      </c>
      <c r="L357" s="100">
        <f t="shared" si="129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>
      <c r="A358" s="6" t="str">
        <f t="shared" si="121"/>
        <v>7ª ENTRADA</v>
      </c>
      <c r="B358" s="54"/>
      <c r="C358" s="54" t="str">
        <f t="shared" si="130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8"/>
        <v>0</v>
      </c>
      <c r="K358" s="100">
        <v>0.0</v>
      </c>
      <c r="L358" s="100">
        <f t="shared" si="129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>
      <c r="A359" s="6" t="str">
        <f t="shared" si="121"/>
        <v>7ª ENTRADA</v>
      </c>
      <c r="B359" s="54"/>
      <c r="C359" s="54" t="str">
        <f t="shared" si="130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8"/>
        <v>0</v>
      </c>
      <c r="K359" s="100">
        <v>0.0</v>
      </c>
      <c r="L359" s="100">
        <f t="shared" si="129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>
      <c r="A360" s="6" t="str">
        <f t="shared" si="121"/>
        <v>7ª ENTRADA</v>
      </c>
      <c r="B360" s="54"/>
      <c r="C360" s="54" t="str">
        <f t="shared" si="130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8"/>
        <v>0</v>
      </c>
      <c r="K360" s="100">
        <v>0.0</v>
      </c>
      <c r="L360" s="100">
        <f t="shared" si="129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>
      <c r="A361" s="6" t="str">
        <f t="shared" si="121"/>
        <v>7ª ENTRADA</v>
      </c>
      <c r="B361" s="54"/>
      <c r="C361" s="54" t="str">
        <f t="shared" si="130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8"/>
        <v>0</v>
      </c>
      <c r="K361" s="100">
        <v>0.0</v>
      </c>
      <c r="L361" s="100">
        <f t="shared" si="129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>
      <c r="A362" s="6" t="str">
        <f t="shared" si="121"/>
        <v>7ª ENTRADA</v>
      </c>
      <c r="B362" s="54"/>
      <c r="C362" s="54" t="str">
        <f t="shared" si="130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8"/>
        <v>0</v>
      </c>
      <c r="K362" s="100">
        <v>0.0</v>
      </c>
      <c r="L362" s="100">
        <f t="shared" si="129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>
      <c r="A363" s="6" t="str">
        <f t="shared" si="121"/>
        <v>7ª ENTRADA</v>
      </c>
      <c r="B363" s="54"/>
      <c r="C363" s="54" t="str">
        <f t="shared" si="130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8"/>
        <v>0</v>
      </c>
      <c r="K363" s="100">
        <v>0.0</v>
      </c>
      <c r="L363" s="100">
        <f t="shared" si="129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6" t="str">
        <f t="shared" ref="A366:A407" si="131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6" t="str">
        <f t="shared" si="131"/>
        <v>NADA</v>
      </c>
      <c r="B367" s="87"/>
      <c r="C367" s="87">
        <v>0.1</v>
      </c>
      <c r="D367" s="82" t="s">
        <v>38</v>
      </c>
      <c r="E367" s="83">
        <f t="shared" ref="E367:E373" si="132">((E366*G$67)+E366)</f>
        <v>0</v>
      </c>
      <c r="F367" s="84">
        <v>2.0</v>
      </c>
      <c r="G367" s="85">
        <f t="shared" ref="G367:G373" si="133">((G366*G$67)+G366)</f>
        <v>0</v>
      </c>
      <c r="H367" s="84">
        <v>10.0</v>
      </c>
      <c r="I367" s="85">
        <f t="shared" ref="I367:I373" si="134">((I366*G$67)+I366)</f>
        <v>0</v>
      </c>
      <c r="J367" s="84">
        <v>18.0</v>
      </c>
      <c r="K367" s="85">
        <f t="shared" ref="K367:K372" si="135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6" t="str">
        <f t="shared" si="131"/>
        <v>NADA</v>
      </c>
      <c r="B368" s="82"/>
      <c r="C368" s="82"/>
      <c r="D368" s="82"/>
      <c r="E368" s="83">
        <f t="shared" si="132"/>
        <v>0</v>
      </c>
      <c r="F368" s="84">
        <v>3.0</v>
      </c>
      <c r="G368" s="85">
        <f t="shared" si="133"/>
        <v>0</v>
      </c>
      <c r="H368" s="84">
        <v>11.0</v>
      </c>
      <c r="I368" s="85">
        <f t="shared" si="134"/>
        <v>0</v>
      </c>
      <c r="J368" s="84">
        <v>19.0</v>
      </c>
      <c r="K368" s="85">
        <f t="shared" si="135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6" t="str">
        <f t="shared" si="131"/>
        <v>NADA</v>
      </c>
      <c r="B369" s="88"/>
      <c r="C369" s="88"/>
      <c r="D369" s="88"/>
      <c r="E369" s="83">
        <f t="shared" si="132"/>
        <v>0</v>
      </c>
      <c r="F369" s="84">
        <v>4.0</v>
      </c>
      <c r="G369" s="85">
        <f t="shared" si="133"/>
        <v>0</v>
      </c>
      <c r="H369" s="84">
        <v>12.0</v>
      </c>
      <c r="I369" s="85">
        <f t="shared" si="134"/>
        <v>0</v>
      </c>
      <c r="J369" s="84">
        <v>20.0</v>
      </c>
      <c r="K369" s="85">
        <f t="shared" si="135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6" t="str">
        <f t="shared" si="131"/>
        <v>NADA</v>
      </c>
      <c r="B370" s="89"/>
      <c r="C370" s="89" t="s">
        <v>1</v>
      </c>
      <c r="D370" s="89" t="s">
        <v>39</v>
      </c>
      <c r="E370" s="83">
        <f t="shared" si="132"/>
        <v>0</v>
      </c>
      <c r="F370" s="84">
        <v>5.0</v>
      </c>
      <c r="G370" s="85">
        <f t="shared" si="133"/>
        <v>0</v>
      </c>
      <c r="H370" s="84">
        <v>13.0</v>
      </c>
      <c r="I370" s="85">
        <f t="shared" si="134"/>
        <v>0</v>
      </c>
      <c r="J370" s="84">
        <v>21.0</v>
      </c>
      <c r="K370" s="85">
        <f t="shared" si="135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6" t="str">
        <f t="shared" si="131"/>
        <v>NADA</v>
      </c>
      <c r="B371" s="90"/>
      <c r="C371" s="90" t="s">
        <v>40</v>
      </c>
      <c r="D371" s="91">
        <f>L375*0.5%</f>
        <v>0</v>
      </c>
      <c r="E371" s="83">
        <f t="shared" si="132"/>
        <v>0</v>
      </c>
      <c r="F371" s="84">
        <v>6.0</v>
      </c>
      <c r="G371" s="85">
        <f t="shared" si="133"/>
        <v>0</v>
      </c>
      <c r="H371" s="84">
        <v>14.0</v>
      </c>
      <c r="I371" s="85">
        <f t="shared" si="134"/>
        <v>0</v>
      </c>
      <c r="J371" s="84">
        <v>22.0</v>
      </c>
      <c r="K371" s="85">
        <f t="shared" si="135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6" t="str">
        <f t="shared" si="131"/>
        <v>NADA</v>
      </c>
      <c r="B372" s="92"/>
      <c r="C372" s="92" t="s">
        <v>41</v>
      </c>
      <c r="D372" s="93">
        <f>D371/5</f>
        <v>0</v>
      </c>
      <c r="E372" s="83">
        <f t="shared" si="132"/>
        <v>0</v>
      </c>
      <c r="F372" s="84">
        <v>7.0</v>
      </c>
      <c r="G372" s="85">
        <f t="shared" si="133"/>
        <v>0</v>
      </c>
      <c r="H372" s="84">
        <v>15.0</v>
      </c>
      <c r="I372" s="85">
        <f t="shared" si="134"/>
        <v>0</v>
      </c>
      <c r="J372" s="84">
        <v>23.0</v>
      </c>
      <c r="K372" s="85">
        <f t="shared" si="135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6" t="str">
        <f t="shared" si="131"/>
        <v>NADA</v>
      </c>
      <c r="B373" s="94"/>
      <c r="C373" s="94" t="s">
        <v>42</v>
      </c>
      <c r="D373" s="95">
        <f>L375*G375</f>
        <v>0</v>
      </c>
      <c r="E373" s="83">
        <f t="shared" si="132"/>
        <v>0</v>
      </c>
      <c r="F373" s="84">
        <v>8.0</v>
      </c>
      <c r="G373" s="85">
        <f t="shared" si="133"/>
        <v>0</v>
      </c>
      <c r="H373" s="84">
        <v>16.0</v>
      </c>
      <c r="I373" s="85">
        <f t="shared" si="134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6" t="str">
        <f t="shared" si="131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6" t="str">
        <f t="shared" si="131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6">H377+H378+H379+H380+H381+H382+H383+H384+H385+H386+H387+H388+H389+H390+H391+H392+H393+H394+H395+H396+H397+H398+H399+H400+H401+H402+H403+H404+H405+H406</f>
        <v>0</v>
      </c>
      <c r="I375" s="17">
        <f t="shared" si="136"/>
        <v>0</v>
      </c>
      <c r="J375" s="98"/>
      <c r="K375" s="17">
        <f t="shared" ref="K375:L375" si="137">K377+K378+K379+K380+K381+K382+K383+K384+K385+K386+K387+K388+K389+K390+K391+K392+K393+K394+K395+K396+K397+K398+K399+K400+K401+K402+K403+K404+K405+K406</f>
        <v>0</v>
      </c>
      <c r="L375" s="17">
        <f t="shared" si="137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6" t="str">
        <f t="shared" si="131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6" t="str">
        <f t="shared" si="131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8">SUM(H377:I377)</f>
        <v>0</v>
      </c>
      <c r="K377" s="100">
        <v>0.0</v>
      </c>
      <c r="L377" s="100">
        <f t="shared" ref="L377:L407" si="139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6" t="str">
        <f t="shared" si="131"/>
        <v>NADA</v>
      </c>
      <c r="B378" s="54"/>
      <c r="C378" s="54" t="str">
        <f t="shared" ref="C378:C407" si="140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8"/>
        <v>0</v>
      </c>
      <c r="K378" s="100">
        <v>0.0</v>
      </c>
      <c r="L378" s="100">
        <f t="shared" si="139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6" t="str">
        <f t="shared" si="131"/>
        <v>NADA</v>
      </c>
      <c r="B379" s="54"/>
      <c r="C379" s="54" t="str">
        <f t="shared" si="140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8"/>
        <v>0</v>
      </c>
      <c r="K379" s="100">
        <v>0.0</v>
      </c>
      <c r="L379" s="100">
        <f t="shared" si="139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6" t="str">
        <f t="shared" si="131"/>
        <v>NADA</v>
      </c>
      <c r="B380" s="54"/>
      <c r="C380" s="54" t="str">
        <f t="shared" si="140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8"/>
        <v>0</v>
      </c>
      <c r="K380" s="100">
        <v>0.0</v>
      </c>
      <c r="L380" s="100">
        <f t="shared" si="139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6" t="str">
        <f t="shared" si="131"/>
        <v>NADA</v>
      </c>
      <c r="B381" s="54"/>
      <c r="C381" s="54" t="str">
        <f t="shared" si="140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8"/>
        <v>0</v>
      </c>
      <c r="K381" s="100">
        <v>0.0</v>
      </c>
      <c r="L381" s="100">
        <f t="shared" si="139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6" t="str">
        <f t="shared" si="131"/>
        <v>NADA</v>
      </c>
      <c r="B382" s="54"/>
      <c r="C382" s="54" t="str">
        <f t="shared" si="140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8"/>
        <v>0</v>
      </c>
      <c r="K382" s="100">
        <v>0.0</v>
      </c>
      <c r="L382" s="100">
        <f t="shared" si="139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6" t="str">
        <f t="shared" si="131"/>
        <v>NADA</v>
      </c>
      <c r="B383" s="54"/>
      <c r="C383" s="54" t="str">
        <f t="shared" si="140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8"/>
        <v>0</v>
      </c>
      <c r="K383" s="100">
        <v>0.0</v>
      </c>
      <c r="L383" s="100">
        <f t="shared" si="139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6" t="str">
        <f t="shared" si="131"/>
        <v>NADA</v>
      </c>
      <c r="B384" s="54"/>
      <c r="C384" s="54" t="str">
        <f t="shared" si="140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8"/>
        <v>0</v>
      </c>
      <c r="K384" s="100">
        <v>0.0</v>
      </c>
      <c r="L384" s="100">
        <f t="shared" si="139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6" t="str">
        <f t="shared" si="131"/>
        <v>NADA</v>
      </c>
      <c r="B385" s="54"/>
      <c r="C385" s="54" t="str">
        <f t="shared" si="140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8"/>
        <v>0</v>
      </c>
      <c r="K385" s="100">
        <v>0.0</v>
      </c>
      <c r="L385" s="100">
        <f t="shared" si="139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6" t="str">
        <f t="shared" si="131"/>
        <v>NADA</v>
      </c>
      <c r="B386" s="54"/>
      <c r="C386" s="54" t="str">
        <f t="shared" si="140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8"/>
        <v>0</v>
      </c>
      <c r="K386" s="100">
        <v>0.0</v>
      </c>
      <c r="L386" s="100">
        <f t="shared" si="139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6" t="str">
        <f t="shared" si="131"/>
        <v>NADA</v>
      </c>
      <c r="B387" s="54"/>
      <c r="C387" s="54" t="str">
        <f t="shared" si="140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8"/>
        <v>0</v>
      </c>
      <c r="K387" s="100">
        <v>0.0</v>
      </c>
      <c r="L387" s="100">
        <f t="shared" si="139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6" t="str">
        <f t="shared" si="131"/>
        <v>NADA</v>
      </c>
      <c r="B388" s="54"/>
      <c r="C388" s="54" t="str">
        <f t="shared" si="140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8"/>
        <v>0</v>
      </c>
      <c r="K388" s="100">
        <v>0.0</v>
      </c>
      <c r="L388" s="100">
        <f t="shared" si="139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6" t="str">
        <f t="shared" si="131"/>
        <v>NADA</v>
      </c>
      <c r="B389" s="54"/>
      <c r="C389" s="54" t="str">
        <f t="shared" si="140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8"/>
        <v>0</v>
      </c>
      <c r="K389" s="100">
        <v>0.0</v>
      </c>
      <c r="L389" s="100">
        <f t="shared" si="139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6" t="str">
        <f t="shared" si="131"/>
        <v>NADA</v>
      </c>
      <c r="B390" s="54"/>
      <c r="C390" s="54" t="str">
        <f t="shared" si="140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8"/>
        <v>0</v>
      </c>
      <c r="K390" s="100">
        <v>0.0</v>
      </c>
      <c r="L390" s="100">
        <f t="shared" si="139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6" t="str">
        <f t="shared" si="131"/>
        <v>NADA</v>
      </c>
      <c r="B391" s="54"/>
      <c r="C391" s="54" t="str">
        <f t="shared" si="140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8"/>
        <v>0</v>
      </c>
      <c r="K391" s="100">
        <v>0.0</v>
      </c>
      <c r="L391" s="100">
        <f t="shared" si="139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6" t="str">
        <f t="shared" si="131"/>
        <v>NADA</v>
      </c>
      <c r="B392" s="54"/>
      <c r="C392" s="54" t="str">
        <f t="shared" si="140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8"/>
        <v>0</v>
      </c>
      <c r="K392" s="100">
        <v>0.0</v>
      </c>
      <c r="L392" s="100">
        <f t="shared" si="139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6" t="str">
        <f t="shared" si="131"/>
        <v>NADA</v>
      </c>
      <c r="B393" s="54"/>
      <c r="C393" s="54" t="str">
        <f t="shared" si="140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8"/>
        <v>0</v>
      </c>
      <c r="K393" s="100">
        <v>0.0</v>
      </c>
      <c r="L393" s="100">
        <f t="shared" si="139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6" t="str">
        <f t="shared" si="131"/>
        <v>NADA</v>
      </c>
      <c r="B394" s="54"/>
      <c r="C394" s="54" t="str">
        <f t="shared" si="140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8"/>
        <v>0</v>
      </c>
      <c r="K394" s="100">
        <v>0.0</v>
      </c>
      <c r="L394" s="100">
        <f t="shared" si="139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6" t="str">
        <f t="shared" si="131"/>
        <v>NADA</v>
      </c>
      <c r="B395" s="54"/>
      <c r="C395" s="54" t="str">
        <f t="shared" si="140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8"/>
        <v>0</v>
      </c>
      <c r="K395" s="100">
        <v>0.0</v>
      </c>
      <c r="L395" s="100">
        <f t="shared" si="139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6" t="str">
        <f t="shared" si="131"/>
        <v>NADA</v>
      </c>
      <c r="B396" s="54"/>
      <c r="C396" s="54" t="str">
        <f t="shared" si="140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8"/>
        <v>0</v>
      </c>
      <c r="K396" s="100">
        <v>0.0</v>
      </c>
      <c r="L396" s="100">
        <f t="shared" si="139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6" t="str">
        <f t="shared" si="131"/>
        <v>NADA</v>
      </c>
      <c r="B397" s="54"/>
      <c r="C397" s="54" t="str">
        <f t="shared" si="140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8"/>
        <v>0</v>
      </c>
      <c r="K397" s="100">
        <v>0.0</v>
      </c>
      <c r="L397" s="100">
        <f t="shared" si="139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6" t="str">
        <f t="shared" si="131"/>
        <v>NADA</v>
      </c>
      <c r="B398" s="54"/>
      <c r="C398" s="54" t="str">
        <f t="shared" si="140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8"/>
        <v>0</v>
      </c>
      <c r="K398" s="100">
        <v>0.0</v>
      </c>
      <c r="L398" s="100">
        <f t="shared" si="139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6" t="str">
        <f t="shared" si="131"/>
        <v>NADA</v>
      </c>
      <c r="B399" s="54"/>
      <c r="C399" s="54" t="str">
        <f t="shared" si="140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8"/>
        <v>0</v>
      </c>
      <c r="K399" s="100">
        <v>0.0</v>
      </c>
      <c r="L399" s="100">
        <f t="shared" si="139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6" t="str">
        <f t="shared" si="131"/>
        <v>NADA</v>
      </c>
      <c r="B400" s="54"/>
      <c r="C400" s="54" t="str">
        <f t="shared" si="140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8"/>
        <v>0</v>
      </c>
      <c r="K400" s="100">
        <v>0.0</v>
      </c>
      <c r="L400" s="100">
        <f t="shared" si="139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6" t="str">
        <f t="shared" si="131"/>
        <v>NADA</v>
      </c>
      <c r="B401" s="54"/>
      <c r="C401" s="54" t="str">
        <f t="shared" si="140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8"/>
        <v>0</v>
      </c>
      <c r="K401" s="100">
        <v>0.0</v>
      </c>
      <c r="L401" s="100">
        <f t="shared" si="139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6" t="str">
        <f t="shared" si="131"/>
        <v>NADA</v>
      </c>
      <c r="B402" s="54"/>
      <c r="C402" s="54" t="str">
        <f t="shared" si="140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8"/>
        <v>0</v>
      </c>
      <c r="K402" s="100">
        <v>0.0</v>
      </c>
      <c r="L402" s="100">
        <f t="shared" si="139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6" t="str">
        <f t="shared" si="131"/>
        <v>NADA</v>
      </c>
      <c r="B403" s="54"/>
      <c r="C403" s="54" t="str">
        <f t="shared" si="140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8"/>
        <v>0</v>
      </c>
      <c r="K403" s="100">
        <v>0.0</v>
      </c>
      <c r="L403" s="100">
        <f t="shared" si="139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6" t="str">
        <f t="shared" si="131"/>
        <v>NADA</v>
      </c>
      <c r="B404" s="54"/>
      <c r="C404" s="54" t="str">
        <f t="shared" si="140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8"/>
        <v>0</v>
      </c>
      <c r="K404" s="100">
        <v>0.0</v>
      </c>
      <c r="L404" s="100">
        <f t="shared" si="139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6" t="str">
        <f t="shared" si="131"/>
        <v>NADA</v>
      </c>
      <c r="B405" s="54"/>
      <c r="C405" s="54" t="str">
        <f t="shared" si="140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8"/>
        <v>0</v>
      </c>
      <c r="K405" s="100">
        <v>0.0</v>
      </c>
      <c r="L405" s="100">
        <f t="shared" si="139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6" t="str">
        <f t="shared" si="131"/>
        <v>NADA</v>
      </c>
      <c r="B406" s="54"/>
      <c r="C406" s="54" t="str">
        <f t="shared" si="140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8"/>
        <v>0</v>
      </c>
      <c r="K406" s="100">
        <v>0.0</v>
      </c>
      <c r="L406" s="100">
        <f t="shared" si="139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6" t="str">
        <f t="shared" si="131"/>
        <v>NADA</v>
      </c>
      <c r="B407" s="54"/>
      <c r="C407" s="54" t="str">
        <f t="shared" si="140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8"/>
        <v>0</v>
      </c>
      <c r="K407" s="100">
        <v>0.0</v>
      </c>
      <c r="L407" s="100">
        <f t="shared" si="139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6" t="str">
        <f t="shared" ref="A410:A451" si="141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6" t="str">
        <f t="shared" si="141"/>
        <v>NADA</v>
      </c>
      <c r="B411" s="87"/>
      <c r="C411" s="87">
        <v>0.1</v>
      </c>
      <c r="D411" s="82" t="s">
        <v>38</v>
      </c>
      <c r="E411" s="83">
        <f t="shared" ref="E411:E417" si="142">((E410*G$67)+E410)</f>
        <v>0</v>
      </c>
      <c r="F411" s="84">
        <v>2.0</v>
      </c>
      <c r="G411" s="85">
        <f t="shared" ref="G411:G417" si="143">((G410*G$67)+G410)</f>
        <v>0</v>
      </c>
      <c r="H411" s="84">
        <v>10.0</v>
      </c>
      <c r="I411" s="85">
        <f t="shared" ref="I411:I417" si="144">((I410*G$67)+I410)</f>
        <v>0</v>
      </c>
      <c r="J411" s="84">
        <v>18.0</v>
      </c>
      <c r="K411" s="85">
        <f t="shared" ref="K411:K416" si="145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6" t="str">
        <f t="shared" si="141"/>
        <v>NADA</v>
      </c>
      <c r="B412" s="82"/>
      <c r="C412" s="82"/>
      <c r="D412" s="82"/>
      <c r="E412" s="83">
        <f t="shared" si="142"/>
        <v>0</v>
      </c>
      <c r="F412" s="84">
        <v>3.0</v>
      </c>
      <c r="G412" s="85">
        <f t="shared" si="143"/>
        <v>0</v>
      </c>
      <c r="H412" s="84">
        <v>11.0</v>
      </c>
      <c r="I412" s="85">
        <f t="shared" si="144"/>
        <v>0</v>
      </c>
      <c r="J412" s="84">
        <v>19.0</v>
      </c>
      <c r="K412" s="85">
        <f t="shared" si="145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6" t="str">
        <f t="shared" si="141"/>
        <v>NADA</v>
      </c>
      <c r="B413" s="88"/>
      <c r="C413" s="88"/>
      <c r="D413" s="88"/>
      <c r="E413" s="83">
        <f t="shared" si="142"/>
        <v>0</v>
      </c>
      <c r="F413" s="84">
        <v>4.0</v>
      </c>
      <c r="G413" s="85">
        <f t="shared" si="143"/>
        <v>0</v>
      </c>
      <c r="H413" s="84">
        <v>12.0</v>
      </c>
      <c r="I413" s="85">
        <f t="shared" si="144"/>
        <v>0</v>
      </c>
      <c r="J413" s="84">
        <v>20.0</v>
      </c>
      <c r="K413" s="85">
        <f t="shared" si="145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6" t="str">
        <f t="shared" si="141"/>
        <v>NADA</v>
      </c>
      <c r="B414" s="89"/>
      <c r="C414" s="89" t="s">
        <v>1</v>
      </c>
      <c r="D414" s="89" t="s">
        <v>39</v>
      </c>
      <c r="E414" s="83">
        <f t="shared" si="142"/>
        <v>0</v>
      </c>
      <c r="F414" s="84">
        <v>5.0</v>
      </c>
      <c r="G414" s="85">
        <f t="shared" si="143"/>
        <v>0</v>
      </c>
      <c r="H414" s="84">
        <v>13.0</v>
      </c>
      <c r="I414" s="85">
        <f t="shared" si="144"/>
        <v>0</v>
      </c>
      <c r="J414" s="84">
        <v>21.0</v>
      </c>
      <c r="K414" s="85">
        <f t="shared" si="145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6" t="str">
        <f t="shared" si="141"/>
        <v>NADA</v>
      </c>
      <c r="B415" s="90"/>
      <c r="C415" s="90" t="s">
        <v>40</v>
      </c>
      <c r="D415" s="91">
        <f>L419*0.5%</f>
        <v>0</v>
      </c>
      <c r="E415" s="83">
        <f t="shared" si="142"/>
        <v>0</v>
      </c>
      <c r="F415" s="84">
        <v>6.0</v>
      </c>
      <c r="G415" s="85">
        <f t="shared" si="143"/>
        <v>0</v>
      </c>
      <c r="H415" s="84">
        <v>14.0</v>
      </c>
      <c r="I415" s="85">
        <f t="shared" si="144"/>
        <v>0</v>
      </c>
      <c r="J415" s="84">
        <v>22.0</v>
      </c>
      <c r="K415" s="85">
        <f t="shared" si="145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6" t="str">
        <f t="shared" si="141"/>
        <v>NADA</v>
      </c>
      <c r="B416" s="92"/>
      <c r="C416" s="92" t="s">
        <v>41</v>
      </c>
      <c r="D416" s="93">
        <f>D415/5</f>
        <v>0</v>
      </c>
      <c r="E416" s="83">
        <f t="shared" si="142"/>
        <v>0</v>
      </c>
      <c r="F416" s="84">
        <v>7.0</v>
      </c>
      <c r="G416" s="85">
        <f t="shared" si="143"/>
        <v>0</v>
      </c>
      <c r="H416" s="84">
        <v>15.0</v>
      </c>
      <c r="I416" s="85">
        <f t="shared" si="144"/>
        <v>0</v>
      </c>
      <c r="J416" s="84">
        <v>23.0</v>
      </c>
      <c r="K416" s="85">
        <f t="shared" si="145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6" t="str">
        <f t="shared" si="141"/>
        <v>NADA</v>
      </c>
      <c r="B417" s="94"/>
      <c r="C417" s="94" t="s">
        <v>42</v>
      </c>
      <c r="D417" s="95">
        <f>L419*G419</f>
        <v>0</v>
      </c>
      <c r="E417" s="83">
        <f t="shared" si="142"/>
        <v>0</v>
      </c>
      <c r="F417" s="84">
        <v>8.0</v>
      </c>
      <c r="G417" s="85">
        <f t="shared" si="143"/>
        <v>0</v>
      </c>
      <c r="H417" s="84">
        <v>16.0</v>
      </c>
      <c r="I417" s="85">
        <f t="shared" si="144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6" t="str">
        <f t="shared" si="141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6" t="str">
        <f t="shared" si="141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6">H421+H422+H423+H424+H425+H426+H427+H428+H429+H430+H431+H432+H433+H434+H435+H436+H437+H438+H439+H440+H441+H442+H443+H444+H445+H446+H447+H448+H449+H450</f>
        <v>0</v>
      </c>
      <c r="I419" s="17">
        <f t="shared" si="146"/>
        <v>0</v>
      </c>
      <c r="J419" s="98"/>
      <c r="K419" s="17">
        <f t="shared" ref="K419:L419" si="147">K421+K422+K423+K424+K425+K426+K427+K428+K429+K430+K431+K432+K433+K434+K435+K436+K437+K438+K439+K440+K441+K442+K443+K444+K445+K446+K447+K448+K449+K450</f>
        <v>0</v>
      </c>
      <c r="L419" s="17">
        <f t="shared" si="147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6" t="str">
        <f t="shared" si="141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6" t="str">
        <f t="shared" si="141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8">SUM(H421:I421)</f>
        <v>0</v>
      </c>
      <c r="K421" s="100">
        <v>0.0</v>
      </c>
      <c r="L421" s="100">
        <f t="shared" ref="L421:L451" si="149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6" t="str">
        <f t="shared" si="141"/>
        <v>NADA</v>
      </c>
      <c r="B422" s="54"/>
      <c r="C422" s="54" t="str">
        <f t="shared" ref="C422:C451" si="150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8"/>
        <v>0</v>
      </c>
      <c r="K422" s="100">
        <v>0.0</v>
      </c>
      <c r="L422" s="100">
        <f t="shared" si="149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6" t="str">
        <f t="shared" si="141"/>
        <v>NADA</v>
      </c>
      <c r="B423" s="54"/>
      <c r="C423" s="54" t="str">
        <f t="shared" si="150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8"/>
        <v>0</v>
      </c>
      <c r="K423" s="100">
        <v>0.0</v>
      </c>
      <c r="L423" s="100">
        <f t="shared" si="149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6" t="str">
        <f t="shared" si="141"/>
        <v>NADA</v>
      </c>
      <c r="B424" s="54"/>
      <c r="C424" s="54" t="str">
        <f t="shared" si="150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8"/>
        <v>0</v>
      </c>
      <c r="K424" s="100">
        <v>0.0</v>
      </c>
      <c r="L424" s="100">
        <f t="shared" si="149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6" t="str">
        <f t="shared" si="141"/>
        <v>NADA</v>
      </c>
      <c r="B425" s="54"/>
      <c r="C425" s="54" t="str">
        <f t="shared" si="150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8"/>
        <v>0</v>
      </c>
      <c r="K425" s="100">
        <v>0.0</v>
      </c>
      <c r="L425" s="100">
        <f t="shared" si="149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6" t="str">
        <f t="shared" si="141"/>
        <v>NADA</v>
      </c>
      <c r="B426" s="54"/>
      <c r="C426" s="54" t="str">
        <f t="shared" si="150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8"/>
        <v>0</v>
      </c>
      <c r="K426" s="100">
        <v>0.0</v>
      </c>
      <c r="L426" s="100">
        <f t="shared" si="149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6" t="str">
        <f t="shared" si="141"/>
        <v>NADA</v>
      </c>
      <c r="B427" s="54"/>
      <c r="C427" s="54" t="str">
        <f t="shared" si="150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8"/>
        <v>0</v>
      </c>
      <c r="K427" s="100">
        <v>0.0</v>
      </c>
      <c r="L427" s="100">
        <f t="shared" si="149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6" t="str">
        <f t="shared" si="141"/>
        <v>NADA</v>
      </c>
      <c r="B428" s="54"/>
      <c r="C428" s="54" t="str">
        <f t="shared" si="150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8"/>
        <v>0</v>
      </c>
      <c r="K428" s="100">
        <v>0.0</v>
      </c>
      <c r="L428" s="100">
        <f t="shared" si="149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6" t="str">
        <f t="shared" si="141"/>
        <v>NADA</v>
      </c>
      <c r="B429" s="54"/>
      <c r="C429" s="54" t="str">
        <f t="shared" si="150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8"/>
        <v>0</v>
      </c>
      <c r="K429" s="100">
        <v>0.0</v>
      </c>
      <c r="L429" s="100">
        <f t="shared" si="149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6" t="str">
        <f t="shared" si="141"/>
        <v>NADA</v>
      </c>
      <c r="B430" s="54"/>
      <c r="C430" s="54" t="str">
        <f t="shared" si="150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8"/>
        <v>0</v>
      </c>
      <c r="K430" s="100">
        <v>0.0</v>
      </c>
      <c r="L430" s="100">
        <f t="shared" si="149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6" t="str">
        <f t="shared" si="141"/>
        <v>NADA</v>
      </c>
      <c r="B431" s="54"/>
      <c r="C431" s="54" t="str">
        <f t="shared" si="150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8"/>
        <v>0</v>
      </c>
      <c r="K431" s="100">
        <v>0.0</v>
      </c>
      <c r="L431" s="100">
        <f t="shared" si="149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6" t="str">
        <f t="shared" si="141"/>
        <v>NADA</v>
      </c>
      <c r="B432" s="54"/>
      <c r="C432" s="54" t="str">
        <f t="shared" si="150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8"/>
        <v>0</v>
      </c>
      <c r="K432" s="100">
        <v>0.0</v>
      </c>
      <c r="L432" s="100">
        <f t="shared" si="149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6" t="str">
        <f t="shared" si="141"/>
        <v>NADA</v>
      </c>
      <c r="B433" s="54"/>
      <c r="C433" s="54" t="str">
        <f t="shared" si="150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8"/>
        <v>0</v>
      </c>
      <c r="K433" s="100">
        <v>0.0</v>
      </c>
      <c r="L433" s="100">
        <f t="shared" si="149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6" t="str">
        <f t="shared" si="141"/>
        <v>NADA</v>
      </c>
      <c r="B434" s="54"/>
      <c r="C434" s="54" t="str">
        <f t="shared" si="150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8"/>
        <v>0</v>
      </c>
      <c r="K434" s="100">
        <v>0.0</v>
      </c>
      <c r="L434" s="100">
        <f t="shared" si="149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6" t="str">
        <f t="shared" si="141"/>
        <v>NADA</v>
      </c>
      <c r="B435" s="54"/>
      <c r="C435" s="54" t="str">
        <f t="shared" si="150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8"/>
        <v>0</v>
      </c>
      <c r="K435" s="100">
        <v>0.0</v>
      </c>
      <c r="L435" s="100">
        <f t="shared" si="149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6" t="str">
        <f t="shared" si="141"/>
        <v>NADA</v>
      </c>
      <c r="B436" s="54"/>
      <c r="C436" s="54" t="str">
        <f t="shared" si="150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8"/>
        <v>0</v>
      </c>
      <c r="K436" s="100">
        <v>0.0</v>
      </c>
      <c r="L436" s="100">
        <f t="shared" si="149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6" t="str">
        <f t="shared" si="141"/>
        <v>NADA</v>
      </c>
      <c r="B437" s="54"/>
      <c r="C437" s="54" t="str">
        <f t="shared" si="150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8"/>
        <v>0</v>
      </c>
      <c r="K437" s="100">
        <v>0.0</v>
      </c>
      <c r="L437" s="100">
        <f t="shared" si="149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6" t="str">
        <f t="shared" si="141"/>
        <v>NADA</v>
      </c>
      <c r="B438" s="54"/>
      <c r="C438" s="54" t="str">
        <f t="shared" si="150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8"/>
        <v>0</v>
      </c>
      <c r="K438" s="100">
        <v>0.0</v>
      </c>
      <c r="L438" s="100">
        <f t="shared" si="149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6" t="str">
        <f t="shared" si="141"/>
        <v>NADA</v>
      </c>
      <c r="B439" s="54"/>
      <c r="C439" s="54" t="str">
        <f t="shared" si="150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8"/>
        <v>0</v>
      </c>
      <c r="K439" s="100">
        <v>0.0</v>
      </c>
      <c r="L439" s="100">
        <f t="shared" si="149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6" t="str">
        <f t="shared" si="141"/>
        <v>NADA</v>
      </c>
      <c r="B440" s="54"/>
      <c r="C440" s="54" t="str">
        <f t="shared" si="150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8"/>
        <v>0</v>
      </c>
      <c r="K440" s="100">
        <v>0.0</v>
      </c>
      <c r="L440" s="100">
        <f t="shared" si="149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6" t="str">
        <f t="shared" si="141"/>
        <v>NADA</v>
      </c>
      <c r="B441" s="54"/>
      <c r="C441" s="54" t="str">
        <f t="shared" si="150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8"/>
        <v>0</v>
      </c>
      <c r="K441" s="100">
        <v>0.0</v>
      </c>
      <c r="L441" s="100">
        <f t="shared" si="149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6" t="str">
        <f t="shared" si="141"/>
        <v>NADA</v>
      </c>
      <c r="B442" s="54"/>
      <c r="C442" s="54" t="str">
        <f t="shared" si="150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8"/>
        <v>0</v>
      </c>
      <c r="K442" s="100">
        <v>0.0</v>
      </c>
      <c r="L442" s="100">
        <f t="shared" si="149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6" t="str">
        <f t="shared" si="141"/>
        <v>NADA</v>
      </c>
      <c r="B443" s="54"/>
      <c r="C443" s="54" t="str">
        <f t="shared" si="150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8"/>
        <v>0</v>
      </c>
      <c r="K443" s="100">
        <v>0.0</v>
      </c>
      <c r="L443" s="100">
        <f t="shared" si="149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6" t="str">
        <f t="shared" si="141"/>
        <v>NADA</v>
      </c>
      <c r="B444" s="54"/>
      <c r="C444" s="54" t="str">
        <f t="shared" si="150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8"/>
        <v>0</v>
      </c>
      <c r="K444" s="100">
        <v>0.0</v>
      </c>
      <c r="L444" s="100">
        <f t="shared" si="149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6" t="str">
        <f t="shared" si="141"/>
        <v>NADA</v>
      </c>
      <c r="B445" s="54"/>
      <c r="C445" s="54" t="str">
        <f t="shared" si="150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8"/>
        <v>0</v>
      </c>
      <c r="K445" s="100">
        <v>0.0</v>
      </c>
      <c r="L445" s="100">
        <f t="shared" si="149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6" t="str">
        <f t="shared" si="141"/>
        <v>NADA</v>
      </c>
      <c r="B446" s="54"/>
      <c r="C446" s="54" t="str">
        <f t="shared" si="150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8"/>
        <v>0</v>
      </c>
      <c r="K446" s="100">
        <v>0.0</v>
      </c>
      <c r="L446" s="100">
        <f t="shared" si="149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6" t="str">
        <f t="shared" si="141"/>
        <v>NADA</v>
      </c>
      <c r="B447" s="54"/>
      <c r="C447" s="54" t="str">
        <f t="shared" si="150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8"/>
        <v>0</v>
      </c>
      <c r="K447" s="100">
        <v>0.0</v>
      </c>
      <c r="L447" s="100">
        <f t="shared" si="149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6" t="str">
        <f t="shared" si="141"/>
        <v>NADA</v>
      </c>
      <c r="B448" s="54"/>
      <c r="C448" s="54" t="str">
        <f t="shared" si="150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8"/>
        <v>0</v>
      </c>
      <c r="K448" s="100">
        <v>0.0</v>
      </c>
      <c r="L448" s="100">
        <f t="shared" si="149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6" t="str">
        <f t="shared" si="141"/>
        <v>NADA</v>
      </c>
      <c r="B449" s="54"/>
      <c r="C449" s="54" t="str">
        <f t="shared" si="150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8"/>
        <v>0</v>
      </c>
      <c r="K449" s="100">
        <v>0.0</v>
      </c>
      <c r="L449" s="100">
        <f t="shared" si="149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6" t="str">
        <f t="shared" si="141"/>
        <v>NADA</v>
      </c>
      <c r="B450" s="54"/>
      <c r="C450" s="54" t="str">
        <f t="shared" si="150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8"/>
        <v>0</v>
      </c>
      <c r="K450" s="100">
        <v>0.0</v>
      </c>
      <c r="L450" s="100">
        <f t="shared" si="149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6" t="str">
        <f t="shared" si="141"/>
        <v>NADA</v>
      </c>
      <c r="B451" s="54"/>
      <c r="C451" s="54" t="str">
        <f t="shared" si="150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8"/>
        <v>0</v>
      </c>
      <c r="K451" s="100">
        <v>0.0</v>
      </c>
      <c r="L451" s="100">
        <f t="shared" si="149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5" max="5" width="18.25"/>
    <col customWidth="1" min="12" max="12" width="14.63"/>
    <col customWidth="1" min="13" max="13" width="4.63"/>
    <col customWidth="1" min="15" max="15" width="48.38"/>
    <col customWidth="1" min="22" max="22" width="15.25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1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0.02</v>
      </c>
      <c r="H3" s="17">
        <f t="shared" ref="H3:I3" si="1">H67</f>
        <v>2400</v>
      </c>
      <c r="I3" s="17">
        <f t="shared" si="1"/>
        <v>198</v>
      </c>
      <c r="J3" s="18">
        <f t="shared" ref="J3:J12" si="5">I3/H3</f>
        <v>0.0825</v>
      </c>
      <c r="K3" s="17">
        <f t="shared" ref="K3:L3" si="2">K67</f>
        <v>0</v>
      </c>
      <c r="L3" s="17">
        <f t="shared" si="2"/>
        <v>2598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0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11</v>
      </c>
      <c r="G4" s="16">
        <f>C103</f>
        <v>0.02</v>
      </c>
      <c r="H4" s="17">
        <f t="shared" ref="H4:I4" si="4">H111</f>
        <v>2400</v>
      </c>
      <c r="I4" s="17">
        <f t="shared" si="4"/>
        <v>52</v>
      </c>
      <c r="J4" s="18">
        <f t="shared" si="5"/>
        <v>0.02166666667</v>
      </c>
      <c r="K4" s="17">
        <f t="shared" ref="K4:L4" si="6">K111</f>
        <v>0</v>
      </c>
      <c r="L4" s="17">
        <f t="shared" si="6"/>
        <v>2452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0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11</v>
      </c>
      <c r="G5" s="16">
        <f>C147</f>
        <v>0.02</v>
      </c>
      <c r="H5" s="17">
        <f t="shared" ref="H5:I5" si="7">H155</f>
        <v>2469</v>
      </c>
      <c r="I5" s="17">
        <f t="shared" si="7"/>
        <v>0</v>
      </c>
      <c r="J5" s="18">
        <f t="shared" si="5"/>
        <v>0</v>
      </c>
      <c r="K5" s="17">
        <f>K11</f>
        <v>0</v>
      </c>
      <c r="L5" s="17">
        <f>L155</f>
        <v>2469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6" t="str">
        <f t="shared" si="3"/>
        <v>GERAL</v>
      </c>
      <c r="B6" s="107" t="b">
        <v>0</v>
      </c>
      <c r="C6" s="108" t="str">
        <f>D194</f>
        <v>Sportingbet</v>
      </c>
      <c r="D6" s="108" t="s">
        <v>10</v>
      </c>
      <c r="E6" s="108" t="str">
        <f>C189</f>
        <v>4ª ENTRADA</v>
      </c>
      <c r="F6" s="109" t="s">
        <v>12</v>
      </c>
      <c r="G6" s="110">
        <f>C191</f>
        <v>0.02</v>
      </c>
      <c r="H6" s="105">
        <f t="shared" ref="H6:I6" si="8">H199</f>
        <v>0</v>
      </c>
      <c r="I6" s="105">
        <f t="shared" si="8"/>
        <v>0</v>
      </c>
      <c r="J6" s="111" t="str">
        <f t="shared" si="5"/>
        <v>#DIV/0!</v>
      </c>
      <c r="K6" s="105">
        <f t="shared" ref="K6:L6" si="9">K199</f>
        <v>0</v>
      </c>
      <c r="L6" s="105">
        <f t="shared" si="9"/>
        <v>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6" t="str">
        <f t="shared" si="3"/>
        <v>GERAL</v>
      </c>
      <c r="B7" s="107" t="b">
        <v>0</v>
      </c>
      <c r="C7" s="108" t="str">
        <f>D238</f>
        <v>Bet Vip</v>
      </c>
      <c r="D7" s="108" t="s">
        <v>10</v>
      </c>
      <c r="E7" s="108" t="str">
        <f>C233</f>
        <v>5ª ENTRADA</v>
      </c>
      <c r="F7" s="109" t="s">
        <v>12</v>
      </c>
      <c r="G7" s="110">
        <f>C235</f>
        <v>0.02</v>
      </c>
      <c r="H7" s="105">
        <f t="shared" ref="H7:I7" si="10">H243</f>
        <v>0</v>
      </c>
      <c r="I7" s="105">
        <f t="shared" si="10"/>
        <v>0</v>
      </c>
      <c r="J7" s="111" t="str">
        <f t="shared" si="5"/>
        <v>#DIV/0!</v>
      </c>
      <c r="K7" s="105">
        <f t="shared" ref="K7:L7" si="11">K243</f>
        <v>0</v>
      </c>
      <c r="L7" s="105">
        <f t="shared" si="11"/>
        <v>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6" t="str">
        <f t="shared" si="3"/>
        <v>GERAL</v>
      </c>
      <c r="B8" s="107" t="b">
        <v>0</v>
      </c>
      <c r="C8" s="108" t="str">
        <f>D282</f>
        <v>Bet Fair</v>
      </c>
      <c r="D8" s="108" t="s">
        <v>10</v>
      </c>
      <c r="E8" s="108" t="str">
        <f>C277</f>
        <v>6ª ENTRADA</v>
      </c>
      <c r="F8" s="109" t="s">
        <v>12</v>
      </c>
      <c r="G8" s="110">
        <f>C279</f>
        <v>0.02</v>
      </c>
      <c r="H8" s="105">
        <f t="shared" ref="H8:I8" si="12">H287</f>
        <v>0</v>
      </c>
      <c r="I8" s="105">
        <f t="shared" si="12"/>
        <v>0</v>
      </c>
      <c r="J8" s="111" t="str">
        <f t="shared" si="5"/>
        <v>#DIV/0!</v>
      </c>
      <c r="K8" s="105">
        <f t="shared" ref="K8:L8" si="13">K287</f>
        <v>0</v>
      </c>
      <c r="L8" s="105">
        <f t="shared" si="13"/>
        <v>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6" t="str">
        <f t="shared" si="3"/>
        <v>GERAL</v>
      </c>
      <c r="B9" s="107" t="b">
        <v>0</v>
      </c>
      <c r="C9" s="108" t="str">
        <f>D326</f>
        <v>Esportes da Sorte</v>
      </c>
      <c r="D9" s="108" t="s">
        <v>10</v>
      </c>
      <c r="E9" s="108" t="str">
        <f>C321</f>
        <v>7ª ENTRADA</v>
      </c>
      <c r="F9" s="109" t="s">
        <v>11</v>
      </c>
      <c r="G9" s="110">
        <f>C323</f>
        <v>0.04</v>
      </c>
      <c r="H9" s="105">
        <f t="shared" ref="H9:I9" si="14">H331</f>
        <v>0</v>
      </c>
      <c r="I9" s="105">
        <f t="shared" si="14"/>
        <v>0</v>
      </c>
      <c r="J9" s="111" t="str">
        <f t="shared" si="5"/>
        <v>#DIV/0!</v>
      </c>
      <c r="K9" s="105">
        <f t="shared" ref="K9:L9" si="15">K331</f>
        <v>0</v>
      </c>
      <c r="L9" s="105">
        <f t="shared" si="15"/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6" t="str">
        <f t="shared" si="3"/>
        <v>GERAL</v>
      </c>
      <c r="B10" s="108" t="b">
        <v>0</v>
      </c>
      <c r="C10" s="108" t="str">
        <f>D370</f>
        <v>Pix Bet</v>
      </c>
      <c r="D10" s="108"/>
      <c r="E10" s="108"/>
      <c r="F10" s="109"/>
      <c r="G10" s="110">
        <f>C367</f>
        <v>0.1</v>
      </c>
      <c r="H10" s="105">
        <f t="shared" ref="H10:I10" si="16">H375</f>
        <v>0</v>
      </c>
      <c r="I10" s="105">
        <f t="shared" si="16"/>
        <v>0</v>
      </c>
      <c r="J10" s="111" t="str">
        <f t="shared" si="5"/>
        <v>#DIV/0!</v>
      </c>
      <c r="K10" s="105">
        <f t="shared" ref="K10:L10" si="17">K375</f>
        <v>0</v>
      </c>
      <c r="L10" s="105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6" t="str">
        <f t="shared" si="3"/>
        <v>GERAL</v>
      </c>
      <c r="B11" s="108" t="b">
        <v>0</v>
      </c>
      <c r="C11" s="108" t="str">
        <f>D414</f>
        <v>Pix Bet</v>
      </c>
      <c r="D11" s="108"/>
      <c r="E11" s="108"/>
      <c r="F11" s="109"/>
      <c r="G11" s="110">
        <f>C411</f>
        <v>0.1</v>
      </c>
      <c r="H11" s="105">
        <f t="shared" ref="H11:I11" si="18">H419</f>
        <v>0</v>
      </c>
      <c r="I11" s="105">
        <f t="shared" si="18"/>
        <v>0</v>
      </c>
      <c r="J11" s="111" t="str">
        <f t="shared" si="5"/>
        <v>#DIV/0!</v>
      </c>
      <c r="K11" s="105">
        <f t="shared" ref="K11:L11" si="19">K419</f>
        <v>0</v>
      </c>
      <c r="L11" s="105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/>
      <c r="C12" s="26" t="s">
        <v>56</v>
      </c>
      <c r="D12" s="26"/>
      <c r="E12" s="27">
        <f>H12*117.26%</f>
        <v>8523.6294</v>
      </c>
      <c r="F12" s="28" t="s">
        <v>14</v>
      </c>
      <c r="G12" s="29"/>
      <c r="H12" s="30">
        <f t="shared" ref="H12:I12" si="20">SUM(H3:H11)</f>
        <v>7269</v>
      </c>
      <c r="I12" s="30">
        <f t="shared" si="20"/>
        <v>250</v>
      </c>
      <c r="J12" s="31">
        <f t="shared" si="5"/>
        <v>0.03439262622</v>
      </c>
      <c r="K12" s="30">
        <f t="shared" ref="K12:L12" si="21">SUM(K3:K11)</f>
        <v>0</v>
      </c>
      <c r="L12" s="30">
        <f t="shared" si="21"/>
        <v>7519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106"/>
      <c r="G13" s="3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106"/>
      <c r="G14" s="3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7269</v>
      </c>
      <c r="I17" s="51">
        <f t="shared" si="23"/>
        <v>250</v>
      </c>
      <c r="J17" s="52">
        <f>SUM(H17:I17)</f>
        <v>7519</v>
      </c>
      <c r="K17" s="51">
        <f>K67+K111+K155+K199+K243+K287+K331+K375+K419</f>
        <v>0</v>
      </c>
      <c r="L17" s="51">
        <f>J17-K17</f>
        <v>7519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</v>
      </c>
      <c r="F19" s="56" t="s">
        <v>28</v>
      </c>
      <c r="G19" s="57">
        <v>1.0</v>
      </c>
      <c r="H19" s="58">
        <f t="shared" ref="H19:I19" si="24">H69+H113+H157+H201+H245+H289+H333+H377+H421</f>
        <v>0</v>
      </c>
      <c r="I19" s="59">
        <f t="shared" si="24"/>
        <v>0</v>
      </c>
      <c r="J19" s="60">
        <f t="shared" ref="J19:J49" si="27">SUM(H19:I19)</f>
        <v>0</v>
      </c>
      <c r="K19" s="58">
        <f t="shared" ref="K19:K49" si="28">K69+K113+K157+K201+K245+K289+K333+K377+K421</f>
        <v>0</v>
      </c>
      <c r="L19" s="58">
        <f t="shared" ref="L19:L49" si="29">J19-K19</f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</v>
      </c>
      <c r="F20" s="56" t="s">
        <v>29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0</v>
      </c>
      <c r="J20" s="60">
        <f t="shared" si="27"/>
        <v>0</v>
      </c>
      <c r="K20" s="58">
        <f t="shared" si="28"/>
        <v>0</v>
      </c>
      <c r="L20" s="58">
        <f t="shared" si="29"/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</v>
      </c>
      <c r="F21" s="56" t="s">
        <v>23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0</v>
      </c>
      <c r="J21" s="60">
        <f t="shared" si="27"/>
        <v>0</v>
      </c>
      <c r="K21" s="58">
        <f t="shared" si="28"/>
        <v>0</v>
      </c>
      <c r="L21" s="58">
        <f t="shared" si="29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</v>
      </c>
      <c r="F22" s="56" t="s">
        <v>24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0</v>
      </c>
      <c r="J22" s="60">
        <f t="shared" si="27"/>
        <v>0</v>
      </c>
      <c r="K22" s="58">
        <f t="shared" si="28"/>
        <v>0</v>
      </c>
      <c r="L22" s="58">
        <f t="shared" si="29"/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</v>
      </c>
      <c r="F23" s="56" t="s">
        <v>25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0</v>
      </c>
      <c r="J23" s="60">
        <f t="shared" si="27"/>
        <v>0</v>
      </c>
      <c r="K23" s="58">
        <f t="shared" si="28"/>
        <v>0</v>
      </c>
      <c r="L23" s="58">
        <f t="shared" si="29"/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</v>
      </c>
      <c r="F24" s="56" t="s">
        <v>26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0</v>
      </c>
      <c r="J24" s="60">
        <f t="shared" si="27"/>
        <v>0</v>
      </c>
      <c r="K24" s="58">
        <f t="shared" si="28"/>
        <v>0</v>
      </c>
      <c r="L24" s="58">
        <f t="shared" si="29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</v>
      </c>
      <c r="F25" s="56" t="s">
        <v>27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0</v>
      </c>
      <c r="J25" s="60">
        <f t="shared" si="27"/>
        <v>0</v>
      </c>
      <c r="K25" s="58">
        <f t="shared" si="28"/>
        <v>0</v>
      </c>
      <c r="L25" s="58">
        <f t="shared" si="29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</v>
      </c>
      <c r="F26" s="56" t="s">
        <v>28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0</v>
      </c>
      <c r="J26" s="60">
        <f t="shared" si="27"/>
        <v>0</v>
      </c>
      <c r="K26" s="58">
        <f t="shared" si="28"/>
        <v>0</v>
      </c>
      <c r="L26" s="58">
        <f t="shared" si="29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0</v>
      </c>
      <c r="F27" s="56" t="s">
        <v>29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0</v>
      </c>
      <c r="J27" s="60">
        <f t="shared" si="27"/>
        <v>0</v>
      </c>
      <c r="K27" s="58">
        <f t="shared" si="28"/>
        <v>0</v>
      </c>
      <c r="L27" s="58">
        <f t="shared" si="29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</v>
      </c>
      <c r="F28" s="56" t="s">
        <v>23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0</v>
      </c>
      <c r="J28" s="60">
        <f t="shared" si="27"/>
        <v>0</v>
      </c>
      <c r="K28" s="58">
        <f t="shared" si="28"/>
        <v>0</v>
      </c>
      <c r="L28" s="58">
        <f t="shared" si="29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0</v>
      </c>
      <c r="F29" s="56" t="s">
        <v>24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0</v>
      </c>
      <c r="J29" s="60">
        <f t="shared" si="27"/>
        <v>0</v>
      </c>
      <c r="K29" s="58">
        <f t="shared" si="28"/>
        <v>0</v>
      </c>
      <c r="L29" s="58">
        <f t="shared" si="29"/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0</v>
      </c>
      <c r="F30" s="56" t="s">
        <v>25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0</v>
      </c>
      <c r="J30" s="60">
        <f t="shared" si="27"/>
        <v>0</v>
      </c>
      <c r="K30" s="58">
        <f t="shared" si="28"/>
        <v>0</v>
      </c>
      <c r="L30" s="58">
        <f t="shared" si="29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</v>
      </c>
      <c r="F31" s="56" t="s">
        <v>26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0</v>
      </c>
      <c r="J31" s="60">
        <f t="shared" si="27"/>
        <v>0</v>
      </c>
      <c r="K31" s="58">
        <f t="shared" si="28"/>
        <v>0</v>
      </c>
      <c r="L31" s="58">
        <f t="shared" si="29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</v>
      </c>
      <c r="F32" s="56" t="s">
        <v>27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0</v>
      </c>
      <c r="J32" s="60">
        <f t="shared" si="27"/>
        <v>0</v>
      </c>
      <c r="K32" s="58">
        <f t="shared" si="28"/>
        <v>0</v>
      </c>
      <c r="L32" s="58">
        <f t="shared" si="29"/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</v>
      </c>
      <c r="F33" s="56" t="s">
        <v>28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0</v>
      </c>
      <c r="J33" s="60">
        <f t="shared" si="27"/>
        <v>0</v>
      </c>
      <c r="K33" s="58">
        <f t="shared" si="28"/>
        <v>0</v>
      </c>
      <c r="L33" s="58">
        <f t="shared" si="29"/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</v>
      </c>
      <c r="F34" s="56" t="s">
        <v>29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0</v>
      </c>
      <c r="J34" s="60">
        <f t="shared" si="27"/>
        <v>0</v>
      </c>
      <c r="K34" s="58">
        <f t="shared" si="28"/>
        <v>0</v>
      </c>
      <c r="L34" s="58">
        <f t="shared" si="29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</v>
      </c>
      <c r="F35" s="56" t="s">
        <v>23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0</v>
      </c>
      <c r="J35" s="60">
        <f t="shared" si="27"/>
        <v>0</v>
      </c>
      <c r="K35" s="58">
        <f t="shared" si="28"/>
        <v>0</v>
      </c>
      <c r="L35" s="58">
        <f t="shared" si="29"/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0.006603384234</v>
      </c>
      <c r="F36" s="56" t="s">
        <v>24</v>
      </c>
      <c r="G36" s="57">
        <v>18.0</v>
      </c>
      <c r="H36" s="58">
        <f t="shared" ref="H36:I36" si="46">H86+H130+H174+H218+H262+H306+H350+H394+H438</f>
        <v>7269</v>
      </c>
      <c r="I36" s="59">
        <f t="shared" si="46"/>
        <v>48</v>
      </c>
      <c r="J36" s="60">
        <f t="shared" si="27"/>
        <v>7317</v>
      </c>
      <c r="K36" s="58">
        <f t="shared" si="28"/>
        <v>0</v>
      </c>
      <c r="L36" s="58">
        <f t="shared" si="29"/>
        <v>7317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0.007153666254</v>
      </c>
      <c r="F37" s="56" t="s">
        <v>25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52</v>
      </c>
      <c r="J37" s="60">
        <f t="shared" si="27"/>
        <v>52</v>
      </c>
      <c r="K37" s="58">
        <f t="shared" si="28"/>
        <v>0</v>
      </c>
      <c r="L37" s="58">
        <f t="shared" si="29"/>
        <v>52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0.004127115147</v>
      </c>
      <c r="F38" s="56" t="s">
        <v>26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30</v>
      </c>
      <c r="J38" s="60">
        <f t="shared" si="27"/>
        <v>30</v>
      </c>
      <c r="K38" s="58">
        <f t="shared" si="28"/>
        <v>0</v>
      </c>
      <c r="L38" s="58">
        <f t="shared" si="29"/>
        <v>30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0.004814967671</v>
      </c>
      <c r="F39" s="56" t="s">
        <v>27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35</v>
      </c>
      <c r="J39" s="60">
        <f t="shared" si="27"/>
        <v>35</v>
      </c>
      <c r="K39" s="58">
        <f t="shared" si="28"/>
        <v>0</v>
      </c>
      <c r="L39" s="58">
        <f t="shared" si="29"/>
        <v>35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0.004814967671</v>
      </c>
      <c r="F40" s="56" t="s">
        <v>28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35</v>
      </c>
      <c r="J40" s="60">
        <f t="shared" si="27"/>
        <v>35</v>
      </c>
      <c r="K40" s="58">
        <f t="shared" si="28"/>
        <v>0</v>
      </c>
      <c r="L40" s="58">
        <f t="shared" si="29"/>
        <v>35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0.005502820195</v>
      </c>
      <c r="F41" s="56" t="s">
        <v>29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40</v>
      </c>
      <c r="J41" s="60">
        <f t="shared" si="27"/>
        <v>40</v>
      </c>
      <c r="K41" s="58">
        <f t="shared" si="28"/>
        <v>0</v>
      </c>
      <c r="L41" s="58">
        <f t="shared" si="29"/>
        <v>40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</v>
      </c>
      <c r="F42" s="56" t="s">
        <v>23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0</v>
      </c>
      <c r="J42" s="60">
        <f t="shared" si="27"/>
        <v>0</v>
      </c>
      <c r="K42" s="58">
        <f t="shared" si="28"/>
        <v>0</v>
      </c>
      <c r="L42" s="58">
        <f t="shared" si="29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0.002751410098</v>
      </c>
      <c r="F43" s="56" t="s">
        <v>24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20</v>
      </c>
      <c r="J43" s="60">
        <f t="shared" si="27"/>
        <v>20</v>
      </c>
      <c r="K43" s="58">
        <f t="shared" si="28"/>
        <v>0</v>
      </c>
      <c r="L43" s="58">
        <f t="shared" si="29"/>
        <v>20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0.006878525244</v>
      </c>
      <c r="F44" s="56" t="s">
        <v>25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50</v>
      </c>
      <c r="J44" s="60">
        <f t="shared" si="27"/>
        <v>50</v>
      </c>
      <c r="K44" s="58">
        <f t="shared" si="28"/>
        <v>0</v>
      </c>
      <c r="L44" s="58">
        <f t="shared" si="29"/>
        <v>50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-0.008254230293</v>
      </c>
      <c r="F45" s="56" t="s">
        <v>26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-60</v>
      </c>
      <c r="J45" s="60">
        <f t="shared" si="27"/>
        <v>-60</v>
      </c>
      <c r="K45" s="58">
        <f t="shared" si="28"/>
        <v>0</v>
      </c>
      <c r="L45" s="58">
        <f t="shared" si="29"/>
        <v>-60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</v>
      </c>
      <c r="F46" s="56" t="s">
        <v>27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0</v>
      </c>
      <c r="J46" s="60">
        <f t="shared" si="27"/>
        <v>0</v>
      </c>
      <c r="K46" s="58">
        <f t="shared" si="28"/>
        <v>0</v>
      </c>
      <c r="L46" s="58">
        <f t="shared" si="29"/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0</v>
      </c>
      <c r="F47" s="56" t="s">
        <v>28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0</v>
      </c>
      <c r="J47" s="60">
        <f t="shared" si="27"/>
        <v>0</v>
      </c>
      <c r="K47" s="58">
        <f t="shared" si="28"/>
        <v>0</v>
      </c>
      <c r="L47" s="58">
        <f t="shared" si="29"/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</v>
      </c>
      <c r="F48" s="56" t="s">
        <v>29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0</v>
      </c>
      <c r="J48" s="60">
        <f t="shared" si="27"/>
        <v>0</v>
      </c>
      <c r="K48" s="58">
        <f t="shared" si="28"/>
        <v>0</v>
      </c>
      <c r="L48" s="58">
        <f t="shared" si="29"/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</v>
      </c>
      <c r="F49" s="56"/>
      <c r="G49" s="57"/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7269</v>
      </c>
      <c r="I52" s="64">
        <f t="shared" si="60"/>
        <v>250</v>
      </c>
      <c r="J52" s="65">
        <v>0.0</v>
      </c>
      <c r="K52" s="64">
        <f>I52+J52</f>
        <v>250</v>
      </c>
      <c r="L52" s="66">
        <f>H52+I52</f>
        <v>7519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0.03439262622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5600.0</v>
      </c>
      <c r="I55" s="69">
        <f>I52/H55</f>
        <v>0.04464285714</v>
      </c>
      <c r="J55" s="69">
        <f>J52/H55</f>
        <v>0</v>
      </c>
      <c r="K55" s="69">
        <f>K52/H55</f>
        <v>0.04464285714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2649.96</v>
      </c>
      <c r="F58" s="84">
        <v>1.0</v>
      </c>
      <c r="G58" s="85">
        <f>((E65*G67)+E65)</f>
        <v>3104.850493</v>
      </c>
      <c r="H58" s="84">
        <v>9.0</v>
      </c>
      <c r="I58" s="85">
        <f>((G65*G67)+G65)</f>
        <v>3637.827207</v>
      </c>
      <c r="J58" s="84">
        <v>17.0</v>
      </c>
      <c r="K58" s="85">
        <f>((I65*G67)+I65)</f>
        <v>4262.294374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0.02</v>
      </c>
      <c r="D59" s="82" t="s">
        <v>38</v>
      </c>
      <c r="E59" s="83">
        <f t="shared" ref="E59:E65" si="62">((E58*G$67)+E58)</f>
        <v>2702.9592</v>
      </c>
      <c r="F59" s="84">
        <v>2.0</v>
      </c>
      <c r="G59" s="85">
        <f t="shared" ref="G59:G65" si="63">((G58*G$67)+G58)</f>
        <v>3166.947503</v>
      </c>
      <c r="H59" s="84">
        <v>10.0</v>
      </c>
      <c r="I59" s="85">
        <f t="shared" ref="I59:I65" si="64">((I58*G$67)+I58)</f>
        <v>3710.583751</v>
      </c>
      <c r="J59" s="84">
        <v>18.0</v>
      </c>
      <c r="K59" s="85">
        <f t="shared" ref="K59:K64" si="65">((K58*G$67)+K58)</f>
        <v>4347.540261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2757.018384</v>
      </c>
      <c r="F60" s="84">
        <v>3.0</v>
      </c>
      <c r="G60" s="85">
        <f t="shared" si="63"/>
        <v>3230.286453</v>
      </c>
      <c r="H60" s="84">
        <v>11.0</v>
      </c>
      <c r="I60" s="85">
        <f t="shared" si="64"/>
        <v>3784.795426</v>
      </c>
      <c r="J60" s="84">
        <v>19.0</v>
      </c>
      <c r="K60" s="85">
        <f t="shared" si="65"/>
        <v>4434.491066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2812.158752</v>
      </c>
      <c r="F61" s="84">
        <v>4.0</v>
      </c>
      <c r="G61" s="85">
        <f t="shared" si="63"/>
        <v>3294.892182</v>
      </c>
      <c r="H61" s="84">
        <v>12.0</v>
      </c>
      <c r="I61" s="85">
        <f t="shared" si="64"/>
        <v>3860.491335</v>
      </c>
      <c r="J61" s="84">
        <v>20.0</v>
      </c>
      <c r="K61" s="85">
        <f t="shared" si="65"/>
        <v>4523.180888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2868.401927</v>
      </c>
      <c r="F62" s="84">
        <v>5.0</v>
      </c>
      <c r="G62" s="85">
        <f t="shared" si="63"/>
        <v>3360.790026</v>
      </c>
      <c r="H62" s="84">
        <v>13.0</v>
      </c>
      <c r="I62" s="85">
        <f t="shared" si="64"/>
        <v>3937.701161</v>
      </c>
      <c r="J62" s="84">
        <v>21.0</v>
      </c>
      <c r="K62" s="85">
        <f t="shared" si="65"/>
        <v>4613.644505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12.99</v>
      </c>
      <c r="E63" s="83">
        <f t="shared" si="62"/>
        <v>2925.769965</v>
      </c>
      <c r="F63" s="84">
        <v>6.0</v>
      </c>
      <c r="G63" s="85">
        <f t="shared" si="63"/>
        <v>3428.005826</v>
      </c>
      <c r="H63" s="84">
        <v>14.0</v>
      </c>
      <c r="I63" s="85">
        <f t="shared" si="64"/>
        <v>4016.455185</v>
      </c>
      <c r="J63" s="84">
        <v>22.0</v>
      </c>
      <c r="K63" s="85">
        <f t="shared" si="65"/>
        <v>4705.917396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2.598</v>
      </c>
      <c r="E64" s="83">
        <f t="shared" si="62"/>
        <v>2984.285365</v>
      </c>
      <c r="F64" s="84">
        <v>7.0</v>
      </c>
      <c r="G64" s="85">
        <f t="shared" si="63"/>
        <v>3496.565943</v>
      </c>
      <c r="H64" s="84">
        <v>15.0</v>
      </c>
      <c r="I64" s="85">
        <f t="shared" si="64"/>
        <v>4096.784288</v>
      </c>
      <c r="J64" s="84">
        <v>23.0</v>
      </c>
      <c r="K64" s="85">
        <f t="shared" si="65"/>
        <v>4800.035743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51.96</v>
      </c>
      <c r="E65" s="83">
        <f t="shared" si="62"/>
        <v>3043.971072</v>
      </c>
      <c r="F65" s="84">
        <v>8.0</v>
      </c>
      <c r="G65" s="85">
        <f t="shared" si="63"/>
        <v>3566.497262</v>
      </c>
      <c r="H65" s="84">
        <v>16.0</v>
      </c>
      <c r="I65" s="85">
        <f t="shared" si="64"/>
        <v>4178.719974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0.02</v>
      </c>
      <c r="H67" s="17">
        <f t="shared" ref="H67:I67" si="66">H69+H70+H71+H72+H73+H74+H75+H76+H77+H78+H79+H80+H81+H82+H83+H84+H85+H86+H87+H88+H89+H90+H91+H92+H93+H94+H95+H96+H97+H98</f>
        <v>2400</v>
      </c>
      <c r="I67" s="17">
        <f t="shared" si="66"/>
        <v>198</v>
      </c>
      <c r="J67" s="98"/>
      <c r="K67" s="17">
        <f t="shared" ref="K67:L67" si="67">K69+K70+K71+K72+K73+K74+K75+K76+K77+K78+K79+K80+K81+K82+K83+K84+K85+K86+K87+K88+K89+K90+K91+K92+K93+K94+K95+K96+K97+K98</f>
        <v>0</v>
      </c>
      <c r="L67" s="17">
        <f t="shared" si="67"/>
        <v>2598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0.0</v>
      </c>
      <c r="I69" s="101">
        <v>0.0</v>
      </c>
      <c r="J69" s="101">
        <f t="shared" ref="J69:J99" si="68">SUM(H69:I69)</f>
        <v>0</v>
      </c>
      <c r="K69" s="100">
        <v>0.0</v>
      </c>
      <c r="L69" s="100">
        <f t="shared" ref="L69:L99" si="69">J69-K69</f>
        <v>0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70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0.0</v>
      </c>
      <c r="J70" s="101">
        <f t="shared" si="68"/>
        <v>0</v>
      </c>
      <c r="K70" s="100">
        <v>0.0</v>
      </c>
      <c r="L70" s="100">
        <f t="shared" si="69"/>
        <v>0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70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0.0</v>
      </c>
      <c r="J71" s="101">
        <f t="shared" si="68"/>
        <v>0</v>
      </c>
      <c r="K71" s="100">
        <v>0.0</v>
      </c>
      <c r="L71" s="100">
        <f t="shared" si="69"/>
        <v>0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70"/>
        <v>Pix Bet</v>
      </c>
      <c r="D72" s="54" t="s">
        <v>10</v>
      </c>
      <c r="E72" s="54"/>
      <c r="F72" s="56" t="s">
        <v>29</v>
      </c>
      <c r="G72" s="57">
        <v>4.0</v>
      </c>
      <c r="H72" s="100">
        <v>0.0</v>
      </c>
      <c r="I72" s="101">
        <v>0.0</v>
      </c>
      <c r="J72" s="101">
        <f t="shared" si="68"/>
        <v>0</v>
      </c>
      <c r="K72" s="100">
        <v>0.0</v>
      </c>
      <c r="L72" s="100">
        <f t="shared" si="69"/>
        <v>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70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0.0</v>
      </c>
      <c r="J73" s="101">
        <f t="shared" si="68"/>
        <v>0</v>
      </c>
      <c r="K73" s="100">
        <v>0.0</v>
      </c>
      <c r="L73" s="100">
        <f t="shared" si="69"/>
        <v>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70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0.0</v>
      </c>
      <c r="J74" s="101">
        <f t="shared" si="68"/>
        <v>0</v>
      </c>
      <c r="K74" s="100">
        <v>0.0</v>
      </c>
      <c r="L74" s="100">
        <f t="shared" si="69"/>
        <v>0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70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0.0</v>
      </c>
      <c r="J75" s="101">
        <f t="shared" si="68"/>
        <v>0</v>
      </c>
      <c r="K75" s="100">
        <v>0.0</v>
      </c>
      <c r="L75" s="100">
        <f t="shared" si="69"/>
        <v>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70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0.0</v>
      </c>
      <c r="J76" s="101">
        <f t="shared" si="68"/>
        <v>0</v>
      </c>
      <c r="K76" s="100">
        <v>0.0</v>
      </c>
      <c r="L76" s="100">
        <f t="shared" si="69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70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0.0</v>
      </c>
      <c r="J77" s="101">
        <f t="shared" si="68"/>
        <v>0</v>
      </c>
      <c r="K77" s="100">
        <v>0.0</v>
      </c>
      <c r="L77" s="100">
        <f t="shared" si="69"/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70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0.0</v>
      </c>
      <c r="J78" s="101">
        <f t="shared" si="68"/>
        <v>0</v>
      </c>
      <c r="K78" s="100">
        <v>0.0</v>
      </c>
      <c r="L78" s="100">
        <f t="shared" si="69"/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70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0.0</v>
      </c>
      <c r="J79" s="101">
        <f t="shared" si="68"/>
        <v>0</v>
      </c>
      <c r="K79" s="100">
        <v>0.0</v>
      </c>
      <c r="L79" s="100">
        <f t="shared" si="69"/>
        <v>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70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0.0</v>
      </c>
      <c r="J80" s="101">
        <f t="shared" si="68"/>
        <v>0</v>
      </c>
      <c r="K80" s="100">
        <v>0.0</v>
      </c>
      <c r="L80" s="100">
        <f t="shared" si="69"/>
        <v>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70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0.0</v>
      </c>
      <c r="J81" s="101">
        <f t="shared" si="68"/>
        <v>0</v>
      </c>
      <c r="K81" s="100">
        <v>0.0</v>
      </c>
      <c r="L81" s="100">
        <f t="shared" si="69"/>
        <v>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70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0.0</v>
      </c>
      <c r="J82" s="101">
        <f t="shared" si="68"/>
        <v>0</v>
      </c>
      <c r="K82" s="100">
        <v>0.0</v>
      </c>
      <c r="L82" s="100">
        <f t="shared" si="69"/>
        <v>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70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0.0</v>
      </c>
      <c r="J83" s="101">
        <f t="shared" si="68"/>
        <v>0</v>
      </c>
      <c r="K83" s="100">
        <v>0.0</v>
      </c>
      <c r="L83" s="100">
        <f t="shared" si="69"/>
        <v>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70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0.0</v>
      </c>
      <c r="J84" s="101">
        <f t="shared" si="68"/>
        <v>0</v>
      </c>
      <c r="K84" s="100">
        <v>0.0</v>
      </c>
      <c r="L84" s="100">
        <f t="shared" si="69"/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70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0.0</v>
      </c>
      <c r="J85" s="101">
        <f t="shared" si="68"/>
        <v>0</v>
      </c>
      <c r="K85" s="100">
        <v>0.0</v>
      </c>
      <c r="L85" s="100">
        <f t="shared" si="69"/>
        <v>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70"/>
        <v>Pix Bet</v>
      </c>
      <c r="D86" s="54" t="s">
        <v>10</v>
      </c>
      <c r="E86" s="54"/>
      <c r="F86" s="56" t="s">
        <v>29</v>
      </c>
      <c r="G86" s="57">
        <v>18.0</v>
      </c>
      <c r="H86" s="100">
        <v>2400.0</v>
      </c>
      <c r="I86" s="101">
        <v>48.0</v>
      </c>
      <c r="J86" s="101">
        <f t="shared" si="68"/>
        <v>2448</v>
      </c>
      <c r="K86" s="100">
        <v>0.0</v>
      </c>
      <c r="L86" s="100">
        <f t="shared" si="69"/>
        <v>2448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70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0.0</v>
      </c>
      <c r="J87" s="101">
        <f t="shared" si="68"/>
        <v>0</v>
      </c>
      <c r="K87" s="100">
        <v>0.0</v>
      </c>
      <c r="L87" s="100">
        <f t="shared" si="69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70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30.0</v>
      </c>
      <c r="J88" s="101">
        <f t="shared" si="68"/>
        <v>30</v>
      </c>
      <c r="K88" s="100">
        <v>0.0</v>
      </c>
      <c r="L88" s="100">
        <f t="shared" si="69"/>
        <v>30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70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35.0</v>
      </c>
      <c r="J89" s="101">
        <f t="shared" si="68"/>
        <v>35</v>
      </c>
      <c r="K89" s="100">
        <v>0.0</v>
      </c>
      <c r="L89" s="100">
        <f t="shared" si="69"/>
        <v>35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70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35.0</v>
      </c>
      <c r="J90" s="101">
        <f t="shared" si="68"/>
        <v>35</v>
      </c>
      <c r="K90" s="100">
        <v>0.0</v>
      </c>
      <c r="L90" s="100">
        <f t="shared" si="69"/>
        <v>35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70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40.0</v>
      </c>
      <c r="J91" s="101">
        <f t="shared" si="68"/>
        <v>40</v>
      </c>
      <c r="K91" s="100">
        <v>0.0</v>
      </c>
      <c r="L91" s="100">
        <f t="shared" si="69"/>
        <v>40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70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0.0</v>
      </c>
      <c r="J92" s="101">
        <f t="shared" si="68"/>
        <v>0</v>
      </c>
      <c r="K92" s="100">
        <v>0.0</v>
      </c>
      <c r="L92" s="100">
        <f t="shared" si="69"/>
        <v>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70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20.0</v>
      </c>
      <c r="J93" s="101">
        <f t="shared" si="68"/>
        <v>20</v>
      </c>
      <c r="K93" s="100">
        <v>0.0</v>
      </c>
      <c r="L93" s="100">
        <f t="shared" si="69"/>
        <v>20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70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50.0</v>
      </c>
      <c r="J94" s="101">
        <f t="shared" si="68"/>
        <v>50</v>
      </c>
      <c r="K94" s="100">
        <v>0.0</v>
      </c>
      <c r="L94" s="100">
        <f t="shared" si="69"/>
        <v>50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70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-60.0</v>
      </c>
      <c r="J95" s="101">
        <f t="shared" si="68"/>
        <v>-60</v>
      </c>
      <c r="K95" s="100">
        <v>0.0</v>
      </c>
      <c r="L95" s="100">
        <f t="shared" si="69"/>
        <v>-60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70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0.0</v>
      </c>
      <c r="J96" s="101">
        <f t="shared" si="68"/>
        <v>0</v>
      </c>
      <c r="K96" s="100">
        <v>0.0</v>
      </c>
      <c r="L96" s="100">
        <f t="shared" si="69"/>
        <v>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70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0.0</v>
      </c>
      <c r="J97" s="101">
        <f t="shared" si="68"/>
        <v>0</v>
      </c>
      <c r="K97" s="100">
        <v>0.0</v>
      </c>
      <c r="L97" s="100">
        <f t="shared" si="69"/>
        <v>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70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0.0</v>
      </c>
      <c r="J98" s="101">
        <f t="shared" si="68"/>
        <v>0</v>
      </c>
      <c r="K98" s="100">
        <v>0.0</v>
      </c>
      <c r="L98" s="100">
        <f t="shared" si="69"/>
        <v>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70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8"/>
        <v>0</v>
      </c>
      <c r="K99" s="100">
        <v>0.0</v>
      </c>
      <c r="L99" s="100">
        <f t="shared" si="69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1">A101</f>
        <v>2ª ENTRADA</v>
      </c>
      <c r="B102" s="82"/>
      <c r="C102" s="82"/>
      <c r="D102" s="82"/>
      <c r="E102" s="83">
        <f>((L111*G111)+L111)</f>
        <v>2501.04</v>
      </c>
      <c r="F102" s="84">
        <v>1.0</v>
      </c>
      <c r="G102" s="85">
        <f>((E109*G111)+E109)</f>
        <v>2930.366978</v>
      </c>
      <c r="H102" s="84">
        <v>9.0</v>
      </c>
      <c r="I102" s="85">
        <f>((G109*G111)+G109)</f>
        <v>3433.39196</v>
      </c>
      <c r="J102" s="84">
        <v>17.0</v>
      </c>
      <c r="K102" s="85">
        <f>((I109*G111)+I109)</f>
        <v>4022.765898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1"/>
        <v>2ª ENTRADA</v>
      </c>
      <c r="B103" s="87"/>
      <c r="C103" s="87">
        <v>0.02</v>
      </c>
      <c r="D103" s="82" t="s">
        <v>38</v>
      </c>
      <c r="E103" s="83">
        <f t="shared" ref="E103:E109" si="72">((E102*G$111)+E102)</f>
        <v>2551.0608</v>
      </c>
      <c r="F103" s="84">
        <v>2.0</v>
      </c>
      <c r="G103" s="85">
        <f t="shared" ref="G103:G109" si="73">((G102*G$111)+G102)</f>
        <v>2988.974318</v>
      </c>
      <c r="H103" s="84">
        <v>10.0</v>
      </c>
      <c r="I103" s="85">
        <f t="shared" ref="I103:I109" si="74">((I102*G$111)+I102)</f>
        <v>3502.059799</v>
      </c>
      <c r="J103" s="84">
        <v>18.0</v>
      </c>
      <c r="K103" s="85">
        <f t="shared" ref="K103:K108" si="75">((K102*G$111)+K102)</f>
        <v>4103.221216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1"/>
        <v>2ª ENTRADA</v>
      </c>
      <c r="B104" s="82"/>
      <c r="C104" s="82"/>
      <c r="D104" s="82"/>
      <c r="E104" s="83">
        <f t="shared" si="72"/>
        <v>2602.082016</v>
      </c>
      <c r="F104" s="84">
        <v>3.0</v>
      </c>
      <c r="G104" s="85">
        <f t="shared" si="73"/>
        <v>3048.753804</v>
      </c>
      <c r="H104" s="84">
        <v>11.0</v>
      </c>
      <c r="I104" s="85">
        <f t="shared" si="74"/>
        <v>3572.100995</v>
      </c>
      <c r="J104" s="84">
        <v>19.0</v>
      </c>
      <c r="K104" s="85">
        <f t="shared" si="75"/>
        <v>4185.285641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1"/>
        <v>2ª ENTRADA</v>
      </c>
      <c r="B105" s="88"/>
      <c r="C105" s="88"/>
      <c r="D105" s="88"/>
      <c r="E105" s="83">
        <f t="shared" si="72"/>
        <v>2654.123656</v>
      </c>
      <c r="F105" s="84">
        <v>4.0</v>
      </c>
      <c r="G105" s="85">
        <f t="shared" si="73"/>
        <v>3109.72888</v>
      </c>
      <c r="H105" s="84">
        <v>12.0</v>
      </c>
      <c r="I105" s="85">
        <f t="shared" si="74"/>
        <v>3643.543015</v>
      </c>
      <c r="J105" s="84">
        <v>20.0</v>
      </c>
      <c r="K105" s="85">
        <f t="shared" si="75"/>
        <v>4268.991354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1"/>
        <v>2ª ENTRADA</v>
      </c>
      <c r="B106" s="89"/>
      <c r="C106" s="89" t="s">
        <v>1</v>
      </c>
      <c r="D106" s="89" t="s">
        <v>44</v>
      </c>
      <c r="E106" s="83">
        <f t="shared" si="72"/>
        <v>2707.206129</v>
      </c>
      <c r="F106" s="84">
        <v>5.0</v>
      </c>
      <c r="G106" s="85">
        <f t="shared" si="73"/>
        <v>3171.923458</v>
      </c>
      <c r="H106" s="84">
        <v>13.0</v>
      </c>
      <c r="I106" s="85">
        <f t="shared" si="74"/>
        <v>3716.413875</v>
      </c>
      <c r="J106" s="84">
        <v>21.0</v>
      </c>
      <c r="K106" s="85">
        <f t="shared" si="75"/>
        <v>4354.371181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1"/>
        <v>2ª ENTRADA</v>
      </c>
      <c r="B107" s="90"/>
      <c r="C107" s="90" t="s">
        <v>40</v>
      </c>
      <c r="D107" s="91">
        <f>L111*0.5%</f>
        <v>12.26</v>
      </c>
      <c r="E107" s="83">
        <f t="shared" si="72"/>
        <v>2761.350252</v>
      </c>
      <c r="F107" s="84">
        <v>6.0</v>
      </c>
      <c r="G107" s="85">
        <f t="shared" si="73"/>
        <v>3235.361927</v>
      </c>
      <c r="H107" s="84">
        <v>14.0</v>
      </c>
      <c r="I107" s="85">
        <f t="shared" si="74"/>
        <v>3790.742153</v>
      </c>
      <c r="J107" s="84">
        <v>22.0</v>
      </c>
      <c r="K107" s="85">
        <f t="shared" si="75"/>
        <v>4441.458604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1"/>
        <v>2ª ENTRADA</v>
      </c>
      <c r="B108" s="92"/>
      <c r="C108" s="92" t="s">
        <v>41</v>
      </c>
      <c r="D108" s="93">
        <f>D107/5</f>
        <v>2.452</v>
      </c>
      <c r="E108" s="83">
        <f t="shared" si="72"/>
        <v>2816.577257</v>
      </c>
      <c r="F108" s="84">
        <v>7.0</v>
      </c>
      <c r="G108" s="85">
        <f t="shared" si="73"/>
        <v>3300.069166</v>
      </c>
      <c r="H108" s="84">
        <v>15.0</v>
      </c>
      <c r="I108" s="85">
        <f t="shared" si="74"/>
        <v>3866.556996</v>
      </c>
      <c r="J108" s="84">
        <v>23.0</v>
      </c>
      <c r="K108" s="85">
        <f t="shared" si="75"/>
        <v>4530.287776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1"/>
        <v>2ª ENTRADA</v>
      </c>
      <c r="B109" s="94"/>
      <c r="C109" s="94" t="s">
        <v>42</v>
      </c>
      <c r="D109" s="95">
        <f>L111*G111</f>
        <v>49.04</v>
      </c>
      <c r="E109" s="83">
        <f t="shared" si="72"/>
        <v>2872.908802</v>
      </c>
      <c r="F109" s="84">
        <v>8.0</v>
      </c>
      <c r="G109" s="85">
        <f t="shared" si="73"/>
        <v>3366.070549</v>
      </c>
      <c r="H109" s="84">
        <v>16.0</v>
      </c>
      <c r="I109" s="85">
        <f t="shared" si="74"/>
        <v>3943.888136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1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1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0.02</v>
      </c>
      <c r="H111" s="17">
        <f t="shared" ref="H111:I111" si="76">H113+H114+H115+H116+H117+H118+H119+H120+H121+H122+H123+H124+H125+H126+H127+H128+H129+H130+H131+H132+H133+H134+H135+H136+H137+H138+H139+H140+H141+H142</f>
        <v>2400</v>
      </c>
      <c r="I111" s="17">
        <f t="shared" si="76"/>
        <v>52</v>
      </c>
      <c r="J111" s="98"/>
      <c r="K111" s="17">
        <f t="shared" ref="K111:L111" si="77">K113+K114+K115+K116+K117+K118+K119+K120+K121+K122+K123+K124+K125+K126+K127+K128+K129+K130+K131+K132+K133+K134+K135+K136+K137+K138+K139+K140+K141+K142</f>
        <v>0</v>
      </c>
      <c r="L111" s="17">
        <f t="shared" si="77"/>
        <v>2452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1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1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0.0</v>
      </c>
      <c r="I113" s="101">
        <v>0.0</v>
      </c>
      <c r="J113" s="101">
        <f t="shared" ref="J113:J143" si="78">SUM(H113:I113)</f>
        <v>0</v>
      </c>
      <c r="K113" s="100">
        <v>0.0</v>
      </c>
      <c r="L113" s="100">
        <f t="shared" ref="L113:L143" si="79">J113-K113</f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1"/>
        <v>2ª ENTRADA</v>
      </c>
      <c r="B114" s="54"/>
      <c r="C114" s="54" t="str">
        <f t="shared" ref="C114:C143" si="80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0.0</v>
      </c>
      <c r="J114" s="101">
        <f t="shared" si="78"/>
        <v>0</v>
      </c>
      <c r="K114" s="100">
        <v>0.0</v>
      </c>
      <c r="L114" s="100">
        <f t="shared" si="79"/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1"/>
        <v>2ª ENTRADA</v>
      </c>
      <c r="B115" s="54"/>
      <c r="C115" s="54" t="str">
        <f t="shared" si="80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0.0</v>
      </c>
      <c r="J115" s="101">
        <f t="shared" si="78"/>
        <v>0</v>
      </c>
      <c r="K115" s="100">
        <v>0.0</v>
      </c>
      <c r="L115" s="100">
        <f t="shared" si="79"/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1"/>
        <v>2ª ENTRADA</v>
      </c>
      <c r="B116" s="54"/>
      <c r="C116" s="54" t="str">
        <f t="shared" si="80"/>
        <v>1XBet</v>
      </c>
      <c r="D116" s="54" t="s">
        <v>10</v>
      </c>
      <c r="E116" s="54"/>
      <c r="F116" s="56" t="s">
        <v>29</v>
      </c>
      <c r="G116" s="57">
        <v>4.0</v>
      </c>
      <c r="H116" s="100">
        <v>0.0</v>
      </c>
      <c r="I116" s="101">
        <v>0.0</v>
      </c>
      <c r="J116" s="101">
        <f t="shared" si="78"/>
        <v>0</v>
      </c>
      <c r="K116" s="100">
        <v>0.0</v>
      </c>
      <c r="L116" s="100">
        <f t="shared" si="79"/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1"/>
        <v>2ª ENTRADA</v>
      </c>
      <c r="B117" s="54"/>
      <c r="C117" s="54" t="str">
        <f t="shared" si="80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0.0</v>
      </c>
      <c r="J117" s="101">
        <f t="shared" si="78"/>
        <v>0</v>
      </c>
      <c r="K117" s="100">
        <v>0.0</v>
      </c>
      <c r="L117" s="100">
        <f t="shared" si="79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1"/>
        <v>2ª ENTRADA</v>
      </c>
      <c r="B118" s="54"/>
      <c r="C118" s="54" t="str">
        <f t="shared" si="80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0.0</v>
      </c>
      <c r="J118" s="101">
        <f t="shared" si="78"/>
        <v>0</v>
      </c>
      <c r="K118" s="100">
        <v>0.0</v>
      </c>
      <c r="L118" s="100">
        <f t="shared" si="79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1"/>
        <v>2ª ENTRADA</v>
      </c>
      <c r="B119" s="54"/>
      <c r="C119" s="54" t="str">
        <f t="shared" si="80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0.0</v>
      </c>
      <c r="J119" s="101">
        <f t="shared" si="78"/>
        <v>0</v>
      </c>
      <c r="K119" s="100">
        <v>0.0</v>
      </c>
      <c r="L119" s="100">
        <f t="shared" si="79"/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1"/>
        <v>2ª ENTRADA</v>
      </c>
      <c r="B120" s="54"/>
      <c r="C120" s="54" t="str">
        <f t="shared" si="80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0.0</v>
      </c>
      <c r="J120" s="101">
        <f t="shared" si="78"/>
        <v>0</v>
      </c>
      <c r="K120" s="100">
        <v>0.0</v>
      </c>
      <c r="L120" s="100">
        <f t="shared" si="79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1"/>
        <v>2ª ENTRADA</v>
      </c>
      <c r="B121" s="54"/>
      <c r="C121" s="54" t="str">
        <f t="shared" si="80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0.0</v>
      </c>
      <c r="J121" s="101">
        <f t="shared" si="78"/>
        <v>0</v>
      </c>
      <c r="K121" s="100">
        <v>0.0</v>
      </c>
      <c r="L121" s="100">
        <f t="shared" si="79"/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1"/>
        <v>2ª ENTRADA</v>
      </c>
      <c r="B122" s="54"/>
      <c r="C122" s="54" t="str">
        <f t="shared" si="80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0.0</v>
      </c>
      <c r="J122" s="101">
        <f t="shared" si="78"/>
        <v>0</v>
      </c>
      <c r="K122" s="100">
        <v>0.0</v>
      </c>
      <c r="L122" s="100">
        <f t="shared" si="79"/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1"/>
        <v>2ª ENTRADA</v>
      </c>
      <c r="B123" s="54"/>
      <c r="C123" s="54" t="str">
        <f t="shared" si="80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0.0</v>
      </c>
      <c r="J123" s="101">
        <f t="shared" si="78"/>
        <v>0</v>
      </c>
      <c r="K123" s="100">
        <v>0.0</v>
      </c>
      <c r="L123" s="100">
        <f t="shared" si="79"/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1"/>
        <v>2ª ENTRADA</v>
      </c>
      <c r="B124" s="54"/>
      <c r="C124" s="54" t="str">
        <f t="shared" si="80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0.0</v>
      </c>
      <c r="J124" s="101">
        <f t="shared" si="78"/>
        <v>0</v>
      </c>
      <c r="K124" s="100">
        <v>0.0</v>
      </c>
      <c r="L124" s="100">
        <f t="shared" si="79"/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1"/>
        <v>2ª ENTRADA</v>
      </c>
      <c r="B125" s="54"/>
      <c r="C125" s="54" t="str">
        <f t="shared" si="80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0.0</v>
      </c>
      <c r="J125" s="101">
        <f t="shared" si="78"/>
        <v>0</v>
      </c>
      <c r="K125" s="100">
        <v>0.0</v>
      </c>
      <c r="L125" s="100">
        <f t="shared" si="79"/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1"/>
        <v>2ª ENTRADA</v>
      </c>
      <c r="B126" s="54"/>
      <c r="C126" s="54" t="str">
        <f t="shared" si="80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0.0</v>
      </c>
      <c r="J126" s="101">
        <f t="shared" si="78"/>
        <v>0</v>
      </c>
      <c r="K126" s="100">
        <v>0.0</v>
      </c>
      <c r="L126" s="100">
        <f t="shared" si="79"/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1"/>
        <v>2ª ENTRADA</v>
      </c>
      <c r="B127" s="54"/>
      <c r="C127" s="54" t="str">
        <f t="shared" si="80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0.0</v>
      </c>
      <c r="J127" s="101">
        <f t="shared" si="78"/>
        <v>0</v>
      </c>
      <c r="K127" s="100">
        <v>0.0</v>
      </c>
      <c r="L127" s="100">
        <f t="shared" si="79"/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1"/>
        <v>2ª ENTRADA</v>
      </c>
      <c r="B128" s="54"/>
      <c r="C128" s="54" t="str">
        <f t="shared" si="80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0.0</v>
      </c>
      <c r="J128" s="101">
        <f t="shared" si="78"/>
        <v>0</v>
      </c>
      <c r="K128" s="100">
        <v>0.0</v>
      </c>
      <c r="L128" s="100">
        <f t="shared" si="79"/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1"/>
        <v>2ª ENTRADA</v>
      </c>
      <c r="B129" s="54"/>
      <c r="C129" s="54" t="str">
        <f t="shared" si="80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0.0</v>
      </c>
      <c r="J129" s="101">
        <f t="shared" si="78"/>
        <v>0</v>
      </c>
      <c r="K129" s="100">
        <v>0.0</v>
      </c>
      <c r="L129" s="100">
        <f t="shared" si="79"/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1"/>
        <v>2ª ENTRADA</v>
      </c>
      <c r="B130" s="54"/>
      <c r="C130" s="54" t="str">
        <f t="shared" si="80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2400.0</v>
      </c>
      <c r="I130" s="101">
        <v>0.0</v>
      </c>
      <c r="J130" s="101">
        <f t="shared" si="78"/>
        <v>2400</v>
      </c>
      <c r="K130" s="100">
        <v>0.0</v>
      </c>
      <c r="L130" s="100">
        <f t="shared" si="79"/>
        <v>2400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1"/>
        <v>2ª ENTRADA</v>
      </c>
      <c r="B131" s="54"/>
      <c r="C131" s="54" t="str">
        <f t="shared" si="80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52.0</v>
      </c>
      <c r="J131" s="101">
        <f t="shared" si="78"/>
        <v>52</v>
      </c>
      <c r="K131" s="100">
        <v>0.0</v>
      </c>
      <c r="L131" s="100">
        <f t="shared" si="79"/>
        <v>52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1"/>
        <v>2ª ENTRADA</v>
      </c>
      <c r="B132" s="54"/>
      <c r="C132" s="54" t="str">
        <f t="shared" si="80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0.0</v>
      </c>
      <c r="J132" s="101">
        <f t="shared" si="78"/>
        <v>0</v>
      </c>
      <c r="K132" s="100">
        <v>0.0</v>
      </c>
      <c r="L132" s="100">
        <f t="shared" si="79"/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1"/>
        <v>2ª ENTRADA</v>
      </c>
      <c r="B133" s="54"/>
      <c r="C133" s="54" t="str">
        <f t="shared" si="80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0.0</v>
      </c>
      <c r="J133" s="101">
        <f t="shared" si="78"/>
        <v>0</v>
      </c>
      <c r="K133" s="100">
        <v>0.0</v>
      </c>
      <c r="L133" s="100">
        <f t="shared" si="79"/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1"/>
        <v>2ª ENTRADA</v>
      </c>
      <c r="B134" s="54"/>
      <c r="C134" s="54" t="str">
        <f t="shared" si="80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0.0</v>
      </c>
      <c r="J134" s="101">
        <f t="shared" si="78"/>
        <v>0</v>
      </c>
      <c r="K134" s="100">
        <v>0.0</v>
      </c>
      <c r="L134" s="100">
        <f t="shared" si="79"/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1"/>
        <v>2ª ENTRADA</v>
      </c>
      <c r="B135" s="54"/>
      <c r="C135" s="54" t="str">
        <f t="shared" si="80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0.0</v>
      </c>
      <c r="J135" s="101">
        <f t="shared" si="78"/>
        <v>0</v>
      </c>
      <c r="K135" s="100">
        <v>0.0</v>
      </c>
      <c r="L135" s="100">
        <f t="shared" si="79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1"/>
        <v>2ª ENTRADA</v>
      </c>
      <c r="B136" s="54"/>
      <c r="C136" s="54" t="str">
        <f t="shared" si="80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0.0</v>
      </c>
      <c r="J136" s="101">
        <f t="shared" si="78"/>
        <v>0</v>
      </c>
      <c r="K136" s="100">
        <v>0.0</v>
      </c>
      <c r="L136" s="100">
        <f t="shared" si="79"/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1"/>
        <v>2ª ENTRADA</v>
      </c>
      <c r="B137" s="54"/>
      <c r="C137" s="54" t="str">
        <f t="shared" si="80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0.0</v>
      </c>
      <c r="J137" s="101">
        <f t="shared" si="78"/>
        <v>0</v>
      </c>
      <c r="K137" s="100">
        <v>0.0</v>
      </c>
      <c r="L137" s="100">
        <f t="shared" si="79"/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1"/>
        <v>2ª ENTRADA</v>
      </c>
      <c r="B138" s="54"/>
      <c r="C138" s="54" t="str">
        <f t="shared" si="80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0.0</v>
      </c>
      <c r="J138" s="101">
        <f t="shared" si="78"/>
        <v>0</v>
      </c>
      <c r="K138" s="100">
        <v>0.0</v>
      </c>
      <c r="L138" s="100">
        <f t="shared" si="79"/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1"/>
        <v>2ª ENTRADA</v>
      </c>
      <c r="B139" s="54"/>
      <c r="C139" s="54" t="str">
        <f t="shared" si="80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0.0</v>
      </c>
      <c r="J139" s="101">
        <f t="shared" si="78"/>
        <v>0</v>
      </c>
      <c r="K139" s="100">
        <v>0.0</v>
      </c>
      <c r="L139" s="100">
        <f t="shared" si="79"/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1"/>
        <v>2ª ENTRADA</v>
      </c>
      <c r="B140" s="54"/>
      <c r="C140" s="54" t="str">
        <f t="shared" si="80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0.0</v>
      </c>
      <c r="J140" s="101">
        <f t="shared" si="78"/>
        <v>0</v>
      </c>
      <c r="K140" s="100">
        <v>0.0</v>
      </c>
      <c r="L140" s="100">
        <f t="shared" si="79"/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1"/>
        <v>2ª ENTRADA</v>
      </c>
      <c r="B141" s="54"/>
      <c r="C141" s="54" t="str">
        <f t="shared" si="80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0.0</v>
      </c>
      <c r="J141" s="101">
        <f t="shared" si="78"/>
        <v>0</v>
      </c>
      <c r="K141" s="100">
        <v>0.0</v>
      </c>
      <c r="L141" s="100">
        <f t="shared" si="79"/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1"/>
        <v>2ª ENTRADA</v>
      </c>
      <c r="B142" s="54"/>
      <c r="C142" s="54" t="str">
        <f t="shared" si="80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0.0</v>
      </c>
      <c r="J142" s="101">
        <f t="shared" si="78"/>
        <v>0</v>
      </c>
      <c r="K142" s="100">
        <v>0.0</v>
      </c>
      <c r="L142" s="100">
        <f t="shared" si="79"/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1"/>
        <v>2ª ENTRADA</v>
      </c>
      <c r="B143" s="54"/>
      <c r="C143" s="54" t="str">
        <f t="shared" si="80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8"/>
        <v>0</v>
      </c>
      <c r="K143" s="100">
        <v>0.0</v>
      </c>
      <c r="L143" s="100">
        <f t="shared" si="79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81">A145</f>
        <v>3ª ENTRADA</v>
      </c>
      <c r="B146" s="82"/>
      <c r="C146" s="82"/>
      <c r="D146" s="82"/>
      <c r="E146" s="83">
        <f>((L155*G155)+L155)</f>
        <v>2518.38</v>
      </c>
      <c r="F146" s="84">
        <v>1.0</v>
      </c>
      <c r="G146" s="85">
        <f>((E153*G155)+E153)</f>
        <v>2950.683552</v>
      </c>
      <c r="H146" s="84">
        <v>9.0</v>
      </c>
      <c r="I146" s="85">
        <f>((G153*G155)+G153)</f>
        <v>3457.196064</v>
      </c>
      <c r="J146" s="84">
        <v>17.0</v>
      </c>
      <c r="K146" s="85">
        <f>((I153*G155)+I153)</f>
        <v>4050.6562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81"/>
        <v>3ª ENTRADA</v>
      </c>
      <c r="B147" s="87"/>
      <c r="C147" s="87">
        <v>0.02</v>
      </c>
      <c r="D147" s="82" t="s">
        <v>38</v>
      </c>
      <c r="E147" s="83">
        <f t="shared" ref="E147:E153" si="82">((E146*G$155)+E146)</f>
        <v>2568.7476</v>
      </c>
      <c r="F147" s="84">
        <v>2.0</v>
      </c>
      <c r="G147" s="85">
        <f t="shared" ref="G147:G153" si="83">((G146*G$155)+G146)</f>
        <v>3009.697223</v>
      </c>
      <c r="H147" s="84">
        <v>10.0</v>
      </c>
      <c r="I147" s="85">
        <f t="shared" ref="I147:I153" si="84">((I146*G$155)+I146)</f>
        <v>3526.339985</v>
      </c>
      <c r="J147" s="84">
        <v>18.0</v>
      </c>
      <c r="K147" s="85">
        <f t="shared" ref="K147:K152" si="85">((K146*G$155)+K146)</f>
        <v>4131.669324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81"/>
        <v>3ª ENTRADA</v>
      </c>
      <c r="B148" s="82"/>
      <c r="C148" s="82"/>
      <c r="D148" s="82"/>
      <c r="E148" s="83">
        <f t="shared" si="82"/>
        <v>2620.122552</v>
      </c>
      <c r="F148" s="84">
        <v>3.0</v>
      </c>
      <c r="G148" s="85">
        <f t="shared" si="83"/>
        <v>3069.891167</v>
      </c>
      <c r="H148" s="84">
        <v>11.0</v>
      </c>
      <c r="I148" s="85">
        <f t="shared" si="84"/>
        <v>3596.866785</v>
      </c>
      <c r="J148" s="84">
        <v>19.0</v>
      </c>
      <c r="K148" s="85">
        <f t="shared" si="85"/>
        <v>4214.302711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81"/>
        <v>3ª ENTRADA</v>
      </c>
      <c r="B149" s="88"/>
      <c r="C149" s="88"/>
      <c r="D149" s="88"/>
      <c r="E149" s="83">
        <f t="shared" si="82"/>
        <v>2672.525003</v>
      </c>
      <c r="F149" s="84">
        <v>4.0</v>
      </c>
      <c r="G149" s="85">
        <f t="shared" si="83"/>
        <v>3131.288991</v>
      </c>
      <c r="H149" s="84">
        <v>12.0</v>
      </c>
      <c r="I149" s="85">
        <f t="shared" si="84"/>
        <v>3668.804121</v>
      </c>
      <c r="J149" s="84">
        <v>20.0</v>
      </c>
      <c r="K149" s="85">
        <f t="shared" si="85"/>
        <v>4298.588765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81"/>
        <v>3ª ENTRADA</v>
      </c>
      <c r="B150" s="89"/>
      <c r="C150" s="89" t="s">
        <v>1</v>
      </c>
      <c r="D150" s="89" t="s">
        <v>46</v>
      </c>
      <c r="E150" s="83">
        <f t="shared" si="82"/>
        <v>2725.975503</v>
      </c>
      <c r="F150" s="84">
        <v>5.0</v>
      </c>
      <c r="G150" s="85">
        <f t="shared" si="83"/>
        <v>3193.914771</v>
      </c>
      <c r="H150" s="84">
        <v>13.0</v>
      </c>
      <c r="I150" s="85">
        <f t="shared" si="84"/>
        <v>3742.180203</v>
      </c>
      <c r="J150" s="84">
        <v>21.0</v>
      </c>
      <c r="K150" s="85">
        <f t="shared" si="85"/>
        <v>4384.56054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81"/>
        <v>3ª ENTRADA</v>
      </c>
      <c r="B151" s="90"/>
      <c r="C151" s="90" t="s">
        <v>40</v>
      </c>
      <c r="D151" s="91">
        <f>L155*0.5%</f>
        <v>12.345</v>
      </c>
      <c r="E151" s="83">
        <f t="shared" si="82"/>
        <v>2780.495013</v>
      </c>
      <c r="F151" s="84">
        <v>6.0</v>
      </c>
      <c r="G151" s="85">
        <f t="shared" si="83"/>
        <v>3257.793066</v>
      </c>
      <c r="H151" s="84">
        <v>14.0</v>
      </c>
      <c r="I151" s="85">
        <f t="shared" si="84"/>
        <v>3817.023807</v>
      </c>
      <c r="J151" s="84">
        <v>22.0</v>
      </c>
      <c r="K151" s="85">
        <f t="shared" si="85"/>
        <v>4472.251751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81"/>
        <v>3ª ENTRADA</v>
      </c>
      <c r="B152" s="92"/>
      <c r="C152" s="92" t="s">
        <v>41</v>
      </c>
      <c r="D152" s="93">
        <f>D151/5</f>
        <v>2.469</v>
      </c>
      <c r="E152" s="83">
        <f t="shared" si="82"/>
        <v>2836.104913</v>
      </c>
      <c r="F152" s="84">
        <v>7.0</v>
      </c>
      <c r="G152" s="85">
        <f t="shared" si="83"/>
        <v>3322.948927</v>
      </c>
      <c r="H152" s="84">
        <v>15.0</v>
      </c>
      <c r="I152" s="85">
        <f t="shared" si="84"/>
        <v>3893.364283</v>
      </c>
      <c r="J152" s="84">
        <v>23.0</v>
      </c>
      <c r="K152" s="85">
        <f t="shared" si="85"/>
        <v>4561.696786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81"/>
        <v>3ª ENTRADA</v>
      </c>
      <c r="B153" s="94"/>
      <c r="C153" s="94" t="s">
        <v>42</v>
      </c>
      <c r="D153" s="95">
        <f>L155*G155</f>
        <v>49.38</v>
      </c>
      <c r="E153" s="83">
        <f t="shared" si="82"/>
        <v>2892.827012</v>
      </c>
      <c r="F153" s="84">
        <v>8.0</v>
      </c>
      <c r="G153" s="85">
        <f t="shared" si="83"/>
        <v>3389.407906</v>
      </c>
      <c r="H153" s="84">
        <v>16.0</v>
      </c>
      <c r="I153" s="85">
        <f t="shared" si="84"/>
        <v>3971.231569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81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81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0.02</v>
      </c>
      <c r="H155" s="17">
        <f t="shared" ref="H155:I155" si="86">H157+H158+H159+H160+H161+H162+H163+H164+H165+H166+H167+H168+H169+H170+H171+H172+H173+H174+H175+H176+H177+H178+H179+H180+H181+H182+H183+H184+H185+H186</f>
        <v>2469</v>
      </c>
      <c r="I155" s="17">
        <f t="shared" si="86"/>
        <v>0</v>
      </c>
      <c r="J155" s="98"/>
      <c r="K155" s="17">
        <f t="shared" ref="K155:L155" si="87">K157+K158+K159+K160+K161+K162+K163+K164+K165+K166+K167+K168+K169+K170+K171+K172+K173+K174+K175+K176+K177+K178+K179+K180+K181+K182+K183+K184+K185+K186</f>
        <v>0</v>
      </c>
      <c r="L155" s="17">
        <f t="shared" si="87"/>
        <v>2469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81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81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0.0</v>
      </c>
      <c r="I157" s="101">
        <v>0.0</v>
      </c>
      <c r="J157" s="101">
        <f t="shared" ref="J157:J187" si="88">SUM(H157:I157)</f>
        <v>0</v>
      </c>
      <c r="K157" s="100">
        <v>0.0</v>
      </c>
      <c r="L157" s="100">
        <f t="shared" ref="L157:L187" si="89">J157-K157</f>
        <v>0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81"/>
        <v>3ª ENTRADA</v>
      </c>
      <c r="B158" s="54"/>
      <c r="C158" s="54" t="str">
        <f t="shared" ref="C158:C187" si="90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0.0</v>
      </c>
      <c r="J158" s="101">
        <f t="shared" si="88"/>
        <v>0</v>
      </c>
      <c r="K158" s="100">
        <v>0.0</v>
      </c>
      <c r="L158" s="100">
        <f t="shared" si="89"/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81"/>
        <v>3ª ENTRADA</v>
      </c>
      <c r="B159" s="54"/>
      <c r="C159" s="54" t="str">
        <f t="shared" si="90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0.0</v>
      </c>
      <c r="J159" s="101">
        <f t="shared" si="88"/>
        <v>0</v>
      </c>
      <c r="K159" s="100">
        <v>0.0</v>
      </c>
      <c r="L159" s="100">
        <f t="shared" si="89"/>
        <v>0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81"/>
        <v>3ª ENTRADA</v>
      </c>
      <c r="B160" s="54"/>
      <c r="C160" s="54" t="str">
        <f t="shared" si="90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0.0</v>
      </c>
      <c r="I160" s="101">
        <v>0.0</v>
      </c>
      <c r="J160" s="101">
        <f t="shared" si="88"/>
        <v>0</v>
      </c>
      <c r="K160" s="100">
        <v>0.0</v>
      </c>
      <c r="L160" s="100">
        <f t="shared" si="89"/>
        <v>0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81"/>
        <v>3ª ENTRADA</v>
      </c>
      <c r="B161" s="54"/>
      <c r="C161" s="54" t="str">
        <f t="shared" si="90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0.0</v>
      </c>
      <c r="J161" s="101">
        <f t="shared" si="88"/>
        <v>0</v>
      </c>
      <c r="K161" s="100">
        <v>0.0</v>
      </c>
      <c r="L161" s="100">
        <f t="shared" si="89"/>
        <v>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81"/>
        <v>3ª ENTRADA</v>
      </c>
      <c r="B162" s="54"/>
      <c r="C162" s="54" t="str">
        <f t="shared" si="90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0.0</v>
      </c>
      <c r="J162" s="101">
        <f t="shared" si="88"/>
        <v>0</v>
      </c>
      <c r="K162" s="100">
        <v>0.0</v>
      </c>
      <c r="L162" s="100">
        <f t="shared" si="89"/>
        <v>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81"/>
        <v>3ª ENTRADA</v>
      </c>
      <c r="B163" s="54"/>
      <c r="C163" s="54" t="str">
        <f t="shared" si="90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0.0</v>
      </c>
      <c r="J163" s="101">
        <f t="shared" si="88"/>
        <v>0</v>
      </c>
      <c r="K163" s="100">
        <v>0.0</v>
      </c>
      <c r="L163" s="100">
        <f t="shared" si="89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81"/>
        <v>3ª ENTRADA</v>
      </c>
      <c r="B164" s="54"/>
      <c r="C164" s="54" t="str">
        <f t="shared" si="90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0.0</v>
      </c>
      <c r="J164" s="101">
        <f t="shared" si="88"/>
        <v>0</v>
      </c>
      <c r="K164" s="100">
        <v>0.0</v>
      </c>
      <c r="L164" s="100">
        <f t="shared" si="89"/>
        <v>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81"/>
        <v>3ª ENTRADA</v>
      </c>
      <c r="B165" s="54"/>
      <c r="C165" s="54" t="str">
        <f t="shared" si="90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0.0</v>
      </c>
      <c r="J165" s="101">
        <f t="shared" si="88"/>
        <v>0</v>
      </c>
      <c r="K165" s="100">
        <v>0.0</v>
      </c>
      <c r="L165" s="100">
        <f t="shared" si="89"/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81"/>
        <v>3ª ENTRADA</v>
      </c>
      <c r="B166" s="54"/>
      <c r="C166" s="54" t="str">
        <f t="shared" si="90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0.0</v>
      </c>
      <c r="J166" s="101">
        <f t="shared" si="88"/>
        <v>0</v>
      </c>
      <c r="K166" s="100">
        <v>0.0</v>
      </c>
      <c r="L166" s="100">
        <f t="shared" si="89"/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81"/>
        <v>3ª ENTRADA</v>
      </c>
      <c r="B167" s="54"/>
      <c r="C167" s="54" t="str">
        <f t="shared" si="90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0.0</v>
      </c>
      <c r="J167" s="101">
        <f t="shared" si="88"/>
        <v>0</v>
      </c>
      <c r="K167" s="100">
        <v>0.0</v>
      </c>
      <c r="L167" s="100">
        <f t="shared" si="89"/>
        <v>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81"/>
        <v>3ª ENTRADA</v>
      </c>
      <c r="B168" s="54"/>
      <c r="C168" s="54" t="str">
        <f t="shared" si="90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0.0</v>
      </c>
      <c r="J168" s="101">
        <f t="shared" si="88"/>
        <v>0</v>
      </c>
      <c r="K168" s="100">
        <v>0.0</v>
      </c>
      <c r="L168" s="100">
        <f t="shared" si="89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81"/>
        <v>3ª ENTRADA</v>
      </c>
      <c r="B169" s="54"/>
      <c r="C169" s="54" t="str">
        <f t="shared" si="90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0.0</v>
      </c>
      <c r="J169" s="101">
        <f t="shared" si="88"/>
        <v>0</v>
      </c>
      <c r="K169" s="100">
        <v>0.0</v>
      </c>
      <c r="L169" s="100">
        <f t="shared" si="89"/>
        <v>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81"/>
        <v>3ª ENTRADA</v>
      </c>
      <c r="B170" s="54"/>
      <c r="C170" s="54" t="str">
        <f t="shared" si="90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0.0</v>
      </c>
      <c r="J170" s="101">
        <f t="shared" si="88"/>
        <v>0</v>
      </c>
      <c r="K170" s="100">
        <v>0.0</v>
      </c>
      <c r="L170" s="100">
        <f t="shared" si="89"/>
        <v>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81"/>
        <v>3ª ENTRADA</v>
      </c>
      <c r="B171" s="54"/>
      <c r="C171" s="54" t="str">
        <f t="shared" si="90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0.0</v>
      </c>
      <c r="J171" s="101">
        <f t="shared" si="88"/>
        <v>0</v>
      </c>
      <c r="K171" s="100">
        <v>0.0</v>
      </c>
      <c r="L171" s="100">
        <f t="shared" si="89"/>
        <v>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81"/>
        <v>3ª ENTRADA</v>
      </c>
      <c r="B172" s="54"/>
      <c r="C172" s="54" t="str">
        <f t="shared" si="90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0.0</v>
      </c>
      <c r="J172" s="101">
        <f t="shared" si="88"/>
        <v>0</v>
      </c>
      <c r="K172" s="100">
        <v>0.0</v>
      </c>
      <c r="L172" s="100">
        <f t="shared" si="89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81"/>
        <v>3ª ENTRADA</v>
      </c>
      <c r="B173" s="54"/>
      <c r="C173" s="54" t="str">
        <f t="shared" si="90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0.0</v>
      </c>
      <c r="J173" s="101">
        <f t="shared" si="88"/>
        <v>0</v>
      </c>
      <c r="K173" s="100">
        <v>0.0</v>
      </c>
      <c r="L173" s="100">
        <f t="shared" si="89"/>
        <v>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81"/>
        <v>3ª ENTRADA</v>
      </c>
      <c r="B174" s="54"/>
      <c r="C174" s="54" t="str">
        <f t="shared" si="90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2469.0</v>
      </c>
      <c r="I174" s="101">
        <v>0.0</v>
      </c>
      <c r="J174" s="101">
        <f t="shared" si="88"/>
        <v>2469</v>
      </c>
      <c r="K174" s="100">
        <v>0.0</v>
      </c>
      <c r="L174" s="100">
        <f t="shared" si="89"/>
        <v>2469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81"/>
        <v>3ª ENTRADA</v>
      </c>
      <c r="B175" s="54"/>
      <c r="C175" s="54" t="str">
        <f t="shared" si="90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0.0</v>
      </c>
      <c r="J175" s="101">
        <f t="shared" si="88"/>
        <v>0</v>
      </c>
      <c r="K175" s="100">
        <v>0.0</v>
      </c>
      <c r="L175" s="100">
        <f t="shared" si="89"/>
        <v>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81"/>
        <v>3ª ENTRADA</v>
      </c>
      <c r="B176" s="54"/>
      <c r="C176" s="54" t="str">
        <f t="shared" si="90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0.0</v>
      </c>
      <c r="J176" s="101">
        <f t="shared" si="88"/>
        <v>0</v>
      </c>
      <c r="K176" s="100">
        <v>0.0</v>
      </c>
      <c r="L176" s="100">
        <f t="shared" si="89"/>
        <v>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81"/>
        <v>3ª ENTRADA</v>
      </c>
      <c r="B177" s="54"/>
      <c r="C177" s="54" t="str">
        <f t="shared" si="90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0.0</v>
      </c>
      <c r="J177" s="101">
        <f t="shared" si="88"/>
        <v>0</v>
      </c>
      <c r="K177" s="100">
        <v>0.0</v>
      </c>
      <c r="L177" s="100">
        <f t="shared" si="89"/>
        <v>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81"/>
        <v>3ª ENTRADA</v>
      </c>
      <c r="B178" s="54"/>
      <c r="C178" s="54" t="str">
        <f t="shared" si="90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0.0</v>
      </c>
      <c r="J178" s="101">
        <f t="shared" si="88"/>
        <v>0</v>
      </c>
      <c r="K178" s="100">
        <v>0.0</v>
      </c>
      <c r="L178" s="100">
        <f t="shared" si="89"/>
        <v>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81"/>
        <v>3ª ENTRADA</v>
      </c>
      <c r="B179" s="54"/>
      <c r="C179" s="54" t="str">
        <f t="shared" si="90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0.0</v>
      </c>
      <c r="J179" s="101">
        <f t="shared" si="88"/>
        <v>0</v>
      </c>
      <c r="K179" s="100">
        <v>0.0</v>
      </c>
      <c r="L179" s="100">
        <f t="shared" si="89"/>
        <v>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81"/>
        <v>3ª ENTRADA</v>
      </c>
      <c r="B180" s="54"/>
      <c r="C180" s="54" t="str">
        <f t="shared" si="90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0.0</v>
      </c>
      <c r="J180" s="101">
        <f t="shared" si="88"/>
        <v>0</v>
      </c>
      <c r="K180" s="100">
        <v>0.0</v>
      </c>
      <c r="L180" s="100">
        <f t="shared" si="89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81"/>
        <v>3ª ENTRADA</v>
      </c>
      <c r="B181" s="54"/>
      <c r="C181" s="54" t="str">
        <f t="shared" si="90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0.0</v>
      </c>
      <c r="J181" s="101">
        <f t="shared" si="88"/>
        <v>0</v>
      </c>
      <c r="K181" s="100">
        <v>0.0</v>
      </c>
      <c r="L181" s="100">
        <f t="shared" si="89"/>
        <v>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81"/>
        <v>3ª ENTRADA</v>
      </c>
      <c r="B182" s="54"/>
      <c r="C182" s="54" t="str">
        <f t="shared" si="90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0.0</v>
      </c>
      <c r="J182" s="101">
        <f t="shared" si="88"/>
        <v>0</v>
      </c>
      <c r="K182" s="100">
        <v>0.0</v>
      </c>
      <c r="L182" s="100">
        <f t="shared" si="89"/>
        <v>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81"/>
        <v>3ª ENTRADA</v>
      </c>
      <c r="B183" s="54"/>
      <c r="C183" s="54" t="str">
        <f t="shared" si="90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0.0</v>
      </c>
      <c r="J183" s="101">
        <f t="shared" si="88"/>
        <v>0</v>
      </c>
      <c r="K183" s="100">
        <v>0.0</v>
      </c>
      <c r="L183" s="100">
        <f t="shared" si="89"/>
        <v>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81"/>
        <v>3ª ENTRADA</v>
      </c>
      <c r="B184" s="54"/>
      <c r="C184" s="54" t="str">
        <f t="shared" si="90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0.0</v>
      </c>
      <c r="J184" s="101">
        <f t="shared" si="88"/>
        <v>0</v>
      </c>
      <c r="K184" s="100">
        <v>0.0</v>
      </c>
      <c r="L184" s="100">
        <f t="shared" si="89"/>
        <v>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81"/>
        <v>3ª ENTRADA</v>
      </c>
      <c r="B185" s="54"/>
      <c r="C185" s="54" t="str">
        <f t="shared" si="90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0.0</v>
      </c>
      <c r="J185" s="101">
        <f t="shared" si="88"/>
        <v>0</v>
      </c>
      <c r="K185" s="100">
        <v>0.0</v>
      </c>
      <c r="L185" s="100">
        <f t="shared" si="89"/>
        <v>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81"/>
        <v>3ª ENTRADA</v>
      </c>
      <c r="B186" s="54"/>
      <c r="C186" s="54" t="str">
        <f t="shared" si="90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0.0</v>
      </c>
      <c r="J186" s="101">
        <f t="shared" si="88"/>
        <v>0</v>
      </c>
      <c r="K186" s="100">
        <v>0.0</v>
      </c>
      <c r="L186" s="100">
        <f t="shared" si="89"/>
        <v>0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81"/>
        <v>3ª ENTRADA</v>
      </c>
      <c r="B187" s="54"/>
      <c r="C187" s="54" t="str">
        <f t="shared" si="90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8"/>
        <v>0</v>
      </c>
      <c r="K187" s="100">
        <v>0.0</v>
      </c>
      <c r="L187" s="100">
        <f t="shared" si="89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6" t="str">
        <f t="shared" ref="A190:A231" si="91">A189</f>
        <v>4ª ENTRADA</v>
      </c>
      <c r="B190" s="82"/>
      <c r="C190" s="82"/>
      <c r="D190" s="82"/>
      <c r="E190" s="83">
        <f>((L199*G199)+L199)</f>
        <v>0</v>
      </c>
      <c r="F190" s="84">
        <v>1.0</v>
      </c>
      <c r="G190" s="85">
        <f>((E197*G199)+E197)</f>
        <v>0</v>
      </c>
      <c r="H190" s="84">
        <v>9.0</v>
      </c>
      <c r="I190" s="85">
        <f>((G197*G199)+G197)</f>
        <v>0</v>
      </c>
      <c r="J190" s="84">
        <v>17.0</v>
      </c>
      <c r="K190" s="85">
        <f>((I197*G199)+I197)</f>
        <v>0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6" t="str">
        <f t="shared" si="91"/>
        <v>4ª ENTRADA</v>
      </c>
      <c r="B191" s="87"/>
      <c r="C191" s="87">
        <v>0.02</v>
      </c>
      <c r="D191" s="82" t="s">
        <v>38</v>
      </c>
      <c r="E191" s="83">
        <f t="shared" ref="E191:E197" si="92">((E190*G$199)+E190)</f>
        <v>0</v>
      </c>
      <c r="F191" s="84">
        <v>2.0</v>
      </c>
      <c r="G191" s="85">
        <f t="shared" ref="G191:G197" si="93">((G190*G$199)+G190)</f>
        <v>0</v>
      </c>
      <c r="H191" s="84">
        <v>10.0</v>
      </c>
      <c r="I191" s="85">
        <f t="shared" ref="I191:I197" si="94">((I190*G$199)+I190)</f>
        <v>0</v>
      </c>
      <c r="J191" s="84">
        <v>18.0</v>
      </c>
      <c r="K191" s="85">
        <f t="shared" ref="K191:K196" si="95">((K190*G$199)+K190)</f>
        <v>0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6" t="str">
        <f t="shared" si="91"/>
        <v>4ª ENTRADA</v>
      </c>
      <c r="B192" s="82"/>
      <c r="C192" s="82"/>
      <c r="D192" s="82"/>
      <c r="E192" s="83">
        <f t="shared" si="92"/>
        <v>0</v>
      </c>
      <c r="F192" s="84">
        <v>3.0</v>
      </c>
      <c r="G192" s="85">
        <f t="shared" si="93"/>
        <v>0</v>
      </c>
      <c r="H192" s="84">
        <v>11.0</v>
      </c>
      <c r="I192" s="85">
        <f t="shared" si="94"/>
        <v>0</v>
      </c>
      <c r="J192" s="84">
        <v>19.0</v>
      </c>
      <c r="K192" s="85">
        <f t="shared" si="95"/>
        <v>0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6" t="str">
        <f t="shared" si="91"/>
        <v>4ª ENTRADA</v>
      </c>
      <c r="B193" s="88"/>
      <c r="C193" s="88"/>
      <c r="D193" s="88"/>
      <c r="E193" s="83">
        <f t="shared" si="92"/>
        <v>0</v>
      </c>
      <c r="F193" s="84">
        <v>4.0</v>
      </c>
      <c r="G193" s="85">
        <f t="shared" si="93"/>
        <v>0</v>
      </c>
      <c r="H193" s="84">
        <v>12.0</v>
      </c>
      <c r="I193" s="85">
        <f t="shared" si="94"/>
        <v>0</v>
      </c>
      <c r="J193" s="84">
        <v>20.0</v>
      </c>
      <c r="K193" s="85">
        <f t="shared" si="95"/>
        <v>0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6" t="str">
        <f t="shared" si="91"/>
        <v>4ª ENTRADA</v>
      </c>
      <c r="B194" s="89"/>
      <c r="C194" s="89" t="s">
        <v>1</v>
      </c>
      <c r="D194" s="89" t="s">
        <v>48</v>
      </c>
      <c r="E194" s="83">
        <f t="shared" si="92"/>
        <v>0</v>
      </c>
      <c r="F194" s="84">
        <v>5.0</v>
      </c>
      <c r="G194" s="85">
        <f t="shared" si="93"/>
        <v>0</v>
      </c>
      <c r="H194" s="84">
        <v>13.0</v>
      </c>
      <c r="I194" s="85">
        <f t="shared" si="94"/>
        <v>0</v>
      </c>
      <c r="J194" s="84">
        <v>21.0</v>
      </c>
      <c r="K194" s="85">
        <f t="shared" si="95"/>
        <v>0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6" t="str">
        <f t="shared" si="91"/>
        <v>4ª ENTRADA</v>
      </c>
      <c r="B195" s="90"/>
      <c r="C195" s="90" t="s">
        <v>40</v>
      </c>
      <c r="D195" s="91">
        <f>L199*0.5%</f>
        <v>0</v>
      </c>
      <c r="E195" s="83">
        <f t="shared" si="92"/>
        <v>0</v>
      </c>
      <c r="F195" s="84">
        <v>6.0</v>
      </c>
      <c r="G195" s="85">
        <f t="shared" si="93"/>
        <v>0</v>
      </c>
      <c r="H195" s="84">
        <v>14.0</v>
      </c>
      <c r="I195" s="85">
        <f t="shared" si="94"/>
        <v>0</v>
      </c>
      <c r="J195" s="84">
        <v>22.0</v>
      </c>
      <c r="K195" s="85">
        <f t="shared" si="95"/>
        <v>0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6" t="str">
        <f t="shared" si="91"/>
        <v>4ª ENTRADA</v>
      </c>
      <c r="B196" s="92"/>
      <c r="C196" s="92" t="s">
        <v>41</v>
      </c>
      <c r="D196" s="93">
        <f>D195/5</f>
        <v>0</v>
      </c>
      <c r="E196" s="83">
        <f t="shared" si="92"/>
        <v>0</v>
      </c>
      <c r="F196" s="84">
        <v>7.0</v>
      </c>
      <c r="G196" s="85">
        <f t="shared" si="93"/>
        <v>0</v>
      </c>
      <c r="H196" s="84">
        <v>15.0</v>
      </c>
      <c r="I196" s="85">
        <f t="shared" si="94"/>
        <v>0</v>
      </c>
      <c r="J196" s="84">
        <v>23.0</v>
      </c>
      <c r="K196" s="85">
        <f t="shared" si="95"/>
        <v>0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6" t="str">
        <f t="shared" si="91"/>
        <v>4ª ENTRADA</v>
      </c>
      <c r="B197" s="94"/>
      <c r="C197" s="94" t="s">
        <v>42</v>
      </c>
      <c r="D197" s="95">
        <f>L199*G199</f>
        <v>0</v>
      </c>
      <c r="E197" s="83">
        <f t="shared" si="92"/>
        <v>0</v>
      </c>
      <c r="F197" s="84">
        <v>8.0</v>
      </c>
      <c r="G197" s="85">
        <f t="shared" si="93"/>
        <v>0</v>
      </c>
      <c r="H197" s="84">
        <v>16.0</v>
      </c>
      <c r="I197" s="85">
        <f t="shared" si="94"/>
        <v>0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6" t="str">
        <f t="shared" si="91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6" t="str">
        <f t="shared" si="91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6">H201+H202+H203+H204+H205+H206+H207+H208+H209+H210+H211+H212+H213+H214+H215+H216+H217+H218+H219+H220+H221+H222+H223+H224+H225+H226+H227+H228+H229+H230</f>
        <v>0</v>
      </c>
      <c r="I199" s="17">
        <f t="shared" si="96"/>
        <v>0</v>
      </c>
      <c r="J199" s="98"/>
      <c r="K199" s="17">
        <f t="shared" ref="K199:L199" si="97">K201+K202+K203+K204+K205+K206+K207+K208+K209+K210+K211+K212+K213+K214+K215+K216+K217+K218+K219+K220+K221+K222+K223+K224+K225+K226+K227+K228+K229+K230</f>
        <v>0</v>
      </c>
      <c r="L199" s="17">
        <f t="shared" si="97"/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6" t="str">
        <f t="shared" si="91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6" t="str">
        <f t="shared" si="91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8">SUM(H201:I201)</f>
        <v>0</v>
      </c>
      <c r="K201" s="100">
        <v>0.0</v>
      </c>
      <c r="L201" s="100">
        <f t="shared" ref="L201:L231" si="99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6" t="str">
        <f t="shared" si="91"/>
        <v>4ª ENTRADA</v>
      </c>
      <c r="B202" s="54"/>
      <c r="C202" s="54" t="str">
        <f t="shared" ref="C202:C231" si="100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8"/>
        <v>0</v>
      </c>
      <c r="K202" s="100">
        <v>0.0</v>
      </c>
      <c r="L202" s="100">
        <f t="shared" si="99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6" t="str">
        <f t="shared" si="91"/>
        <v>4ª ENTRADA</v>
      </c>
      <c r="B203" s="54"/>
      <c r="C203" s="54" t="str">
        <f t="shared" si="100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8"/>
        <v>0</v>
      </c>
      <c r="K203" s="100">
        <v>0.0</v>
      </c>
      <c r="L203" s="100">
        <f t="shared" si="99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6" t="str">
        <f t="shared" si="91"/>
        <v>4ª ENTRADA</v>
      </c>
      <c r="B204" s="54"/>
      <c r="C204" s="54" t="str">
        <f t="shared" si="100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8"/>
        <v>0</v>
      </c>
      <c r="K204" s="100">
        <v>0.0</v>
      </c>
      <c r="L204" s="100">
        <f t="shared" si="99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6" t="str">
        <f t="shared" si="91"/>
        <v>4ª ENTRADA</v>
      </c>
      <c r="B205" s="54"/>
      <c r="C205" s="54" t="str">
        <f t="shared" si="100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8"/>
        <v>0</v>
      </c>
      <c r="K205" s="100">
        <v>0.0</v>
      </c>
      <c r="L205" s="100">
        <f t="shared" si="99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6" t="str">
        <f t="shared" si="91"/>
        <v>4ª ENTRADA</v>
      </c>
      <c r="B206" s="54"/>
      <c r="C206" s="54" t="str">
        <f t="shared" si="100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8"/>
        <v>0</v>
      </c>
      <c r="K206" s="100">
        <v>0.0</v>
      </c>
      <c r="L206" s="100">
        <f t="shared" si="99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6" t="str">
        <f t="shared" si="91"/>
        <v>4ª ENTRADA</v>
      </c>
      <c r="B207" s="54"/>
      <c r="C207" s="54" t="str">
        <f t="shared" si="100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8"/>
        <v>0</v>
      </c>
      <c r="K207" s="100">
        <v>0.0</v>
      </c>
      <c r="L207" s="100">
        <f t="shared" si="99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6" t="str">
        <f t="shared" si="91"/>
        <v>4ª ENTRADA</v>
      </c>
      <c r="B208" s="54"/>
      <c r="C208" s="54" t="str">
        <f t="shared" si="100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8"/>
        <v>0</v>
      </c>
      <c r="K208" s="100">
        <v>0.0</v>
      </c>
      <c r="L208" s="100">
        <f t="shared" si="99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6" t="str">
        <f t="shared" si="91"/>
        <v>4ª ENTRADA</v>
      </c>
      <c r="B209" s="54"/>
      <c r="C209" s="54" t="str">
        <f t="shared" si="100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8"/>
        <v>0</v>
      </c>
      <c r="K209" s="100">
        <v>0.0</v>
      </c>
      <c r="L209" s="100">
        <f t="shared" si="99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6" t="str">
        <f t="shared" si="91"/>
        <v>4ª ENTRADA</v>
      </c>
      <c r="B210" s="54"/>
      <c r="C210" s="54" t="str">
        <f t="shared" si="100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8"/>
        <v>0</v>
      </c>
      <c r="K210" s="100">
        <v>0.0</v>
      </c>
      <c r="L210" s="100">
        <f t="shared" si="99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6" t="str">
        <f t="shared" si="91"/>
        <v>4ª ENTRADA</v>
      </c>
      <c r="B211" s="54"/>
      <c r="C211" s="54" t="str">
        <f t="shared" si="100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8"/>
        <v>0</v>
      </c>
      <c r="K211" s="100">
        <v>0.0</v>
      </c>
      <c r="L211" s="100">
        <f t="shared" si="99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6" t="str">
        <f t="shared" si="91"/>
        <v>4ª ENTRADA</v>
      </c>
      <c r="B212" s="54"/>
      <c r="C212" s="54" t="str">
        <f t="shared" si="100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8"/>
        <v>0</v>
      </c>
      <c r="K212" s="100">
        <v>0.0</v>
      </c>
      <c r="L212" s="100">
        <f t="shared" si="99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6" t="str">
        <f t="shared" si="91"/>
        <v>4ª ENTRADA</v>
      </c>
      <c r="B213" s="54"/>
      <c r="C213" s="54" t="str">
        <f t="shared" si="100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8"/>
        <v>0</v>
      </c>
      <c r="K213" s="100">
        <v>0.0</v>
      </c>
      <c r="L213" s="100">
        <f t="shared" si="99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6" t="str">
        <f t="shared" si="91"/>
        <v>4ª ENTRADA</v>
      </c>
      <c r="B214" s="54"/>
      <c r="C214" s="54" t="str">
        <f t="shared" si="100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8"/>
        <v>0</v>
      </c>
      <c r="K214" s="100">
        <v>0.0</v>
      </c>
      <c r="L214" s="100">
        <f t="shared" si="99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6" t="str">
        <f t="shared" si="91"/>
        <v>4ª ENTRADA</v>
      </c>
      <c r="B215" s="54"/>
      <c r="C215" s="54" t="str">
        <f t="shared" si="100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8"/>
        <v>0</v>
      </c>
      <c r="K215" s="100">
        <v>0.0</v>
      </c>
      <c r="L215" s="100">
        <f t="shared" si="99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6" t="str">
        <f t="shared" si="91"/>
        <v>4ª ENTRADA</v>
      </c>
      <c r="B216" s="54"/>
      <c r="C216" s="54" t="str">
        <f t="shared" si="100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8"/>
        <v>0</v>
      </c>
      <c r="K216" s="100">
        <v>0.0</v>
      </c>
      <c r="L216" s="100">
        <f t="shared" si="99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6" t="str">
        <f t="shared" si="91"/>
        <v>4ª ENTRADA</v>
      </c>
      <c r="B217" s="54"/>
      <c r="C217" s="54" t="str">
        <f t="shared" si="100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8"/>
        <v>0</v>
      </c>
      <c r="K217" s="100">
        <v>0.0</v>
      </c>
      <c r="L217" s="100">
        <f t="shared" si="99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6" t="str">
        <f t="shared" si="91"/>
        <v>4ª ENTRADA</v>
      </c>
      <c r="B218" s="54"/>
      <c r="C218" s="54" t="str">
        <f t="shared" si="100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8"/>
        <v>0</v>
      </c>
      <c r="K218" s="100">
        <v>0.0</v>
      </c>
      <c r="L218" s="100">
        <f t="shared" si="99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6" t="str">
        <f t="shared" si="91"/>
        <v>4ª ENTRADA</v>
      </c>
      <c r="B219" s="54"/>
      <c r="C219" s="54" t="str">
        <f t="shared" si="100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0.0</v>
      </c>
      <c r="J219" s="101">
        <f t="shared" si="98"/>
        <v>0</v>
      </c>
      <c r="K219" s="100">
        <v>0.0</v>
      </c>
      <c r="L219" s="100">
        <f t="shared" si="99"/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6" t="str">
        <f t="shared" si="91"/>
        <v>4ª ENTRADA</v>
      </c>
      <c r="B220" s="54"/>
      <c r="C220" s="54" t="str">
        <f t="shared" si="100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8"/>
        <v>0</v>
      </c>
      <c r="K220" s="100">
        <v>0.0</v>
      </c>
      <c r="L220" s="100">
        <f t="shared" si="99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6" t="str">
        <f t="shared" si="91"/>
        <v>4ª ENTRADA</v>
      </c>
      <c r="B221" s="54"/>
      <c r="C221" s="54" t="str">
        <f t="shared" si="100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8"/>
        <v>0</v>
      </c>
      <c r="K221" s="100">
        <v>0.0</v>
      </c>
      <c r="L221" s="100">
        <f t="shared" si="99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6" t="str">
        <f t="shared" si="91"/>
        <v>4ª ENTRADA</v>
      </c>
      <c r="B222" s="54"/>
      <c r="C222" s="54" t="str">
        <f t="shared" si="100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0.0</v>
      </c>
      <c r="J222" s="101">
        <f t="shared" si="98"/>
        <v>0</v>
      </c>
      <c r="K222" s="100">
        <v>0.0</v>
      </c>
      <c r="L222" s="100">
        <f t="shared" si="99"/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6" t="str">
        <f t="shared" si="91"/>
        <v>4ª ENTRADA</v>
      </c>
      <c r="B223" s="54"/>
      <c r="C223" s="54" t="str">
        <f t="shared" si="100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8"/>
        <v>0</v>
      </c>
      <c r="K223" s="100">
        <v>0.0</v>
      </c>
      <c r="L223" s="100">
        <f t="shared" si="99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6" t="str">
        <f t="shared" si="91"/>
        <v>4ª ENTRADA</v>
      </c>
      <c r="B224" s="54"/>
      <c r="C224" s="54" t="str">
        <f t="shared" si="100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8"/>
        <v>0</v>
      </c>
      <c r="K224" s="100">
        <v>0.0</v>
      </c>
      <c r="L224" s="100">
        <f t="shared" si="99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6" t="str">
        <f t="shared" si="91"/>
        <v>4ª ENTRADA</v>
      </c>
      <c r="B225" s="54"/>
      <c r="C225" s="54" t="str">
        <f t="shared" si="100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8"/>
        <v>0</v>
      </c>
      <c r="K225" s="100">
        <v>0.0</v>
      </c>
      <c r="L225" s="100">
        <f t="shared" si="99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6" t="str">
        <f t="shared" si="91"/>
        <v>4ª ENTRADA</v>
      </c>
      <c r="B226" s="54"/>
      <c r="C226" s="54" t="str">
        <f t="shared" si="100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8"/>
        <v>0</v>
      </c>
      <c r="K226" s="100">
        <v>0.0</v>
      </c>
      <c r="L226" s="100">
        <f t="shared" si="99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6" t="str">
        <f t="shared" si="91"/>
        <v>4ª ENTRADA</v>
      </c>
      <c r="B227" s="54"/>
      <c r="C227" s="54" t="str">
        <f t="shared" si="100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8"/>
        <v>0</v>
      </c>
      <c r="K227" s="100">
        <v>0.0</v>
      </c>
      <c r="L227" s="100">
        <f t="shared" si="99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6" t="str">
        <f t="shared" si="91"/>
        <v>4ª ENTRADA</v>
      </c>
      <c r="B228" s="54"/>
      <c r="C228" s="54" t="str">
        <f t="shared" si="100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8"/>
        <v>0</v>
      </c>
      <c r="K228" s="100">
        <v>0.0</v>
      </c>
      <c r="L228" s="100">
        <f t="shared" si="99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6" t="str">
        <f t="shared" si="91"/>
        <v>4ª ENTRADA</v>
      </c>
      <c r="B229" s="54"/>
      <c r="C229" s="54" t="str">
        <f t="shared" si="100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8"/>
        <v>0</v>
      </c>
      <c r="K229" s="100">
        <v>0.0</v>
      </c>
      <c r="L229" s="100">
        <f t="shared" si="99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6" t="str">
        <f t="shared" si="91"/>
        <v>4ª ENTRADA</v>
      </c>
      <c r="B230" s="54"/>
      <c r="C230" s="54" t="str">
        <f t="shared" si="100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8"/>
        <v>0</v>
      </c>
      <c r="K230" s="100">
        <v>0.0</v>
      </c>
      <c r="L230" s="100">
        <f t="shared" si="99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6" t="str">
        <f t="shared" si="91"/>
        <v>4ª ENTRADA</v>
      </c>
      <c r="B231" s="54"/>
      <c r="C231" s="54" t="str">
        <f t="shared" si="100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8"/>
        <v>0</v>
      </c>
      <c r="K231" s="100">
        <v>0.0</v>
      </c>
      <c r="L231" s="100">
        <f t="shared" si="99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6" t="str">
        <f t="shared" ref="A234:A275" si="101">A233</f>
        <v>5ª ENTRADA</v>
      </c>
      <c r="B234" s="82"/>
      <c r="C234" s="82"/>
      <c r="D234" s="82"/>
      <c r="E234" s="83">
        <f>((L243*G243)+L243)</f>
        <v>0</v>
      </c>
      <c r="F234" s="84">
        <v>1.0</v>
      </c>
      <c r="G234" s="85">
        <f>((E241*G243)+E241)</f>
        <v>0</v>
      </c>
      <c r="H234" s="84">
        <v>9.0</v>
      </c>
      <c r="I234" s="85">
        <f>((G241*G243)+G241)</f>
        <v>0</v>
      </c>
      <c r="J234" s="84">
        <v>17.0</v>
      </c>
      <c r="K234" s="85">
        <f>((I241*G243)+I241)</f>
        <v>0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6" t="str">
        <f t="shared" si="101"/>
        <v>5ª ENTRADA</v>
      </c>
      <c r="B235" s="87"/>
      <c r="C235" s="87">
        <v>0.02</v>
      </c>
      <c r="D235" s="82" t="s">
        <v>38</v>
      </c>
      <c r="E235" s="83">
        <f t="shared" ref="E235:E241" si="102">((E234*G$67)+E234)</f>
        <v>0</v>
      </c>
      <c r="F235" s="84">
        <v>2.0</v>
      </c>
      <c r="G235" s="85">
        <f t="shared" ref="G235:G241" si="103">((G234*G$67)+G234)</f>
        <v>0</v>
      </c>
      <c r="H235" s="84">
        <v>10.0</v>
      </c>
      <c r="I235" s="85">
        <f t="shared" ref="I235:I241" si="104">((I234*G$67)+I234)</f>
        <v>0</v>
      </c>
      <c r="J235" s="84">
        <v>18.0</v>
      </c>
      <c r="K235" s="85">
        <f t="shared" ref="K235:K240" si="105">((K234*G$67)+K234)</f>
        <v>0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6" t="str">
        <f t="shared" si="101"/>
        <v>5ª ENTRADA</v>
      </c>
      <c r="B236" s="82"/>
      <c r="C236" s="82"/>
      <c r="D236" s="82"/>
      <c r="E236" s="83">
        <f t="shared" si="102"/>
        <v>0</v>
      </c>
      <c r="F236" s="84">
        <v>3.0</v>
      </c>
      <c r="G236" s="85">
        <f t="shared" si="103"/>
        <v>0</v>
      </c>
      <c r="H236" s="84">
        <v>11.0</v>
      </c>
      <c r="I236" s="85">
        <f t="shared" si="104"/>
        <v>0</v>
      </c>
      <c r="J236" s="84">
        <v>19.0</v>
      </c>
      <c r="K236" s="85">
        <f t="shared" si="105"/>
        <v>0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6" t="str">
        <f t="shared" si="101"/>
        <v>5ª ENTRADA</v>
      </c>
      <c r="B237" s="88"/>
      <c r="C237" s="88"/>
      <c r="D237" s="88"/>
      <c r="E237" s="83">
        <f t="shared" si="102"/>
        <v>0</v>
      </c>
      <c r="F237" s="84">
        <v>4.0</v>
      </c>
      <c r="G237" s="85">
        <f t="shared" si="103"/>
        <v>0</v>
      </c>
      <c r="H237" s="84">
        <v>12.0</v>
      </c>
      <c r="I237" s="85">
        <f t="shared" si="104"/>
        <v>0</v>
      </c>
      <c r="J237" s="84">
        <v>20.0</v>
      </c>
      <c r="K237" s="85">
        <f t="shared" si="105"/>
        <v>0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>
      <c r="A238" s="6" t="str">
        <f t="shared" si="101"/>
        <v>5ª ENTRADA</v>
      </c>
      <c r="B238" s="89"/>
      <c r="C238" s="89" t="s">
        <v>1</v>
      </c>
      <c r="D238" s="89" t="s">
        <v>50</v>
      </c>
      <c r="E238" s="83">
        <f t="shared" si="102"/>
        <v>0</v>
      </c>
      <c r="F238" s="84">
        <v>5.0</v>
      </c>
      <c r="G238" s="85">
        <f t="shared" si="103"/>
        <v>0</v>
      </c>
      <c r="H238" s="84">
        <v>13.0</v>
      </c>
      <c r="I238" s="85">
        <f t="shared" si="104"/>
        <v>0</v>
      </c>
      <c r="J238" s="84">
        <v>21.0</v>
      </c>
      <c r="K238" s="85">
        <f t="shared" si="105"/>
        <v>0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>
      <c r="A239" s="6" t="str">
        <f t="shared" si="101"/>
        <v>5ª ENTRADA</v>
      </c>
      <c r="B239" s="90"/>
      <c r="C239" s="90" t="s">
        <v>40</v>
      </c>
      <c r="D239" s="91">
        <f>L243*0.5%</f>
        <v>0</v>
      </c>
      <c r="E239" s="83">
        <f t="shared" si="102"/>
        <v>0</v>
      </c>
      <c r="F239" s="84">
        <v>6.0</v>
      </c>
      <c r="G239" s="85">
        <f t="shared" si="103"/>
        <v>0</v>
      </c>
      <c r="H239" s="84">
        <v>14.0</v>
      </c>
      <c r="I239" s="85">
        <f t="shared" si="104"/>
        <v>0</v>
      </c>
      <c r="J239" s="84">
        <v>22.0</v>
      </c>
      <c r="K239" s="85">
        <f t="shared" si="105"/>
        <v>0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>
      <c r="A240" s="6" t="str">
        <f t="shared" si="101"/>
        <v>5ª ENTRADA</v>
      </c>
      <c r="B240" s="92"/>
      <c r="C240" s="92" t="s">
        <v>41</v>
      </c>
      <c r="D240" s="93">
        <f>D239/5</f>
        <v>0</v>
      </c>
      <c r="E240" s="83">
        <f t="shared" si="102"/>
        <v>0</v>
      </c>
      <c r="F240" s="84">
        <v>7.0</v>
      </c>
      <c r="G240" s="85">
        <f t="shared" si="103"/>
        <v>0</v>
      </c>
      <c r="H240" s="84">
        <v>15.0</v>
      </c>
      <c r="I240" s="85">
        <f t="shared" si="104"/>
        <v>0</v>
      </c>
      <c r="J240" s="84">
        <v>23.0</v>
      </c>
      <c r="K240" s="85">
        <f t="shared" si="105"/>
        <v>0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>
      <c r="A241" s="6" t="str">
        <f t="shared" si="101"/>
        <v>5ª ENTRADA</v>
      </c>
      <c r="B241" s="94"/>
      <c r="C241" s="94" t="s">
        <v>42</v>
      </c>
      <c r="D241" s="95">
        <f>L243*G243</f>
        <v>0</v>
      </c>
      <c r="E241" s="83">
        <f t="shared" si="102"/>
        <v>0</v>
      </c>
      <c r="F241" s="84">
        <v>8.0</v>
      </c>
      <c r="G241" s="85">
        <f t="shared" si="103"/>
        <v>0</v>
      </c>
      <c r="H241" s="84">
        <v>16.0</v>
      </c>
      <c r="I241" s="85">
        <f t="shared" si="104"/>
        <v>0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>
      <c r="A242" s="6" t="str">
        <f t="shared" si="101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6" t="str">
        <f t="shared" si="101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6">H245+H246+H247+H248+H249+H250+H251+H252+H253+H254+H255+H256+H257+H258+H259+H260+H261+H262+H263+H264+H265+H266+H267+H268+H269+H270+H271+H272+H273+H274</f>
        <v>0</v>
      </c>
      <c r="I243" s="17">
        <f t="shared" si="106"/>
        <v>0</v>
      </c>
      <c r="J243" s="98"/>
      <c r="K243" s="17">
        <f t="shared" ref="K243:L243" si="107">K245+K246+K247+K248+K249+K250+K251+K252+K253+K254+K255+K256+K257+K258+K259+K260+K261+K262+K263+K264+K265+K266+K267+K268+K269+K270+K271+K272+K273+K274</f>
        <v>0</v>
      </c>
      <c r="L243" s="17">
        <f t="shared" si="107"/>
        <v>0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>
      <c r="A244" s="6" t="str">
        <f t="shared" si="101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>
      <c r="A245" s="6" t="str">
        <f t="shared" si="101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8">SUM(H245:I245)</f>
        <v>0</v>
      </c>
      <c r="K245" s="100">
        <v>0.0</v>
      </c>
      <c r="L245" s="100">
        <f t="shared" ref="L245:L275" si="109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>
      <c r="A246" s="6" t="str">
        <f t="shared" si="101"/>
        <v>5ª ENTRADA</v>
      </c>
      <c r="B246" s="54"/>
      <c r="C246" s="54" t="str">
        <f t="shared" ref="C246:C275" si="110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8"/>
        <v>0</v>
      </c>
      <c r="K246" s="100">
        <v>0.0</v>
      </c>
      <c r="L246" s="100">
        <f t="shared" si="109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>
      <c r="A247" s="6" t="str">
        <f t="shared" si="101"/>
        <v>5ª ENTRADA</v>
      </c>
      <c r="B247" s="54"/>
      <c r="C247" s="54" t="str">
        <f t="shared" si="110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8"/>
        <v>0</v>
      </c>
      <c r="K247" s="100">
        <v>0.0</v>
      </c>
      <c r="L247" s="100">
        <f t="shared" si="109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>
      <c r="A248" s="6" t="str">
        <f t="shared" si="101"/>
        <v>5ª ENTRADA</v>
      </c>
      <c r="B248" s="54"/>
      <c r="C248" s="54" t="str">
        <f t="shared" si="110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8"/>
        <v>0</v>
      </c>
      <c r="K248" s="100">
        <v>0.0</v>
      </c>
      <c r="L248" s="100">
        <f t="shared" si="109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>
      <c r="A249" s="6" t="str">
        <f t="shared" si="101"/>
        <v>5ª ENTRADA</v>
      </c>
      <c r="B249" s="54"/>
      <c r="C249" s="54" t="str">
        <f t="shared" si="110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8"/>
        <v>0</v>
      </c>
      <c r="K249" s="100">
        <v>0.0</v>
      </c>
      <c r="L249" s="100">
        <f t="shared" si="109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>
      <c r="A250" s="6" t="str">
        <f t="shared" si="101"/>
        <v>5ª ENTRADA</v>
      </c>
      <c r="B250" s="54"/>
      <c r="C250" s="54" t="str">
        <f t="shared" si="110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8"/>
        <v>0</v>
      </c>
      <c r="K250" s="100">
        <v>0.0</v>
      </c>
      <c r="L250" s="100">
        <f t="shared" si="109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>
      <c r="A251" s="6" t="str">
        <f t="shared" si="101"/>
        <v>5ª ENTRADA</v>
      </c>
      <c r="B251" s="54"/>
      <c r="C251" s="54" t="str">
        <f t="shared" si="110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8"/>
        <v>0</v>
      </c>
      <c r="K251" s="100">
        <v>0.0</v>
      </c>
      <c r="L251" s="100">
        <f t="shared" si="109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>
      <c r="A252" s="6" t="str">
        <f t="shared" si="101"/>
        <v>5ª ENTRADA</v>
      </c>
      <c r="B252" s="54"/>
      <c r="C252" s="54" t="str">
        <f t="shared" si="110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8"/>
        <v>0</v>
      </c>
      <c r="K252" s="100">
        <v>0.0</v>
      </c>
      <c r="L252" s="100">
        <f t="shared" si="109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>
      <c r="A253" s="6" t="str">
        <f t="shared" si="101"/>
        <v>5ª ENTRADA</v>
      </c>
      <c r="B253" s="54"/>
      <c r="C253" s="54" t="str">
        <f t="shared" si="110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8"/>
        <v>0</v>
      </c>
      <c r="K253" s="100">
        <v>0.0</v>
      </c>
      <c r="L253" s="100">
        <f t="shared" si="109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>
      <c r="A254" s="6" t="str">
        <f t="shared" si="101"/>
        <v>5ª ENTRADA</v>
      </c>
      <c r="B254" s="54"/>
      <c r="C254" s="54" t="str">
        <f t="shared" si="110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8"/>
        <v>0</v>
      </c>
      <c r="K254" s="100">
        <v>0.0</v>
      </c>
      <c r="L254" s="100">
        <f t="shared" si="109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>
      <c r="A255" s="6" t="str">
        <f t="shared" si="101"/>
        <v>5ª ENTRADA</v>
      </c>
      <c r="B255" s="54"/>
      <c r="C255" s="54" t="str">
        <f t="shared" si="110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8"/>
        <v>0</v>
      </c>
      <c r="K255" s="100">
        <v>0.0</v>
      </c>
      <c r="L255" s="100">
        <f t="shared" si="109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>
      <c r="A256" s="6" t="str">
        <f t="shared" si="101"/>
        <v>5ª ENTRADA</v>
      </c>
      <c r="B256" s="54"/>
      <c r="C256" s="54" t="str">
        <f t="shared" si="110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8"/>
        <v>0</v>
      </c>
      <c r="K256" s="100">
        <v>0.0</v>
      </c>
      <c r="L256" s="100">
        <f t="shared" si="109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>
      <c r="A257" s="6" t="str">
        <f t="shared" si="101"/>
        <v>5ª ENTRADA</v>
      </c>
      <c r="B257" s="54"/>
      <c r="C257" s="54" t="str">
        <f t="shared" si="110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8"/>
        <v>0</v>
      </c>
      <c r="K257" s="100">
        <v>0.0</v>
      </c>
      <c r="L257" s="100">
        <f t="shared" si="109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>
      <c r="A258" s="6" t="str">
        <f t="shared" si="101"/>
        <v>5ª ENTRADA</v>
      </c>
      <c r="B258" s="54"/>
      <c r="C258" s="54" t="str">
        <f t="shared" si="110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8"/>
        <v>0</v>
      </c>
      <c r="K258" s="100">
        <v>0.0</v>
      </c>
      <c r="L258" s="100">
        <f t="shared" si="109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>
      <c r="A259" s="6" t="str">
        <f t="shared" si="101"/>
        <v>5ª ENTRADA</v>
      </c>
      <c r="B259" s="54"/>
      <c r="C259" s="54" t="str">
        <f t="shared" si="110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8"/>
        <v>0</v>
      </c>
      <c r="K259" s="100">
        <v>0.0</v>
      </c>
      <c r="L259" s="100">
        <f t="shared" si="109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>
      <c r="A260" s="6" t="str">
        <f t="shared" si="101"/>
        <v>5ª ENTRADA</v>
      </c>
      <c r="B260" s="54"/>
      <c r="C260" s="54" t="str">
        <f t="shared" si="110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8"/>
        <v>0</v>
      </c>
      <c r="K260" s="100">
        <v>0.0</v>
      </c>
      <c r="L260" s="100">
        <f t="shared" si="109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>
      <c r="A261" s="6" t="str">
        <f t="shared" si="101"/>
        <v>5ª ENTRADA</v>
      </c>
      <c r="B261" s="54"/>
      <c r="C261" s="54" t="str">
        <f t="shared" si="110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8"/>
        <v>0</v>
      </c>
      <c r="K261" s="100">
        <v>0.0</v>
      </c>
      <c r="L261" s="100">
        <f t="shared" si="109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>
      <c r="A262" s="6" t="str">
        <f t="shared" si="101"/>
        <v>5ª ENTRADA</v>
      </c>
      <c r="B262" s="54"/>
      <c r="C262" s="54" t="str">
        <f t="shared" si="110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8"/>
        <v>0</v>
      </c>
      <c r="K262" s="100">
        <v>0.0</v>
      </c>
      <c r="L262" s="100">
        <f t="shared" si="109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>
      <c r="A263" s="6" t="str">
        <f t="shared" si="101"/>
        <v>5ª ENTRADA</v>
      </c>
      <c r="B263" s="54"/>
      <c r="C263" s="54" t="str">
        <f t="shared" si="110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0.0</v>
      </c>
      <c r="J263" s="101">
        <f t="shared" si="108"/>
        <v>0</v>
      </c>
      <c r="K263" s="100">
        <v>0.0</v>
      </c>
      <c r="L263" s="100">
        <f t="shared" si="109"/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>
      <c r="A264" s="6" t="str">
        <f t="shared" si="101"/>
        <v>5ª ENTRADA</v>
      </c>
      <c r="B264" s="54"/>
      <c r="C264" s="54" t="str">
        <f t="shared" si="110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8"/>
        <v>0</v>
      </c>
      <c r="K264" s="100">
        <v>0.0</v>
      </c>
      <c r="L264" s="100">
        <f t="shared" si="109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>
      <c r="A265" s="6" t="str">
        <f t="shared" si="101"/>
        <v>5ª ENTRADA</v>
      </c>
      <c r="B265" s="54"/>
      <c r="C265" s="54" t="str">
        <f t="shared" si="110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8"/>
        <v>0</v>
      </c>
      <c r="K265" s="100">
        <v>0.0</v>
      </c>
      <c r="L265" s="100">
        <f t="shared" si="109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>
      <c r="A266" s="6" t="str">
        <f t="shared" si="101"/>
        <v>5ª ENTRADA</v>
      </c>
      <c r="B266" s="54"/>
      <c r="C266" s="54" t="str">
        <f t="shared" si="110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8"/>
        <v>0</v>
      </c>
      <c r="K266" s="100">
        <v>0.0</v>
      </c>
      <c r="L266" s="100">
        <f t="shared" si="109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>
      <c r="A267" s="6" t="str">
        <f t="shared" si="101"/>
        <v>5ª ENTRADA</v>
      </c>
      <c r="B267" s="54"/>
      <c r="C267" s="54" t="str">
        <f t="shared" si="110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8"/>
        <v>0</v>
      </c>
      <c r="K267" s="100">
        <v>0.0</v>
      </c>
      <c r="L267" s="100">
        <f t="shared" si="109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>
      <c r="A268" s="6" t="str">
        <f t="shared" si="101"/>
        <v>5ª ENTRADA</v>
      </c>
      <c r="B268" s="54"/>
      <c r="C268" s="54" t="str">
        <f t="shared" si="110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8"/>
        <v>0</v>
      </c>
      <c r="K268" s="100">
        <v>0.0</v>
      </c>
      <c r="L268" s="100">
        <f t="shared" si="109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>
      <c r="A269" s="6" t="str">
        <f t="shared" si="101"/>
        <v>5ª ENTRADA</v>
      </c>
      <c r="B269" s="54"/>
      <c r="C269" s="54" t="str">
        <f t="shared" si="110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8"/>
        <v>0</v>
      </c>
      <c r="K269" s="100">
        <v>0.0</v>
      </c>
      <c r="L269" s="100">
        <f t="shared" si="109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>
      <c r="A270" s="6" t="str">
        <f t="shared" si="101"/>
        <v>5ª ENTRADA</v>
      </c>
      <c r="B270" s="54"/>
      <c r="C270" s="54" t="str">
        <f t="shared" si="110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8"/>
        <v>0</v>
      </c>
      <c r="K270" s="100">
        <v>0.0</v>
      </c>
      <c r="L270" s="100">
        <f t="shared" si="109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>
      <c r="A271" s="6" t="str">
        <f t="shared" si="101"/>
        <v>5ª ENTRADA</v>
      </c>
      <c r="B271" s="54"/>
      <c r="C271" s="54" t="str">
        <f t="shared" si="110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8"/>
        <v>0</v>
      </c>
      <c r="K271" s="100">
        <v>0.0</v>
      </c>
      <c r="L271" s="100">
        <f t="shared" si="109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>
      <c r="A272" s="6" t="str">
        <f t="shared" si="101"/>
        <v>5ª ENTRADA</v>
      </c>
      <c r="B272" s="54"/>
      <c r="C272" s="54" t="str">
        <f t="shared" si="110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8"/>
        <v>0</v>
      </c>
      <c r="K272" s="100">
        <v>0.0</v>
      </c>
      <c r="L272" s="100">
        <f t="shared" si="109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>
      <c r="A273" s="6" t="str">
        <f t="shared" si="101"/>
        <v>5ª ENTRADA</v>
      </c>
      <c r="B273" s="54"/>
      <c r="C273" s="54" t="str">
        <f t="shared" si="110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8"/>
        <v>0</v>
      </c>
      <c r="K273" s="100">
        <v>0.0</v>
      </c>
      <c r="L273" s="100">
        <f t="shared" si="109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>
      <c r="A274" s="6" t="str">
        <f t="shared" si="101"/>
        <v>5ª ENTRADA</v>
      </c>
      <c r="B274" s="54"/>
      <c r="C274" s="54" t="str">
        <f t="shared" si="110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8"/>
        <v>0</v>
      </c>
      <c r="K274" s="100">
        <v>0.0</v>
      </c>
      <c r="L274" s="100">
        <f t="shared" si="109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>
      <c r="A275" s="6" t="str">
        <f t="shared" si="101"/>
        <v>5ª ENTRADA</v>
      </c>
      <c r="B275" s="54"/>
      <c r="C275" s="54" t="str">
        <f t="shared" si="110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8"/>
        <v>0</v>
      </c>
      <c r="K275" s="100">
        <v>0.0</v>
      </c>
      <c r="L275" s="100">
        <f t="shared" si="109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6" t="str">
        <f t="shared" ref="A278:A319" si="111">A277</f>
        <v>6ª ENTRADA</v>
      </c>
      <c r="B278" s="82"/>
      <c r="C278" s="82"/>
      <c r="D278" s="82"/>
      <c r="E278" s="83">
        <f>((L287*G287)+L287)</f>
        <v>0</v>
      </c>
      <c r="F278" s="84">
        <v>1.0</v>
      </c>
      <c r="G278" s="85">
        <f>((E285*G287)+E285)</f>
        <v>0</v>
      </c>
      <c r="H278" s="84">
        <v>9.0</v>
      </c>
      <c r="I278" s="85">
        <f>((G285*G287)+G285)</f>
        <v>0</v>
      </c>
      <c r="J278" s="84">
        <v>17.0</v>
      </c>
      <c r="K278" s="85">
        <f>((I285*G287)+I285)</f>
        <v>0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6" t="str">
        <f t="shared" si="111"/>
        <v>6ª ENTRADA</v>
      </c>
      <c r="B279" s="87"/>
      <c r="C279" s="87">
        <v>0.02</v>
      </c>
      <c r="D279" s="82" t="s">
        <v>38</v>
      </c>
      <c r="E279" s="83">
        <f t="shared" ref="E279:E285" si="112">((E278*G$67)+E278)</f>
        <v>0</v>
      </c>
      <c r="F279" s="84">
        <v>2.0</v>
      </c>
      <c r="G279" s="85">
        <f t="shared" ref="G279:G285" si="113">((G278*G$67)+G278)</f>
        <v>0</v>
      </c>
      <c r="H279" s="84">
        <v>10.0</v>
      </c>
      <c r="I279" s="85">
        <f t="shared" ref="I279:I285" si="114">((I278*G$67)+I278)</f>
        <v>0</v>
      </c>
      <c r="J279" s="84">
        <v>18.0</v>
      </c>
      <c r="K279" s="85">
        <f t="shared" ref="K279:K284" si="115">((K278*G$67)+K278)</f>
        <v>0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6" t="str">
        <f t="shared" si="111"/>
        <v>6ª ENTRADA</v>
      </c>
      <c r="B280" s="82"/>
      <c r="C280" s="82"/>
      <c r="D280" s="82"/>
      <c r="E280" s="83">
        <f t="shared" si="112"/>
        <v>0</v>
      </c>
      <c r="F280" s="84">
        <v>3.0</v>
      </c>
      <c r="G280" s="85">
        <f t="shared" si="113"/>
        <v>0</v>
      </c>
      <c r="H280" s="84">
        <v>11.0</v>
      </c>
      <c r="I280" s="85">
        <f t="shared" si="114"/>
        <v>0</v>
      </c>
      <c r="J280" s="84">
        <v>19.0</v>
      </c>
      <c r="K280" s="85">
        <f t="shared" si="115"/>
        <v>0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6" t="str">
        <f t="shared" si="111"/>
        <v>6ª ENTRADA</v>
      </c>
      <c r="B281" s="88"/>
      <c r="C281" s="88"/>
      <c r="D281" s="88"/>
      <c r="E281" s="83">
        <f t="shared" si="112"/>
        <v>0</v>
      </c>
      <c r="F281" s="84">
        <v>4.0</v>
      </c>
      <c r="G281" s="85">
        <f t="shared" si="113"/>
        <v>0</v>
      </c>
      <c r="H281" s="84">
        <v>12.0</v>
      </c>
      <c r="I281" s="85">
        <f t="shared" si="114"/>
        <v>0</v>
      </c>
      <c r="J281" s="84">
        <v>20.0</v>
      </c>
      <c r="K281" s="85">
        <f t="shared" si="115"/>
        <v>0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6" t="str">
        <f t="shared" si="111"/>
        <v>6ª ENTRADA</v>
      </c>
      <c r="B282" s="89"/>
      <c r="C282" s="89" t="s">
        <v>1</v>
      </c>
      <c r="D282" s="89" t="s">
        <v>52</v>
      </c>
      <c r="E282" s="83">
        <f t="shared" si="112"/>
        <v>0</v>
      </c>
      <c r="F282" s="84">
        <v>5.0</v>
      </c>
      <c r="G282" s="85">
        <f t="shared" si="113"/>
        <v>0</v>
      </c>
      <c r="H282" s="84">
        <v>13.0</v>
      </c>
      <c r="I282" s="85">
        <f t="shared" si="114"/>
        <v>0</v>
      </c>
      <c r="J282" s="84">
        <v>21.0</v>
      </c>
      <c r="K282" s="85">
        <f t="shared" si="115"/>
        <v>0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6" t="str">
        <f t="shared" si="111"/>
        <v>6ª ENTRADA</v>
      </c>
      <c r="B283" s="90"/>
      <c r="C283" s="90" t="s">
        <v>40</v>
      </c>
      <c r="D283" s="91">
        <f>L287*0.5%</f>
        <v>0</v>
      </c>
      <c r="E283" s="83">
        <f t="shared" si="112"/>
        <v>0</v>
      </c>
      <c r="F283" s="84">
        <v>6.0</v>
      </c>
      <c r="G283" s="85">
        <f t="shared" si="113"/>
        <v>0</v>
      </c>
      <c r="H283" s="84">
        <v>14.0</v>
      </c>
      <c r="I283" s="85">
        <f t="shared" si="114"/>
        <v>0</v>
      </c>
      <c r="J283" s="84">
        <v>22.0</v>
      </c>
      <c r="K283" s="85">
        <f t="shared" si="115"/>
        <v>0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6" t="str">
        <f t="shared" si="111"/>
        <v>6ª ENTRADA</v>
      </c>
      <c r="B284" s="92"/>
      <c r="C284" s="92" t="s">
        <v>41</v>
      </c>
      <c r="D284" s="93">
        <f>D283/5</f>
        <v>0</v>
      </c>
      <c r="E284" s="83">
        <f t="shared" si="112"/>
        <v>0</v>
      </c>
      <c r="F284" s="84">
        <v>7.0</v>
      </c>
      <c r="G284" s="85">
        <f t="shared" si="113"/>
        <v>0</v>
      </c>
      <c r="H284" s="84">
        <v>15.0</v>
      </c>
      <c r="I284" s="85">
        <f t="shared" si="114"/>
        <v>0</v>
      </c>
      <c r="J284" s="84">
        <v>23.0</v>
      </c>
      <c r="K284" s="85">
        <f t="shared" si="115"/>
        <v>0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6" t="str">
        <f t="shared" si="111"/>
        <v>6ª ENTRADA</v>
      </c>
      <c r="B285" s="94"/>
      <c r="C285" s="94" t="s">
        <v>42</v>
      </c>
      <c r="D285" s="95">
        <f>L287*G287</f>
        <v>0</v>
      </c>
      <c r="E285" s="83">
        <f t="shared" si="112"/>
        <v>0</v>
      </c>
      <c r="F285" s="84">
        <v>8.0</v>
      </c>
      <c r="G285" s="85">
        <f t="shared" si="113"/>
        <v>0</v>
      </c>
      <c r="H285" s="84">
        <v>16.0</v>
      </c>
      <c r="I285" s="85">
        <f t="shared" si="114"/>
        <v>0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6" t="str">
        <f t="shared" si="111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6" t="str">
        <f t="shared" si="111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6">H289+H290+H291+H292+H293+H294+H295+H296+H297+H298+H299+H300+H301+H302+H303+H304+H305+H306+H307+H308+H309+H310+H311+H312+H313+H314+H315+H316+H317+H318</f>
        <v>0</v>
      </c>
      <c r="I287" s="17">
        <f t="shared" si="116"/>
        <v>0</v>
      </c>
      <c r="J287" s="98"/>
      <c r="K287" s="17">
        <f t="shared" ref="K287:L287" si="117">K289+K290+K291+K292+K293+K294+K295+K296+K297+K298+K299+K300+K301+K302+K303+K304+K305+K306+K307+K308+K309+K310+K311+K312+K313+K314+K315+K316+K317+K318</f>
        <v>0</v>
      </c>
      <c r="L287" s="17">
        <f t="shared" si="117"/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6" t="str">
        <f t="shared" si="111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6" t="str">
        <f t="shared" si="111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8">SUM(H289:I289)</f>
        <v>0</v>
      </c>
      <c r="K289" s="100">
        <v>0.0</v>
      </c>
      <c r="L289" s="100">
        <f t="shared" ref="L289:L319" si="119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6" t="str">
        <f t="shared" si="111"/>
        <v>6ª ENTRADA</v>
      </c>
      <c r="B290" s="54"/>
      <c r="C290" s="54" t="str">
        <f t="shared" ref="C290:C319" si="120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8"/>
        <v>0</v>
      </c>
      <c r="K290" s="100">
        <v>0.0</v>
      </c>
      <c r="L290" s="100">
        <f t="shared" si="119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6" t="str">
        <f t="shared" si="111"/>
        <v>6ª ENTRADA</v>
      </c>
      <c r="B291" s="54"/>
      <c r="C291" s="54" t="str">
        <f t="shared" si="120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8"/>
        <v>0</v>
      </c>
      <c r="K291" s="100">
        <v>0.0</v>
      </c>
      <c r="L291" s="100">
        <f t="shared" si="119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6" t="str">
        <f t="shared" si="111"/>
        <v>6ª ENTRADA</v>
      </c>
      <c r="B292" s="54"/>
      <c r="C292" s="54" t="str">
        <f t="shared" si="120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8"/>
        <v>0</v>
      </c>
      <c r="K292" s="100">
        <v>0.0</v>
      </c>
      <c r="L292" s="100">
        <f t="shared" si="119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6" t="str">
        <f t="shared" si="111"/>
        <v>6ª ENTRADA</v>
      </c>
      <c r="B293" s="54"/>
      <c r="C293" s="54" t="str">
        <f t="shared" si="120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8"/>
        <v>0</v>
      </c>
      <c r="K293" s="100">
        <v>0.0</v>
      </c>
      <c r="L293" s="100">
        <f t="shared" si="119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6" t="str">
        <f t="shared" si="111"/>
        <v>6ª ENTRADA</v>
      </c>
      <c r="B294" s="54"/>
      <c r="C294" s="54" t="str">
        <f t="shared" si="120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8"/>
        <v>0</v>
      </c>
      <c r="K294" s="100">
        <v>0.0</v>
      </c>
      <c r="L294" s="100">
        <f t="shared" si="119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6" t="str">
        <f t="shared" si="111"/>
        <v>6ª ENTRADA</v>
      </c>
      <c r="B295" s="54"/>
      <c r="C295" s="54" t="str">
        <f t="shared" si="120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8"/>
        <v>0</v>
      </c>
      <c r="K295" s="100">
        <v>0.0</v>
      </c>
      <c r="L295" s="100">
        <f t="shared" si="119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6" t="str">
        <f t="shared" si="111"/>
        <v>6ª ENTRADA</v>
      </c>
      <c r="B296" s="54"/>
      <c r="C296" s="54" t="str">
        <f t="shared" si="120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8"/>
        <v>0</v>
      </c>
      <c r="K296" s="100">
        <v>0.0</v>
      </c>
      <c r="L296" s="100">
        <f t="shared" si="119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6" t="str">
        <f t="shared" si="111"/>
        <v>6ª ENTRADA</v>
      </c>
      <c r="B297" s="54"/>
      <c r="C297" s="54" t="str">
        <f t="shared" si="120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8"/>
        <v>0</v>
      </c>
      <c r="K297" s="100">
        <v>0.0</v>
      </c>
      <c r="L297" s="100">
        <f t="shared" si="119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6" t="str">
        <f t="shared" si="111"/>
        <v>6ª ENTRADA</v>
      </c>
      <c r="B298" s="54"/>
      <c r="C298" s="54" t="str">
        <f t="shared" si="120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8"/>
        <v>0</v>
      </c>
      <c r="K298" s="100">
        <v>0.0</v>
      </c>
      <c r="L298" s="100">
        <f t="shared" si="119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6" t="str">
        <f t="shared" si="111"/>
        <v>6ª ENTRADA</v>
      </c>
      <c r="B299" s="54"/>
      <c r="C299" s="54" t="str">
        <f t="shared" si="120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8"/>
        <v>0</v>
      </c>
      <c r="K299" s="100">
        <v>0.0</v>
      </c>
      <c r="L299" s="100">
        <f t="shared" si="119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6" t="str">
        <f t="shared" si="111"/>
        <v>6ª ENTRADA</v>
      </c>
      <c r="B300" s="54"/>
      <c r="C300" s="54" t="str">
        <f t="shared" si="120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8"/>
        <v>0</v>
      </c>
      <c r="K300" s="100">
        <v>0.0</v>
      </c>
      <c r="L300" s="100">
        <f t="shared" si="119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6" t="str">
        <f t="shared" si="111"/>
        <v>6ª ENTRADA</v>
      </c>
      <c r="B301" s="54"/>
      <c r="C301" s="54" t="str">
        <f t="shared" si="120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8"/>
        <v>0</v>
      </c>
      <c r="K301" s="100">
        <v>0.0</v>
      </c>
      <c r="L301" s="100">
        <f t="shared" si="119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6" t="str">
        <f t="shared" si="111"/>
        <v>6ª ENTRADA</v>
      </c>
      <c r="B302" s="54"/>
      <c r="C302" s="54" t="str">
        <f t="shared" si="120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8"/>
        <v>0</v>
      </c>
      <c r="K302" s="100">
        <v>0.0</v>
      </c>
      <c r="L302" s="100">
        <f t="shared" si="119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6" t="str">
        <f t="shared" si="111"/>
        <v>6ª ENTRADA</v>
      </c>
      <c r="B303" s="54"/>
      <c r="C303" s="54" t="str">
        <f t="shared" si="120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8"/>
        <v>0</v>
      </c>
      <c r="K303" s="100">
        <v>0.0</v>
      </c>
      <c r="L303" s="100">
        <f t="shared" si="119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6" t="str">
        <f t="shared" si="111"/>
        <v>6ª ENTRADA</v>
      </c>
      <c r="B304" s="54"/>
      <c r="C304" s="54" t="str">
        <f t="shared" si="120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8"/>
        <v>0</v>
      </c>
      <c r="K304" s="100">
        <v>0.0</v>
      </c>
      <c r="L304" s="100">
        <f t="shared" si="119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6" t="str">
        <f t="shared" si="111"/>
        <v>6ª ENTRADA</v>
      </c>
      <c r="B305" s="54"/>
      <c r="C305" s="54" t="str">
        <f t="shared" si="120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8"/>
        <v>0</v>
      </c>
      <c r="K305" s="100">
        <v>0.0</v>
      </c>
      <c r="L305" s="100">
        <f t="shared" si="119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6" t="str">
        <f t="shared" si="111"/>
        <v>6ª ENTRADA</v>
      </c>
      <c r="B306" s="54"/>
      <c r="C306" s="54" t="str">
        <f t="shared" si="120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8"/>
        <v>0</v>
      </c>
      <c r="K306" s="100">
        <v>0.0</v>
      </c>
      <c r="L306" s="100">
        <f t="shared" si="119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6" t="str">
        <f t="shared" si="111"/>
        <v>6ª ENTRADA</v>
      </c>
      <c r="B307" s="54"/>
      <c r="C307" s="54" t="str">
        <f t="shared" si="120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0.0</v>
      </c>
      <c r="J307" s="101">
        <f t="shared" si="118"/>
        <v>0</v>
      </c>
      <c r="K307" s="100">
        <v>0.0</v>
      </c>
      <c r="L307" s="100">
        <f t="shared" si="119"/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6" t="str">
        <f t="shared" si="111"/>
        <v>6ª ENTRADA</v>
      </c>
      <c r="B308" s="54"/>
      <c r="C308" s="54" t="str">
        <f t="shared" si="120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8"/>
        <v>0</v>
      </c>
      <c r="K308" s="100">
        <v>0.0</v>
      </c>
      <c r="L308" s="100">
        <f t="shared" si="119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6" t="str">
        <f t="shared" si="111"/>
        <v>6ª ENTRADA</v>
      </c>
      <c r="B309" s="54"/>
      <c r="C309" s="54" t="str">
        <f t="shared" si="120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8"/>
        <v>0</v>
      </c>
      <c r="K309" s="100">
        <v>0.0</v>
      </c>
      <c r="L309" s="100">
        <f t="shared" si="119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6" t="str">
        <f t="shared" si="111"/>
        <v>6ª ENTRADA</v>
      </c>
      <c r="B310" s="54"/>
      <c r="C310" s="54" t="str">
        <f t="shared" si="120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8"/>
        <v>0</v>
      </c>
      <c r="K310" s="100">
        <v>0.0</v>
      </c>
      <c r="L310" s="100">
        <f t="shared" si="119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6" t="str">
        <f t="shared" si="111"/>
        <v>6ª ENTRADA</v>
      </c>
      <c r="B311" s="54"/>
      <c r="C311" s="54" t="str">
        <f t="shared" si="120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8"/>
        <v>0</v>
      </c>
      <c r="K311" s="100">
        <v>0.0</v>
      </c>
      <c r="L311" s="100">
        <f t="shared" si="119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6" t="str">
        <f t="shared" si="111"/>
        <v>6ª ENTRADA</v>
      </c>
      <c r="B312" s="54"/>
      <c r="C312" s="54" t="str">
        <f t="shared" si="120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8"/>
        <v>0</v>
      </c>
      <c r="K312" s="100">
        <v>0.0</v>
      </c>
      <c r="L312" s="100">
        <f t="shared" si="119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6" t="str">
        <f t="shared" si="111"/>
        <v>6ª ENTRADA</v>
      </c>
      <c r="B313" s="54"/>
      <c r="C313" s="54" t="str">
        <f t="shared" si="120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8"/>
        <v>0</v>
      </c>
      <c r="K313" s="100">
        <v>0.0</v>
      </c>
      <c r="L313" s="100">
        <f t="shared" si="119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6" t="str">
        <f t="shared" si="111"/>
        <v>6ª ENTRADA</v>
      </c>
      <c r="B314" s="54"/>
      <c r="C314" s="54" t="str">
        <f t="shared" si="120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8"/>
        <v>0</v>
      </c>
      <c r="K314" s="100">
        <v>0.0</v>
      </c>
      <c r="L314" s="100">
        <f t="shared" si="119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6" t="str">
        <f t="shared" si="111"/>
        <v>6ª ENTRADA</v>
      </c>
      <c r="B315" s="54"/>
      <c r="C315" s="54" t="str">
        <f t="shared" si="120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8"/>
        <v>0</v>
      </c>
      <c r="K315" s="100">
        <v>0.0</v>
      </c>
      <c r="L315" s="100">
        <f t="shared" si="119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6" t="str">
        <f t="shared" si="111"/>
        <v>6ª ENTRADA</v>
      </c>
      <c r="B316" s="54"/>
      <c r="C316" s="54" t="str">
        <f t="shared" si="120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8"/>
        <v>0</v>
      </c>
      <c r="K316" s="100">
        <v>0.0</v>
      </c>
      <c r="L316" s="100">
        <f t="shared" si="119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6" t="str">
        <f t="shared" si="111"/>
        <v>6ª ENTRADA</v>
      </c>
      <c r="B317" s="54"/>
      <c r="C317" s="54" t="str">
        <f t="shared" si="120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8"/>
        <v>0</v>
      </c>
      <c r="K317" s="100">
        <v>0.0</v>
      </c>
      <c r="L317" s="100">
        <f t="shared" si="119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6" t="str">
        <f t="shared" si="111"/>
        <v>6ª ENTRADA</v>
      </c>
      <c r="B318" s="54"/>
      <c r="C318" s="54" t="str">
        <f t="shared" si="120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8"/>
        <v>0</v>
      </c>
      <c r="K318" s="100">
        <v>0.0</v>
      </c>
      <c r="L318" s="100">
        <f t="shared" si="119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6" t="str">
        <f t="shared" si="111"/>
        <v>6ª ENTRADA</v>
      </c>
      <c r="B319" s="54"/>
      <c r="C319" s="54" t="str">
        <f t="shared" si="120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8"/>
        <v>0</v>
      </c>
      <c r="K319" s="100">
        <v>0.0</v>
      </c>
      <c r="L319" s="100">
        <f t="shared" si="119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6" t="str">
        <f t="shared" ref="A322:A363" si="121">A321</f>
        <v>7ª ENTRADA</v>
      </c>
      <c r="B322" s="82"/>
      <c r="C322" s="82"/>
      <c r="D322" s="82"/>
      <c r="E322" s="83">
        <f>((L331*G331)+L331)</f>
        <v>0</v>
      </c>
      <c r="F322" s="84">
        <v>1.0</v>
      </c>
      <c r="G322" s="85">
        <f>((E329*G331)+E329)</f>
        <v>0</v>
      </c>
      <c r="H322" s="84">
        <v>9.0</v>
      </c>
      <c r="I322" s="85">
        <f>((G329*G331)+G329)</f>
        <v>0</v>
      </c>
      <c r="J322" s="84">
        <v>17.0</v>
      </c>
      <c r="K322" s="85">
        <f>((I329*G331)+I329)</f>
        <v>0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6" t="str">
        <f t="shared" si="121"/>
        <v>7ª ENTRADA</v>
      </c>
      <c r="B323" s="87"/>
      <c r="C323" s="87">
        <v>0.04</v>
      </c>
      <c r="D323" s="82" t="s">
        <v>38</v>
      </c>
      <c r="E323" s="83">
        <f t="shared" ref="E323:E329" si="122">((E322*G$331)+E322)</f>
        <v>0</v>
      </c>
      <c r="F323" s="84">
        <v>2.0</v>
      </c>
      <c r="G323" s="85">
        <f t="shared" ref="G323:G329" si="123">((G322*G$331)+G322)</f>
        <v>0</v>
      </c>
      <c r="H323" s="84">
        <v>10.0</v>
      </c>
      <c r="I323" s="85">
        <f t="shared" ref="I323:I329" si="124">((I322*G$331)+I322)</f>
        <v>0</v>
      </c>
      <c r="J323" s="84">
        <v>18.0</v>
      </c>
      <c r="K323" s="85">
        <f t="shared" ref="K323:K328" si="125">((K322*G$331)+K322)</f>
        <v>0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6" t="str">
        <f t="shared" si="121"/>
        <v>7ª ENTRADA</v>
      </c>
      <c r="B324" s="82"/>
      <c r="C324" s="82"/>
      <c r="D324" s="82"/>
      <c r="E324" s="83">
        <f t="shared" si="122"/>
        <v>0</v>
      </c>
      <c r="F324" s="84">
        <v>3.0</v>
      </c>
      <c r="G324" s="85">
        <f t="shared" si="123"/>
        <v>0</v>
      </c>
      <c r="H324" s="84">
        <v>11.0</v>
      </c>
      <c r="I324" s="85">
        <f t="shared" si="124"/>
        <v>0</v>
      </c>
      <c r="J324" s="84">
        <v>19.0</v>
      </c>
      <c r="K324" s="85">
        <f t="shared" si="125"/>
        <v>0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6" t="str">
        <f t="shared" si="121"/>
        <v>7ª ENTRADA</v>
      </c>
      <c r="B325" s="88"/>
      <c r="C325" s="88"/>
      <c r="D325" s="88"/>
      <c r="E325" s="83">
        <f t="shared" si="122"/>
        <v>0</v>
      </c>
      <c r="F325" s="84">
        <v>4.0</v>
      </c>
      <c r="G325" s="85">
        <f t="shared" si="123"/>
        <v>0</v>
      </c>
      <c r="H325" s="84">
        <v>12.0</v>
      </c>
      <c r="I325" s="85">
        <f t="shared" si="124"/>
        <v>0</v>
      </c>
      <c r="J325" s="84">
        <v>20.0</v>
      </c>
      <c r="K325" s="85">
        <f t="shared" si="125"/>
        <v>0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>
      <c r="A326" s="6" t="str">
        <f t="shared" si="121"/>
        <v>7ª ENTRADA</v>
      </c>
      <c r="B326" s="89"/>
      <c r="C326" s="89" t="s">
        <v>1</v>
      </c>
      <c r="D326" s="89" t="s">
        <v>54</v>
      </c>
      <c r="E326" s="83">
        <f t="shared" si="122"/>
        <v>0</v>
      </c>
      <c r="F326" s="84">
        <v>5.0</v>
      </c>
      <c r="G326" s="85">
        <f t="shared" si="123"/>
        <v>0</v>
      </c>
      <c r="H326" s="84">
        <v>13.0</v>
      </c>
      <c r="I326" s="85">
        <f t="shared" si="124"/>
        <v>0</v>
      </c>
      <c r="J326" s="84">
        <v>21.0</v>
      </c>
      <c r="K326" s="85">
        <f t="shared" si="125"/>
        <v>0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>
      <c r="A327" s="6" t="str">
        <f t="shared" si="121"/>
        <v>7ª ENTRADA</v>
      </c>
      <c r="B327" s="90"/>
      <c r="C327" s="90" t="s">
        <v>40</v>
      </c>
      <c r="D327" s="91">
        <f>L331*0.5%</f>
        <v>0</v>
      </c>
      <c r="E327" s="83">
        <f t="shared" si="122"/>
        <v>0</v>
      </c>
      <c r="F327" s="84">
        <v>6.0</v>
      </c>
      <c r="G327" s="85">
        <f t="shared" si="123"/>
        <v>0</v>
      </c>
      <c r="H327" s="84">
        <v>14.0</v>
      </c>
      <c r="I327" s="85">
        <f t="shared" si="124"/>
        <v>0</v>
      </c>
      <c r="J327" s="84">
        <v>22.0</v>
      </c>
      <c r="K327" s="85">
        <f t="shared" si="125"/>
        <v>0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>
      <c r="A328" s="6" t="str">
        <f t="shared" si="121"/>
        <v>7ª ENTRADA</v>
      </c>
      <c r="B328" s="92"/>
      <c r="C328" s="92" t="s">
        <v>41</v>
      </c>
      <c r="D328" s="93">
        <f>D327/5</f>
        <v>0</v>
      </c>
      <c r="E328" s="83">
        <f t="shared" si="122"/>
        <v>0</v>
      </c>
      <c r="F328" s="84">
        <v>7.0</v>
      </c>
      <c r="G328" s="85">
        <f t="shared" si="123"/>
        <v>0</v>
      </c>
      <c r="H328" s="84">
        <v>15.0</v>
      </c>
      <c r="I328" s="85">
        <f t="shared" si="124"/>
        <v>0</v>
      </c>
      <c r="J328" s="84">
        <v>23.0</v>
      </c>
      <c r="K328" s="85">
        <f t="shared" si="125"/>
        <v>0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>
      <c r="A329" s="6" t="str">
        <f t="shared" si="121"/>
        <v>7ª ENTRADA</v>
      </c>
      <c r="B329" s="94"/>
      <c r="C329" s="94" t="s">
        <v>42</v>
      </c>
      <c r="D329" s="95">
        <f>L331*G331</f>
        <v>0</v>
      </c>
      <c r="E329" s="83">
        <f t="shared" si="122"/>
        <v>0</v>
      </c>
      <c r="F329" s="84">
        <v>8.0</v>
      </c>
      <c r="G329" s="85">
        <f t="shared" si="123"/>
        <v>0</v>
      </c>
      <c r="H329" s="84">
        <v>16.0</v>
      </c>
      <c r="I329" s="85">
        <f t="shared" si="124"/>
        <v>0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>
      <c r="A330" s="6" t="str">
        <f t="shared" si="121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6" t="str">
        <f t="shared" si="121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6">H333+H334+H335+H336+H337+H338+H339+H340+H341+H342+H343+H344+H345+H346+H347+H348+H349+H350+H351+H352+H353+H354+H355+H356+H357+H358+H359+H360+H361+H362</f>
        <v>0</v>
      </c>
      <c r="I331" s="17">
        <f t="shared" si="126"/>
        <v>0</v>
      </c>
      <c r="J331" s="98"/>
      <c r="K331" s="17">
        <f t="shared" ref="K331:L331" si="127">K333+K334+K335+K336+K337+K338+K339+K340+K341+K342+K343+K344+K345+K346+K347+K348+K349+K350+K351+K352+K353+K354+K355+K356+K357+K358+K359+K360+K361+K362</f>
        <v>0</v>
      </c>
      <c r="L331" s="17">
        <f t="shared" si="127"/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>
      <c r="A332" s="6" t="str">
        <f t="shared" si="121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>
      <c r="A333" s="6" t="str">
        <f t="shared" si="121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8">SUM(H333:I333)</f>
        <v>0</v>
      </c>
      <c r="K333" s="100">
        <v>0.0</v>
      </c>
      <c r="L333" s="100">
        <f t="shared" ref="L333:L363" si="129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>
      <c r="A334" s="6" t="str">
        <f t="shared" si="121"/>
        <v>7ª ENTRADA</v>
      </c>
      <c r="B334" s="54"/>
      <c r="C334" s="54" t="str">
        <f t="shared" ref="C334:C363" si="130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8"/>
        <v>0</v>
      </c>
      <c r="K334" s="100">
        <v>0.0</v>
      </c>
      <c r="L334" s="100">
        <f t="shared" si="129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>
      <c r="A335" s="6" t="str">
        <f t="shared" si="121"/>
        <v>7ª ENTRADA</v>
      </c>
      <c r="B335" s="54"/>
      <c r="C335" s="54" t="str">
        <f t="shared" si="130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8"/>
        <v>0</v>
      </c>
      <c r="K335" s="100">
        <v>0.0</v>
      </c>
      <c r="L335" s="100">
        <f t="shared" si="129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>
      <c r="A336" s="6" t="str">
        <f t="shared" si="121"/>
        <v>7ª ENTRADA</v>
      </c>
      <c r="B336" s="54"/>
      <c r="C336" s="54" t="str">
        <f t="shared" si="130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8"/>
        <v>0</v>
      </c>
      <c r="K336" s="100">
        <v>0.0</v>
      </c>
      <c r="L336" s="100">
        <f t="shared" si="129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>
      <c r="A337" s="6" t="str">
        <f t="shared" si="121"/>
        <v>7ª ENTRADA</v>
      </c>
      <c r="B337" s="54"/>
      <c r="C337" s="54" t="str">
        <f t="shared" si="130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8"/>
        <v>0</v>
      </c>
      <c r="K337" s="100">
        <v>0.0</v>
      </c>
      <c r="L337" s="100">
        <f t="shared" si="129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>
      <c r="A338" s="6" t="str">
        <f t="shared" si="121"/>
        <v>7ª ENTRADA</v>
      </c>
      <c r="B338" s="54"/>
      <c r="C338" s="54" t="str">
        <f t="shared" si="130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8"/>
        <v>0</v>
      </c>
      <c r="K338" s="100">
        <v>0.0</v>
      </c>
      <c r="L338" s="100">
        <f t="shared" si="129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>
      <c r="A339" s="6" t="str">
        <f t="shared" si="121"/>
        <v>7ª ENTRADA</v>
      </c>
      <c r="B339" s="54"/>
      <c r="C339" s="54" t="str">
        <f t="shared" si="130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8"/>
        <v>0</v>
      </c>
      <c r="K339" s="100">
        <v>0.0</v>
      </c>
      <c r="L339" s="100">
        <f t="shared" si="129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>
      <c r="A340" s="6" t="str">
        <f t="shared" si="121"/>
        <v>7ª ENTRADA</v>
      </c>
      <c r="B340" s="54"/>
      <c r="C340" s="54" t="str">
        <f t="shared" si="130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8"/>
        <v>0</v>
      </c>
      <c r="K340" s="100">
        <v>0.0</v>
      </c>
      <c r="L340" s="100">
        <f t="shared" si="129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>
      <c r="A341" s="6" t="str">
        <f t="shared" si="121"/>
        <v>7ª ENTRADA</v>
      </c>
      <c r="B341" s="54"/>
      <c r="C341" s="54" t="str">
        <f t="shared" si="130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8"/>
        <v>0</v>
      </c>
      <c r="K341" s="100">
        <v>0.0</v>
      </c>
      <c r="L341" s="100">
        <f t="shared" si="129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>
      <c r="A342" s="6" t="str">
        <f t="shared" si="121"/>
        <v>7ª ENTRADA</v>
      </c>
      <c r="B342" s="54"/>
      <c r="C342" s="54" t="str">
        <f t="shared" si="130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8"/>
        <v>0</v>
      </c>
      <c r="K342" s="100">
        <v>0.0</v>
      </c>
      <c r="L342" s="100">
        <f t="shared" si="129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>
      <c r="A343" s="6" t="str">
        <f t="shared" si="121"/>
        <v>7ª ENTRADA</v>
      </c>
      <c r="B343" s="54"/>
      <c r="C343" s="54" t="str">
        <f t="shared" si="130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8"/>
        <v>0</v>
      </c>
      <c r="K343" s="100">
        <v>0.0</v>
      </c>
      <c r="L343" s="100">
        <f t="shared" si="129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>
      <c r="A344" s="6" t="str">
        <f t="shared" si="121"/>
        <v>7ª ENTRADA</v>
      </c>
      <c r="B344" s="54"/>
      <c r="C344" s="54" t="str">
        <f t="shared" si="130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8"/>
        <v>0</v>
      </c>
      <c r="K344" s="100">
        <v>0.0</v>
      </c>
      <c r="L344" s="100">
        <f t="shared" si="129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>
      <c r="A345" s="6" t="str">
        <f t="shared" si="121"/>
        <v>7ª ENTRADA</v>
      </c>
      <c r="B345" s="54"/>
      <c r="C345" s="54" t="str">
        <f t="shared" si="130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8"/>
        <v>0</v>
      </c>
      <c r="K345" s="100">
        <v>0.0</v>
      </c>
      <c r="L345" s="100">
        <f t="shared" si="129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>
      <c r="A346" s="6" t="str">
        <f t="shared" si="121"/>
        <v>7ª ENTRADA</v>
      </c>
      <c r="B346" s="54"/>
      <c r="C346" s="54" t="str">
        <f t="shared" si="130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8"/>
        <v>0</v>
      </c>
      <c r="K346" s="100">
        <v>0.0</v>
      </c>
      <c r="L346" s="100">
        <f t="shared" si="129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>
      <c r="A347" s="6" t="str">
        <f t="shared" si="121"/>
        <v>7ª ENTRADA</v>
      </c>
      <c r="B347" s="54"/>
      <c r="C347" s="54" t="str">
        <f t="shared" si="130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8"/>
        <v>0</v>
      </c>
      <c r="K347" s="100">
        <v>0.0</v>
      </c>
      <c r="L347" s="100">
        <f t="shared" si="129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>
      <c r="A348" s="6" t="str">
        <f t="shared" si="121"/>
        <v>7ª ENTRADA</v>
      </c>
      <c r="B348" s="54"/>
      <c r="C348" s="54" t="str">
        <f t="shared" si="130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8"/>
        <v>0</v>
      </c>
      <c r="K348" s="100">
        <v>0.0</v>
      </c>
      <c r="L348" s="100">
        <f t="shared" si="129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>
      <c r="A349" s="6" t="str">
        <f t="shared" si="121"/>
        <v>7ª ENTRADA</v>
      </c>
      <c r="B349" s="54"/>
      <c r="C349" s="54" t="str">
        <f t="shared" si="130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8"/>
        <v>0</v>
      </c>
      <c r="K349" s="100">
        <v>0.0</v>
      </c>
      <c r="L349" s="100">
        <f t="shared" si="129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>
      <c r="A350" s="6" t="str">
        <f t="shared" si="121"/>
        <v>7ª ENTRADA</v>
      </c>
      <c r="B350" s="54"/>
      <c r="C350" s="54" t="str">
        <f t="shared" si="130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8"/>
        <v>0</v>
      </c>
      <c r="K350" s="100">
        <v>0.0</v>
      </c>
      <c r="L350" s="100">
        <f t="shared" si="129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>
      <c r="A351" s="6" t="str">
        <f t="shared" si="121"/>
        <v>7ª ENTRADA</v>
      </c>
      <c r="B351" s="54"/>
      <c r="C351" s="54" t="str">
        <f t="shared" si="130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8"/>
        <v>0</v>
      </c>
      <c r="K351" s="100">
        <v>0.0</v>
      </c>
      <c r="L351" s="100">
        <f t="shared" si="129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>
      <c r="A352" s="6" t="str">
        <f t="shared" si="121"/>
        <v>7ª ENTRADA</v>
      </c>
      <c r="B352" s="54"/>
      <c r="C352" s="54" t="str">
        <f t="shared" si="130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8"/>
        <v>0</v>
      </c>
      <c r="K352" s="100">
        <v>0.0</v>
      </c>
      <c r="L352" s="100">
        <f t="shared" si="129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>
      <c r="A353" s="6" t="str">
        <f t="shared" si="121"/>
        <v>7ª ENTRADA</v>
      </c>
      <c r="B353" s="54"/>
      <c r="C353" s="54" t="str">
        <f t="shared" si="130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8"/>
        <v>0</v>
      </c>
      <c r="K353" s="100">
        <v>0.0</v>
      </c>
      <c r="L353" s="100">
        <f t="shared" si="129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>
      <c r="A354" s="6" t="str">
        <f t="shared" si="121"/>
        <v>7ª ENTRADA</v>
      </c>
      <c r="B354" s="54"/>
      <c r="C354" s="54" t="str">
        <f t="shared" si="130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8"/>
        <v>0</v>
      </c>
      <c r="K354" s="100">
        <v>0.0</v>
      </c>
      <c r="L354" s="100">
        <f t="shared" si="129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>
      <c r="A355" s="6" t="str">
        <f t="shared" si="121"/>
        <v>7ª ENTRADA</v>
      </c>
      <c r="B355" s="54"/>
      <c r="C355" s="54" t="str">
        <f t="shared" si="130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8"/>
        <v>0</v>
      </c>
      <c r="K355" s="100">
        <v>0.0</v>
      </c>
      <c r="L355" s="100">
        <f t="shared" si="129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>
      <c r="A356" s="6" t="str">
        <f t="shared" si="121"/>
        <v>7ª ENTRADA</v>
      </c>
      <c r="B356" s="54"/>
      <c r="C356" s="54" t="str">
        <f t="shared" si="130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8"/>
        <v>0</v>
      </c>
      <c r="K356" s="100">
        <v>0.0</v>
      </c>
      <c r="L356" s="100">
        <f t="shared" si="129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>
      <c r="A357" s="6" t="str">
        <f t="shared" si="121"/>
        <v>7ª ENTRADA</v>
      </c>
      <c r="B357" s="54"/>
      <c r="C357" s="54" t="str">
        <f t="shared" si="130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8"/>
        <v>0</v>
      </c>
      <c r="K357" s="100">
        <v>0.0</v>
      </c>
      <c r="L357" s="100">
        <f t="shared" si="129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>
      <c r="A358" s="6" t="str">
        <f t="shared" si="121"/>
        <v>7ª ENTRADA</v>
      </c>
      <c r="B358" s="54"/>
      <c r="C358" s="54" t="str">
        <f t="shared" si="130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8"/>
        <v>0</v>
      </c>
      <c r="K358" s="100">
        <v>0.0</v>
      </c>
      <c r="L358" s="100">
        <f t="shared" si="129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>
      <c r="A359" s="6" t="str">
        <f t="shared" si="121"/>
        <v>7ª ENTRADA</v>
      </c>
      <c r="B359" s="54"/>
      <c r="C359" s="54" t="str">
        <f t="shared" si="130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8"/>
        <v>0</v>
      </c>
      <c r="K359" s="100">
        <v>0.0</v>
      </c>
      <c r="L359" s="100">
        <f t="shared" si="129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>
      <c r="A360" s="6" t="str">
        <f t="shared" si="121"/>
        <v>7ª ENTRADA</v>
      </c>
      <c r="B360" s="54"/>
      <c r="C360" s="54" t="str">
        <f t="shared" si="130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8"/>
        <v>0</v>
      </c>
      <c r="K360" s="100">
        <v>0.0</v>
      </c>
      <c r="L360" s="100">
        <f t="shared" si="129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>
      <c r="A361" s="6" t="str">
        <f t="shared" si="121"/>
        <v>7ª ENTRADA</v>
      </c>
      <c r="B361" s="54"/>
      <c r="C361" s="54" t="str">
        <f t="shared" si="130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8"/>
        <v>0</v>
      </c>
      <c r="K361" s="100">
        <v>0.0</v>
      </c>
      <c r="L361" s="100">
        <f t="shared" si="129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>
      <c r="A362" s="6" t="str">
        <f t="shared" si="121"/>
        <v>7ª ENTRADA</v>
      </c>
      <c r="B362" s="54"/>
      <c r="C362" s="54" t="str">
        <f t="shared" si="130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8"/>
        <v>0</v>
      </c>
      <c r="K362" s="100">
        <v>0.0</v>
      </c>
      <c r="L362" s="100">
        <f t="shared" si="129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>
      <c r="A363" s="6" t="str">
        <f t="shared" si="121"/>
        <v>7ª ENTRADA</v>
      </c>
      <c r="B363" s="54"/>
      <c r="C363" s="54" t="str">
        <f t="shared" si="130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8"/>
        <v>0</v>
      </c>
      <c r="K363" s="100">
        <v>0.0</v>
      </c>
      <c r="L363" s="100">
        <f t="shared" si="129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6" t="str">
        <f t="shared" ref="A366:A407" si="131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6" t="str">
        <f t="shared" si="131"/>
        <v>NADA</v>
      </c>
      <c r="B367" s="87"/>
      <c r="C367" s="87">
        <v>0.1</v>
      </c>
      <c r="D367" s="82" t="s">
        <v>38</v>
      </c>
      <c r="E367" s="83">
        <f t="shared" ref="E367:E373" si="132">((E366*G$67)+E366)</f>
        <v>0</v>
      </c>
      <c r="F367" s="84">
        <v>2.0</v>
      </c>
      <c r="G367" s="85">
        <f t="shared" ref="G367:G373" si="133">((G366*G$67)+G366)</f>
        <v>0</v>
      </c>
      <c r="H367" s="84">
        <v>10.0</v>
      </c>
      <c r="I367" s="85">
        <f t="shared" ref="I367:I373" si="134">((I366*G$67)+I366)</f>
        <v>0</v>
      </c>
      <c r="J367" s="84">
        <v>18.0</v>
      </c>
      <c r="K367" s="85">
        <f t="shared" ref="K367:K372" si="135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6" t="str">
        <f t="shared" si="131"/>
        <v>NADA</v>
      </c>
      <c r="B368" s="82"/>
      <c r="C368" s="82"/>
      <c r="D368" s="82"/>
      <c r="E368" s="83">
        <f t="shared" si="132"/>
        <v>0</v>
      </c>
      <c r="F368" s="84">
        <v>3.0</v>
      </c>
      <c r="G368" s="85">
        <f t="shared" si="133"/>
        <v>0</v>
      </c>
      <c r="H368" s="84">
        <v>11.0</v>
      </c>
      <c r="I368" s="85">
        <f t="shared" si="134"/>
        <v>0</v>
      </c>
      <c r="J368" s="84">
        <v>19.0</v>
      </c>
      <c r="K368" s="85">
        <f t="shared" si="135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6" t="str">
        <f t="shared" si="131"/>
        <v>NADA</v>
      </c>
      <c r="B369" s="88"/>
      <c r="C369" s="88"/>
      <c r="D369" s="88"/>
      <c r="E369" s="83">
        <f t="shared" si="132"/>
        <v>0</v>
      </c>
      <c r="F369" s="84">
        <v>4.0</v>
      </c>
      <c r="G369" s="85">
        <f t="shared" si="133"/>
        <v>0</v>
      </c>
      <c r="H369" s="84">
        <v>12.0</v>
      </c>
      <c r="I369" s="85">
        <f t="shared" si="134"/>
        <v>0</v>
      </c>
      <c r="J369" s="84">
        <v>20.0</v>
      </c>
      <c r="K369" s="85">
        <f t="shared" si="135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6" t="str">
        <f t="shared" si="131"/>
        <v>NADA</v>
      </c>
      <c r="B370" s="89"/>
      <c r="C370" s="89" t="s">
        <v>1</v>
      </c>
      <c r="D370" s="89" t="s">
        <v>39</v>
      </c>
      <c r="E370" s="83">
        <f t="shared" si="132"/>
        <v>0</v>
      </c>
      <c r="F370" s="84">
        <v>5.0</v>
      </c>
      <c r="G370" s="85">
        <f t="shared" si="133"/>
        <v>0</v>
      </c>
      <c r="H370" s="84">
        <v>13.0</v>
      </c>
      <c r="I370" s="85">
        <f t="shared" si="134"/>
        <v>0</v>
      </c>
      <c r="J370" s="84">
        <v>21.0</v>
      </c>
      <c r="K370" s="85">
        <f t="shared" si="135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6" t="str">
        <f t="shared" si="131"/>
        <v>NADA</v>
      </c>
      <c r="B371" s="90"/>
      <c r="C371" s="90" t="s">
        <v>40</v>
      </c>
      <c r="D371" s="91">
        <f>L375*0.5%</f>
        <v>0</v>
      </c>
      <c r="E371" s="83">
        <f t="shared" si="132"/>
        <v>0</v>
      </c>
      <c r="F371" s="84">
        <v>6.0</v>
      </c>
      <c r="G371" s="85">
        <f t="shared" si="133"/>
        <v>0</v>
      </c>
      <c r="H371" s="84">
        <v>14.0</v>
      </c>
      <c r="I371" s="85">
        <f t="shared" si="134"/>
        <v>0</v>
      </c>
      <c r="J371" s="84">
        <v>22.0</v>
      </c>
      <c r="K371" s="85">
        <f t="shared" si="135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6" t="str">
        <f t="shared" si="131"/>
        <v>NADA</v>
      </c>
      <c r="B372" s="92"/>
      <c r="C372" s="92" t="s">
        <v>41</v>
      </c>
      <c r="D372" s="93">
        <f>D371/5</f>
        <v>0</v>
      </c>
      <c r="E372" s="83">
        <f t="shared" si="132"/>
        <v>0</v>
      </c>
      <c r="F372" s="84">
        <v>7.0</v>
      </c>
      <c r="G372" s="85">
        <f t="shared" si="133"/>
        <v>0</v>
      </c>
      <c r="H372" s="84">
        <v>15.0</v>
      </c>
      <c r="I372" s="85">
        <f t="shared" si="134"/>
        <v>0</v>
      </c>
      <c r="J372" s="84">
        <v>23.0</v>
      </c>
      <c r="K372" s="85">
        <f t="shared" si="135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6" t="str">
        <f t="shared" si="131"/>
        <v>NADA</v>
      </c>
      <c r="B373" s="94"/>
      <c r="C373" s="94" t="s">
        <v>42</v>
      </c>
      <c r="D373" s="95">
        <f>L375*G375</f>
        <v>0</v>
      </c>
      <c r="E373" s="83">
        <f t="shared" si="132"/>
        <v>0</v>
      </c>
      <c r="F373" s="84">
        <v>8.0</v>
      </c>
      <c r="G373" s="85">
        <f t="shared" si="133"/>
        <v>0</v>
      </c>
      <c r="H373" s="84">
        <v>16.0</v>
      </c>
      <c r="I373" s="85">
        <f t="shared" si="134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6" t="str">
        <f t="shared" si="131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6" t="str">
        <f t="shared" si="131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6">H377+H378+H379+H380+H381+H382+H383+H384+H385+H386+H387+H388+H389+H390+H391+H392+H393+H394+H395+H396+H397+H398+H399+H400+H401+H402+H403+H404+H405+H406</f>
        <v>0</v>
      </c>
      <c r="I375" s="17">
        <f t="shared" si="136"/>
        <v>0</v>
      </c>
      <c r="J375" s="98"/>
      <c r="K375" s="17">
        <f t="shared" ref="K375:L375" si="137">K377+K378+K379+K380+K381+K382+K383+K384+K385+K386+K387+K388+K389+K390+K391+K392+K393+K394+K395+K396+K397+K398+K399+K400+K401+K402+K403+K404+K405+K406</f>
        <v>0</v>
      </c>
      <c r="L375" s="17">
        <f t="shared" si="137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6" t="str">
        <f t="shared" si="131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6" t="str">
        <f t="shared" si="131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8">SUM(H377:I377)</f>
        <v>0</v>
      </c>
      <c r="K377" s="100">
        <v>0.0</v>
      </c>
      <c r="L377" s="100">
        <f t="shared" ref="L377:L407" si="139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6" t="str">
        <f t="shared" si="131"/>
        <v>NADA</v>
      </c>
      <c r="B378" s="54"/>
      <c r="C378" s="54" t="str">
        <f t="shared" ref="C378:C407" si="140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8"/>
        <v>0</v>
      </c>
      <c r="K378" s="100">
        <v>0.0</v>
      </c>
      <c r="L378" s="100">
        <f t="shared" si="139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6" t="str">
        <f t="shared" si="131"/>
        <v>NADA</v>
      </c>
      <c r="B379" s="54"/>
      <c r="C379" s="54" t="str">
        <f t="shared" si="140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8"/>
        <v>0</v>
      </c>
      <c r="K379" s="100">
        <v>0.0</v>
      </c>
      <c r="L379" s="100">
        <f t="shared" si="139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6" t="str">
        <f t="shared" si="131"/>
        <v>NADA</v>
      </c>
      <c r="B380" s="54"/>
      <c r="C380" s="54" t="str">
        <f t="shared" si="140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8"/>
        <v>0</v>
      </c>
      <c r="K380" s="100">
        <v>0.0</v>
      </c>
      <c r="L380" s="100">
        <f t="shared" si="139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6" t="str">
        <f t="shared" si="131"/>
        <v>NADA</v>
      </c>
      <c r="B381" s="54"/>
      <c r="C381" s="54" t="str">
        <f t="shared" si="140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8"/>
        <v>0</v>
      </c>
      <c r="K381" s="100">
        <v>0.0</v>
      </c>
      <c r="L381" s="100">
        <f t="shared" si="139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6" t="str">
        <f t="shared" si="131"/>
        <v>NADA</v>
      </c>
      <c r="B382" s="54"/>
      <c r="C382" s="54" t="str">
        <f t="shared" si="140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8"/>
        <v>0</v>
      </c>
      <c r="K382" s="100">
        <v>0.0</v>
      </c>
      <c r="L382" s="100">
        <f t="shared" si="139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6" t="str">
        <f t="shared" si="131"/>
        <v>NADA</v>
      </c>
      <c r="B383" s="54"/>
      <c r="C383" s="54" t="str">
        <f t="shared" si="140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8"/>
        <v>0</v>
      </c>
      <c r="K383" s="100">
        <v>0.0</v>
      </c>
      <c r="L383" s="100">
        <f t="shared" si="139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6" t="str">
        <f t="shared" si="131"/>
        <v>NADA</v>
      </c>
      <c r="B384" s="54"/>
      <c r="C384" s="54" t="str">
        <f t="shared" si="140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8"/>
        <v>0</v>
      </c>
      <c r="K384" s="100">
        <v>0.0</v>
      </c>
      <c r="L384" s="100">
        <f t="shared" si="139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6" t="str">
        <f t="shared" si="131"/>
        <v>NADA</v>
      </c>
      <c r="B385" s="54"/>
      <c r="C385" s="54" t="str">
        <f t="shared" si="140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8"/>
        <v>0</v>
      </c>
      <c r="K385" s="100">
        <v>0.0</v>
      </c>
      <c r="L385" s="100">
        <f t="shared" si="139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6" t="str">
        <f t="shared" si="131"/>
        <v>NADA</v>
      </c>
      <c r="B386" s="54"/>
      <c r="C386" s="54" t="str">
        <f t="shared" si="140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8"/>
        <v>0</v>
      </c>
      <c r="K386" s="100">
        <v>0.0</v>
      </c>
      <c r="L386" s="100">
        <f t="shared" si="139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6" t="str">
        <f t="shared" si="131"/>
        <v>NADA</v>
      </c>
      <c r="B387" s="54"/>
      <c r="C387" s="54" t="str">
        <f t="shared" si="140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8"/>
        <v>0</v>
      </c>
      <c r="K387" s="100">
        <v>0.0</v>
      </c>
      <c r="L387" s="100">
        <f t="shared" si="139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6" t="str">
        <f t="shared" si="131"/>
        <v>NADA</v>
      </c>
      <c r="B388" s="54"/>
      <c r="C388" s="54" t="str">
        <f t="shared" si="140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8"/>
        <v>0</v>
      </c>
      <c r="K388" s="100">
        <v>0.0</v>
      </c>
      <c r="L388" s="100">
        <f t="shared" si="139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6" t="str">
        <f t="shared" si="131"/>
        <v>NADA</v>
      </c>
      <c r="B389" s="54"/>
      <c r="C389" s="54" t="str">
        <f t="shared" si="140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8"/>
        <v>0</v>
      </c>
      <c r="K389" s="100">
        <v>0.0</v>
      </c>
      <c r="L389" s="100">
        <f t="shared" si="139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6" t="str">
        <f t="shared" si="131"/>
        <v>NADA</v>
      </c>
      <c r="B390" s="54"/>
      <c r="C390" s="54" t="str">
        <f t="shared" si="140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8"/>
        <v>0</v>
      </c>
      <c r="K390" s="100">
        <v>0.0</v>
      </c>
      <c r="L390" s="100">
        <f t="shared" si="139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6" t="str">
        <f t="shared" si="131"/>
        <v>NADA</v>
      </c>
      <c r="B391" s="54"/>
      <c r="C391" s="54" t="str">
        <f t="shared" si="140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8"/>
        <v>0</v>
      </c>
      <c r="K391" s="100">
        <v>0.0</v>
      </c>
      <c r="L391" s="100">
        <f t="shared" si="139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6" t="str">
        <f t="shared" si="131"/>
        <v>NADA</v>
      </c>
      <c r="B392" s="54"/>
      <c r="C392" s="54" t="str">
        <f t="shared" si="140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8"/>
        <v>0</v>
      </c>
      <c r="K392" s="100">
        <v>0.0</v>
      </c>
      <c r="L392" s="100">
        <f t="shared" si="139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6" t="str">
        <f t="shared" si="131"/>
        <v>NADA</v>
      </c>
      <c r="B393" s="54"/>
      <c r="C393" s="54" t="str">
        <f t="shared" si="140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8"/>
        <v>0</v>
      </c>
      <c r="K393" s="100">
        <v>0.0</v>
      </c>
      <c r="L393" s="100">
        <f t="shared" si="139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6" t="str">
        <f t="shared" si="131"/>
        <v>NADA</v>
      </c>
      <c r="B394" s="54"/>
      <c r="C394" s="54" t="str">
        <f t="shared" si="140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8"/>
        <v>0</v>
      </c>
      <c r="K394" s="100">
        <v>0.0</v>
      </c>
      <c r="L394" s="100">
        <f t="shared" si="139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6" t="str">
        <f t="shared" si="131"/>
        <v>NADA</v>
      </c>
      <c r="B395" s="54"/>
      <c r="C395" s="54" t="str">
        <f t="shared" si="140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8"/>
        <v>0</v>
      </c>
      <c r="K395" s="100">
        <v>0.0</v>
      </c>
      <c r="L395" s="100">
        <f t="shared" si="139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6" t="str">
        <f t="shared" si="131"/>
        <v>NADA</v>
      </c>
      <c r="B396" s="54"/>
      <c r="C396" s="54" t="str">
        <f t="shared" si="140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8"/>
        <v>0</v>
      </c>
      <c r="K396" s="100">
        <v>0.0</v>
      </c>
      <c r="L396" s="100">
        <f t="shared" si="139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6" t="str">
        <f t="shared" si="131"/>
        <v>NADA</v>
      </c>
      <c r="B397" s="54"/>
      <c r="C397" s="54" t="str">
        <f t="shared" si="140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8"/>
        <v>0</v>
      </c>
      <c r="K397" s="100">
        <v>0.0</v>
      </c>
      <c r="L397" s="100">
        <f t="shared" si="139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6" t="str">
        <f t="shared" si="131"/>
        <v>NADA</v>
      </c>
      <c r="B398" s="54"/>
      <c r="C398" s="54" t="str">
        <f t="shared" si="140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8"/>
        <v>0</v>
      </c>
      <c r="K398" s="100">
        <v>0.0</v>
      </c>
      <c r="L398" s="100">
        <f t="shared" si="139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6" t="str">
        <f t="shared" si="131"/>
        <v>NADA</v>
      </c>
      <c r="B399" s="54"/>
      <c r="C399" s="54" t="str">
        <f t="shared" si="140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8"/>
        <v>0</v>
      </c>
      <c r="K399" s="100">
        <v>0.0</v>
      </c>
      <c r="L399" s="100">
        <f t="shared" si="139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6" t="str">
        <f t="shared" si="131"/>
        <v>NADA</v>
      </c>
      <c r="B400" s="54"/>
      <c r="C400" s="54" t="str">
        <f t="shared" si="140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8"/>
        <v>0</v>
      </c>
      <c r="K400" s="100">
        <v>0.0</v>
      </c>
      <c r="L400" s="100">
        <f t="shared" si="139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6" t="str">
        <f t="shared" si="131"/>
        <v>NADA</v>
      </c>
      <c r="B401" s="54"/>
      <c r="C401" s="54" t="str">
        <f t="shared" si="140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8"/>
        <v>0</v>
      </c>
      <c r="K401" s="100">
        <v>0.0</v>
      </c>
      <c r="L401" s="100">
        <f t="shared" si="139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6" t="str">
        <f t="shared" si="131"/>
        <v>NADA</v>
      </c>
      <c r="B402" s="54"/>
      <c r="C402" s="54" t="str">
        <f t="shared" si="140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8"/>
        <v>0</v>
      </c>
      <c r="K402" s="100">
        <v>0.0</v>
      </c>
      <c r="L402" s="100">
        <f t="shared" si="139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6" t="str">
        <f t="shared" si="131"/>
        <v>NADA</v>
      </c>
      <c r="B403" s="54"/>
      <c r="C403" s="54" t="str">
        <f t="shared" si="140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8"/>
        <v>0</v>
      </c>
      <c r="K403" s="100">
        <v>0.0</v>
      </c>
      <c r="L403" s="100">
        <f t="shared" si="139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6" t="str">
        <f t="shared" si="131"/>
        <v>NADA</v>
      </c>
      <c r="B404" s="54"/>
      <c r="C404" s="54" t="str">
        <f t="shared" si="140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8"/>
        <v>0</v>
      </c>
      <c r="K404" s="100">
        <v>0.0</v>
      </c>
      <c r="L404" s="100">
        <f t="shared" si="139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6" t="str">
        <f t="shared" si="131"/>
        <v>NADA</v>
      </c>
      <c r="B405" s="54"/>
      <c r="C405" s="54" t="str">
        <f t="shared" si="140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8"/>
        <v>0</v>
      </c>
      <c r="K405" s="100">
        <v>0.0</v>
      </c>
      <c r="L405" s="100">
        <f t="shared" si="139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6" t="str">
        <f t="shared" si="131"/>
        <v>NADA</v>
      </c>
      <c r="B406" s="54"/>
      <c r="C406" s="54" t="str">
        <f t="shared" si="140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8"/>
        <v>0</v>
      </c>
      <c r="K406" s="100">
        <v>0.0</v>
      </c>
      <c r="L406" s="100">
        <f t="shared" si="139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6" t="str">
        <f t="shared" si="131"/>
        <v>NADA</v>
      </c>
      <c r="B407" s="54"/>
      <c r="C407" s="54" t="str">
        <f t="shared" si="140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8"/>
        <v>0</v>
      </c>
      <c r="K407" s="100">
        <v>0.0</v>
      </c>
      <c r="L407" s="100">
        <f t="shared" si="139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6" t="str">
        <f t="shared" ref="A410:A451" si="141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6" t="str">
        <f t="shared" si="141"/>
        <v>NADA</v>
      </c>
      <c r="B411" s="87"/>
      <c r="C411" s="87">
        <v>0.1</v>
      </c>
      <c r="D411" s="82" t="s">
        <v>38</v>
      </c>
      <c r="E411" s="83">
        <f t="shared" ref="E411:E417" si="142">((E410*G$67)+E410)</f>
        <v>0</v>
      </c>
      <c r="F411" s="84">
        <v>2.0</v>
      </c>
      <c r="G411" s="85">
        <f t="shared" ref="G411:G417" si="143">((G410*G$67)+G410)</f>
        <v>0</v>
      </c>
      <c r="H411" s="84">
        <v>10.0</v>
      </c>
      <c r="I411" s="85">
        <f t="shared" ref="I411:I417" si="144">((I410*G$67)+I410)</f>
        <v>0</v>
      </c>
      <c r="J411" s="84">
        <v>18.0</v>
      </c>
      <c r="K411" s="85">
        <f t="shared" ref="K411:K416" si="145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6" t="str">
        <f t="shared" si="141"/>
        <v>NADA</v>
      </c>
      <c r="B412" s="82"/>
      <c r="C412" s="82"/>
      <c r="D412" s="82"/>
      <c r="E412" s="83">
        <f t="shared" si="142"/>
        <v>0</v>
      </c>
      <c r="F412" s="84">
        <v>3.0</v>
      </c>
      <c r="G412" s="85">
        <f t="shared" si="143"/>
        <v>0</v>
      </c>
      <c r="H412" s="84">
        <v>11.0</v>
      </c>
      <c r="I412" s="85">
        <f t="shared" si="144"/>
        <v>0</v>
      </c>
      <c r="J412" s="84">
        <v>19.0</v>
      </c>
      <c r="K412" s="85">
        <f t="shared" si="145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6" t="str">
        <f t="shared" si="141"/>
        <v>NADA</v>
      </c>
      <c r="B413" s="88"/>
      <c r="C413" s="88"/>
      <c r="D413" s="88"/>
      <c r="E413" s="83">
        <f t="shared" si="142"/>
        <v>0</v>
      </c>
      <c r="F413" s="84">
        <v>4.0</v>
      </c>
      <c r="G413" s="85">
        <f t="shared" si="143"/>
        <v>0</v>
      </c>
      <c r="H413" s="84">
        <v>12.0</v>
      </c>
      <c r="I413" s="85">
        <f t="shared" si="144"/>
        <v>0</v>
      </c>
      <c r="J413" s="84">
        <v>20.0</v>
      </c>
      <c r="K413" s="85">
        <f t="shared" si="145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6" t="str">
        <f t="shared" si="141"/>
        <v>NADA</v>
      </c>
      <c r="B414" s="89"/>
      <c r="C414" s="89" t="s">
        <v>1</v>
      </c>
      <c r="D414" s="89" t="s">
        <v>39</v>
      </c>
      <c r="E414" s="83">
        <f t="shared" si="142"/>
        <v>0</v>
      </c>
      <c r="F414" s="84">
        <v>5.0</v>
      </c>
      <c r="G414" s="85">
        <f t="shared" si="143"/>
        <v>0</v>
      </c>
      <c r="H414" s="84">
        <v>13.0</v>
      </c>
      <c r="I414" s="85">
        <f t="shared" si="144"/>
        <v>0</v>
      </c>
      <c r="J414" s="84">
        <v>21.0</v>
      </c>
      <c r="K414" s="85">
        <f t="shared" si="145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6" t="str">
        <f t="shared" si="141"/>
        <v>NADA</v>
      </c>
      <c r="B415" s="90"/>
      <c r="C415" s="90" t="s">
        <v>40</v>
      </c>
      <c r="D415" s="91">
        <f>L419*0.5%</f>
        <v>0</v>
      </c>
      <c r="E415" s="83">
        <f t="shared" si="142"/>
        <v>0</v>
      </c>
      <c r="F415" s="84">
        <v>6.0</v>
      </c>
      <c r="G415" s="85">
        <f t="shared" si="143"/>
        <v>0</v>
      </c>
      <c r="H415" s="84">
        <v>14.0</v>
      </c>
      <c r="I415" s="85">
        <f t="shared" si="144"/>
        <v>0</v>
      </c>
      <c r="J415" s="84">
        <v>22.0</v>
      </c>
      <c r="K415" s="85">
        <f t="shared" si="145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6" t="str">
        <f t="shared" si="141"/>
        <v>NADA</v>
      </c>
      <c r="B416" s="92"/>
      <c r="C416" s="92" t="s">
        <v>41</v>
      </c>
      <c r="D416" s="93">
        <f>D415/5</f>
        <v>0</v>
      </c>
      <c r="E416" s="83">
        <f t="shared" si="142"/>
        <v>0</v>
      </c>
      <c r="F416" s="84">
        <v>7.0</v>
      </c>
      <c r="G416" s="85">
        <f t="shared" si="143"/>
        <v>0</v>
      </c>
      <c r="H416" s="84">
        <v>15.0</v>
      </c>
      <c r="I416" s="85">
        <f t="shared" si="144"/>
        <v>0</v>
      </c>
      <c r="J416" s="84">
        <v>23.0</v>
      </c>
      <c r="K416" s="85">
        <f t="shared" si="145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6" t="str">
        <f t="shared" si="141"/>
        <v>NADA</v>
      </c>
      <c r="B417" s="94"/>
      <c r="C417" s="94" t="s">
        <v>42</v>
      </c>
      <c r="D417" s="95">
        <f>L419*G419</f>
        <v>0</v>
      </c>
      <c r="E417" s="83">
        <f t="shared" si="142"/>
        <v>0</v>
      </c>
      <c r="F417" s="84">
        <v>8.0</v>
      </c>
      <c r="G417" s="85">
        <f t="shared" si="143"/>
        <v>0</v>
      </c>
      <c r="H417" s="84">
        <v>16.0</v>
      </c>
      <c r="I417" s="85">
        <f t="shared" si="144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6" t="str">
        <f t="shared" si="141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6" t="str">
        <f t="shared" si="141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6">H421+H422+H423+H424+H425+H426+H427+H428+H429+H430+H431+H432+H433+H434+H435+H436+H437+H438+H439+H440+H441+H442+H443+H444+H445+H446+H447+H448+H449+H450</f>
        <v>0</v>
      </c>
      <c r="I419" s="17">
        <f t="shared" si="146"/>
        <v>0</v>
      </c>
      <c r="J419" s="98"/>
      <c r="K419" s="17">
        <f t="shared" ref="K419:L419" si="147">K421+K422+K423+K424+K425+K426+K427+K428+K429+K430+K431+K432+K433+K434+K435+K436+K437+K438+K439+K440+K441+K442+K443+K444+K445+K446+K447+K448+K449+K450</f>
        <v>0</v>
      </c>
      <c r="L419" s="17">
        <f t="shared" si="147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6" t="str">
        <f t="shared" si="141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6" t="str">
        <f t="shared" si="141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8">SUM(H421:I421)</f>
        <v>0</v>
      </c>
      <c r="K421" s="100">
        <v>0.0</v>
      </c>
      <c r="L421" s="100">
        <f t="shared" ref="L421:L451" si="149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6" t="str">
        <f t="shared" si="141"/>
        <v>NADA</v>
      </c>
      <c r="B422" s="54"/>
      <c r="C422" s="54" t="str">
        <f t="shared" ref="C422:C451" si="150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8"/>
        <v>0</v>
      </c>
      <c r="K422" s="100">
        <v>0.0</v>
      </c>
      <c r="L422" s="100">
        <f t="shared" si="149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6" t="str">
        <f t="shared" si="141"/>
        <v>NADA</v>
      </c>
      <c r="B423" s="54"/>
      <c r="C423" s="54" t="str">
        <f t="shared" si="150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8"/>
        <v>0</v>
      </c>
      <c r="K423" s="100">
        <v>0.0</v>
      </c>
      <c r="L423" s="100">
        <f t="shared" si="149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6" t="str">
        <f t="shared" si="141"/>
        <v>NADA</v>
      </c>
      <c r="B424" s="54"/>
      <c r="C424" s="54" t="str">
        <f t="shared" si="150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8"/>
        <v>0</v>
      </c>
      <c r="K424" s="100">
        <v>0.0</v>
      </c>
      <c r="L424" s="100">
        <f t="shared" si="149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6" t="str">
        <f t="shared" si="141"/>
        <v>NADA</v>
      </c>
      <c r="B425" s="54"/>
      <c r="C425" s="54" t="str">
        <f t="shared" si="150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8"/>
        <v>0</v>
      </c>
      <c r="K425" s="100">
        <v>0.0</v>
      </c>
      <c r="L425" s="100">
        <f t="shared" si="149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6" t="str">
        <f t="shared" si="141"/>
        <v>NADA</v>
      </c>
      <c r="B426" s="54"/>
      <c r="C426" s="54" t="str">
        <f t="shared" si="150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8"/>
        <v>0</v>
      </c>
      <c r="K426" s="100">
        <v>0.0</v>
      </c>
      <c r="L426" s="100">
        <f t="shared" si="149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6" t="str">
        <f t="shared" si="141"/>
        <v>NADA</v>
      </c>
      <c r="B427" s="54"/>
      <c r="C427" s="54" t="str">
        <f t="shared" si="150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8"/>
        <v>0</v>
      </c>
      <c r="K427" s="100">
        <v>0.0</v>
      </c>
      <c r="L427" s="100">
        <f t="shared" si="149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6" t="str">
        <f t="shared" si="141"/>
        <v>NADA</v>
      </c>
      <c r="B428" s="54"/>
      <c r="C428" s="54" t="str">
        <f t="shared" si="150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8"/>
        <v>0</v>
      </c>
      <c r="K428" s="100">
        <v>0.0</v>
      </c>
      <c r="L428" s="100">
        <f t="shared" si="149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6" t="str">
        <f t="shared" si="141"/>
        <v>NADA</v>
      </c>
      <c r="B429" s="54"/>
      <c r="C429" s="54" t="str">
        <f t="shared" si="150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8"/>
        <v>0</v>
      </c>
      <c r="K429" s="100">
        <v>0.0</v>
      </c>
      <c r="L429" s="100">
        <f t="shared" si="149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6" t="str">
        <f t="shared" si="141"/>
        <v>NADA</v>
      </c>
      <c r="B430" s="54"/>
      <c r="C430" s="54" t="str">
        <f t="shared" si="150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8"/>
        <v>0</v>
      </c>
      <c r="K430" s="100">
        <v>0.0</v>
      </c>
      <c r="L430" s="100">
        <f t="shared" si="149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6" t="str">
        <f t="shared" si="141"/>
        <v>NADA</v>
      </c>
      <c r="B431" s="54"/>
      <c r="C431" s="54" t="str">
        <f t="shared" si="150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8"/>
        <v>0</v>
      </c>
      <c r="K431" s="100">
        <v>0.0</v>
      </c>
      <c r="L431" s="100">
        <f t="shared" si="149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6" t="str">
        <f t="shared" si="141"/>
        <v>NADA</v>
      </c>
      <c r="B432" s="54"/>
      <c r="C432" s="54" t="str">
        <f t="shared" si="150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8"/>
        <v>0</v>
      </c>
      <c r="K432" s="100">
        <v>0.0</v>
      </c>
      <c r="L432" s="100">
        <f t="shared" si="149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6" t="str">
        <f t="shared" si="141"/>
        <v>NADA</v>
      </c>
      <c r="B433" s="54"/>
      <c r="C433" s="54" t="str">
        <f t="shared" si="150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8"/>
        <v>0</v>
      </c>
      <c r="K433" s="100">
        <v>0.0</v>
      </c>
      <c r="L433" s="100">
        <f t="shared" si="149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6" t="str">
        <f t="shared" si="141"/>
        <v>NADA</v>
      </c>
      <c r="B434" s="54"/>
      <c r="C434" s="54" t="str">
        <f t="shared" si="150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8"/>
        <v>0</v>
      </c>
      <c r="K434" s="100">
        <v>0.0</v>
      </c>
      <c r="L434" s="100">
        <f t="shared" si="149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6" t="str">
        <f t="shared" si="141"/>
        <v>NADA</v>
      </c>
      <c r="B435" s="54"/>
      <c r="C435" s="54" t="str">
        <f t="shared" si="150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8"/>
        <v>0</v>
      </c>
      <c r="K435" s="100">
        <v>0.0</v>
      </c>
      <c r="L435" s="100">
        <f t="shared" si="149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6" t="str">
        <f t="shared" si="141"/>
        <v>NADA</v>
      </c>
      <c r="B436" s="54"/>
      <c r="C436" s="54" t="str">
        <f t="shared" si="150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8"/>
        <v>0</v>
      </c>
      <c r="K436" s="100">
        <v>0.0</v>
      </c>
      <c r="L436" s="100">
        <f t="shared" si="149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6" t="str">
        <f t="shared" si="141"/>
        <v>NADA</v>
      </c>
      <c r="B437" s="54"/>
      <c r="C437" s="54" t="str">
        <f t="shared" si="150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8"/>
        <v>0</v>
      </c>
      <c r="K437" s="100">
        <v>0.0</v>
      </c>
      <c r="L437" s="100">
        <f t="shared" si="149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6" t="str">
        <f t="shared" si="141"/>
        <v>NADA</v>
      </c>
      <c r="B438" s="54"/>
      <c r="C438" s="54" t="str">
        <f t="shared" si="150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8"/>
        <v>0</v>
      </c>
      <c r="K438" s="100">
        <v>0.0</v>
      </c>
      <c r="L438" s="100">
        <f t="shared" si="149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6" t="str">
        <f t="shared" si="141"/>
        <v>NADA</v>
      </c>
      <c r="B439" s="54"/>
      <c r="C439" s="54" t="str">
        <f t="shared" si="150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8"/>
        <v>0</v>
      </c>
      <c r="K439" s="100">
        <v>0.0</v>
      </c>
      <c r="L439" s="100">
        <f t="shared" si="149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6" t="str">
        <f t="shared" si="141"/>
        <v>NADA</v>
      </c>
      <c r="B440" s="54"/>
      <c r="C440" s="54" t="str">
        <f t="shared" si="150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8"/>
        <v>0</v>
      </c>
      <c r="K440" s="100">
        <v>0.0</v>
      </c>
      <c r="L440" s="100">
        <f t="shared" si="149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6" t="str">
        <f t="shared" si="141"/>
        <v>NADA</v>
      </c>
      <c r="B441" s="54"/>
      <c r="C441" s="54" t="str">
        <f t="shared" si="150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8"/>
        <v>0</v>
      </c>
      <c r="K441" s="100">
        <v>0.0</v>
      </c>
      <c r="L441" s="100">
        <f t="shared" si="149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6" t="str">
        <f t="shared" si="141"/>
        <v>NADA</v>
      </c>
      <c r="B442" s="54"/>
      <c r="C442" s="54" t="str">
        <f t="shared" si="150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8"/>
        <v>0</v>
      </c>
      <c r="K442" s="100">
        <v>0.0</v>
      </c>
      <c r="L442" s="100">
        <f t="shared" si="149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6" t="str">
        <f t="shared" si="141"/>
        <v>NADA</v>
      </c>
      <c r="B443" s="54"/>
      <c r="C443" s="54" t="str">
        <f t="shared" si="150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8"/>
        <v>0</v>
      </c>
      <c r="K443" s="100">
        <v>0.0</v>
      </c>
      <c r="L443" s="100">
        <f t="shared" si="149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6" t="str">
        <f t="shared" si="141"/>
        <v>NADA</v>
      </c>
      <c r="B444" s="54"/>
      <c r="C444" s="54" t="str">
        <f t="shared" si="150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8"/>
        <v>0</v>
      </c>
      <c r="K444" s="100">
        <v>0.0</v>
      </c>
      <c r="L444" s="100">
        <f t="shared" si="149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6" t="str">
        <f t="shared" si="141"/>
        <v>NADA</v>
      </c>
      <c r="B445" s="54"/>
      <c r="C445" s="54" t="str">
        <f t="shared" si="150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8"/>
        <v>0</v>
      </c>
      <c r="K445" s="100">
        <v>0.0</v>
      </c>
      <c r="L445" s="100">
        <f t="shared" si="149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6" t="str">
        <f t="shared" si="141"/>
        <v>NADA</v>
      </c>
      <c r="B446" s="54"/>
      <c r="C446" s="54" t="str">
        <f t="shared" si="150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8"/>
        <v>0</v>
      </c>
      <c r="K446" s="100">
        <v>0.0</v>
      </c>
      <c r="L446" s="100">
        <f t="shared" si="149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6" t="str">
        <f t="shared" si="141"/>
        <v>NADA</v>
      </c>
      <c r="B447" s="54"/>
      <c r="C447" s="54" t="str">
        <f t="shared" si="150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8"/>
        <v>0</v>
      </c>
      <c r="K447" s="100">
        <v>0.0</v>
      </c>
      <c r="L447" s="100">
        <f t="shared" si="149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6" t="str">
        <f t="shared" si="141"/>
        <v>NADA</v>
      </c>
      <c r="B448" s="54"/>
      <c r="C448" s="54" t="str">
        <f t="shared" si="150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8"/>
        <v>0</v>
      </c>
      <c r="K448" s="100">
        <v>0.0</v>
      </c>
      <c r="L448" s="100">
        <f t="shared" si="149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6" t="str">
        <f t="shared" si="141"/>
        <v>NADA</v>
      </c>
      <c r="B449" s="54"/>
      <c r="C449" s="54" t="str">
        <f t="shared" si="150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8"/>
        <v>0</v>
      </c>
      <c r="K449" s="100">
        <v>0.0</v>
      </c>
      <c r="L449" s="100">
        <f t="shared" si="149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6" t="str">
        <f t="shared" si="141"/>
        <v>NADA</v>
      </c>
      <c r="B450" s="54"/>
      <c r="C450" s="54" t="str">
        <f t="shared" si="150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8"/>
        <v>0</v>
      </c>
      <c r="K450" s="100">
        <v>0.0</v>
      </c>
      <c r="L450" s="100">
        <f t="shared" si="149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6" t="str">
        <f t="shared" si="141"/>
        <v>NADA</v>
      </c>
      <c r="B451" s="54"/>
      <c r="C451" s="54" t="str">
        <f t="shared" si="150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8"/>
        <v>0</v>
      </c>
      <c r="K451" s="100">
        <v>0.0</v>
      </c>
      <c r="L451" s="100">
        <f t="shared" si="149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5" max="5" width="18.25"/>
    <col customWidth="1" min="12" max="12" width="14.63"/>
    <col customWidth="1" min="13" max="13" width="15.63"/>
    <col customWidth="1" min="15" max="15" width="21.63"/>
    <col customWidth="1" min="22" max="22" width="15.25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1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0.02</v>
      </c>
      <c r="H3" s="17">
        <f t="shared" ref="H3:I3" si="1">H67</f>
        <v>2420</v>
      </c>
      <c r="I3" s="17">
        <f t="shared" si="1"/>
        <v>12</v>
      </c>
      <c r="J3" s="18">
        <f t="shared" ref="J3:J12" si="5">I3/H3</f>
        <v>0.004958677686</v>
      </c>
      <c r="K3" s="17">
        <f t="shared" ref="K3:L3" si="2">K67</f>
        <v>0</v>
      </c>
      <c r="L3" s="17">
        <f t="shared" si="2"/>
        <v>2432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1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11</v>
      </c>
      <c r="G4" s="16">
        <f>C103</f>
        <v>0.02</v>
      </c>
      <c r="H4" s="17">
        <f t="shared" ref="H4:I4" si="4">H111</f>
        <v>2420</v>
      </c>
      <c r="I4" s="17">
        <f t="shared" si="4"/>
        <v>18</v>
      </c>
      <c r="J4" s="18">
        <f t="shared" si="5"/>
        <v>0.007438016529</v>
      </c>
      <c r="K4" s="17">
        <f t="shared" ref="K4:L4" si="6">K111</f>
        <v>0</v>
      </c>
      <c r="L4" s="17">
        <f t="shared" si="6"/>
        <v>2438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0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11</v>
      </c>
      <c r="G5" s="16">
        <f>C147</f>
        <v>0.02</v>
      </c>
      <c r="H5" s="17">
        <f t="shared" ref="H5:I5" si="7">H155</f>
        <v>2422</v>
      </c>
      <c r="I5" s="17">
        <f t="shared" si="7"/>
        <v>-23</v>
      </c>
      <c r="J5" s="18">
        <f t="shared" si="5"/>
        <v>-0.009496284063</v>
      </c>
      <c r="K5" s="17">
        <f>K11</f>
        <v>0</v>
      </c>
      <c r="L5" s="17">
        <f>L155</f>
        <v>2399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6" t="str">
        <f t="shared" si="3"/>
        <v>GERAL</v>
      </c>
      <c r="B6" s="107" t="b">
        <v>0</v>
      </c>
      <c r="C6" s="108" t="str">
        <f>D194</f>
        <v>Sportingbet</v>
      </c>
      <c r="D6" s="108" t="s">
        <v>10</v>
      </c>
      <c r="E6" s="108" t="str">
        <f>C189</f>
        <v>4ª ENTRADA</v>
      </c>
      <c r="F6" s="109" t="s">
        <v>12</v>
      </c>
      <c r="G6" s="110">
        <f>C191</f>
        <v>0.02</v>
      </c>
      <c r="H6" s="105">
        <f t="shared" ref="H6:I6" si="8">H199</f>
        <v>0</v>
      </c>
      <c r="I6" s="105">
        <f t="shared" si="8"/>
        <v>0</v>
      </c>
      <c r="J6" s="111" t="str">
        <f t="shared" si="5"/>
        <v>#DIV/0!</v>
      </c>
      <c r="K6" s="105">
        <f t="shared" ref="K6:L6" si="9">K199</f>
        <v>0</v>
      </c>
      <c r="L6" s="105">
        <f t="shared" si="9"/>
        <v>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6" t="str">
        <f t="shared" si="3"/>
        <v>GERAL</v>
      </c>
      <c r="B7" s="107" t="b">
        <v>0</v>
      </c>
      <c r="C7" s="108" t="str">
        <f>D238</f>
        <v>Bet Vip</v>
      </c>
      <c r="D7" s="108" t="s">
        <v>10</v>
      </c>
      <c r="E7" s="108" t="str">
        <f>C233</f>
        <v>5ª ENTRADA</v>
      </c>
      <c r="F7" s="109" t="s">
        <v>12</v>
      </c>
      <c r="G7" s="110">
        <f>C235</f>
        <v>0.02</v>
      </c>
      <c r="H7" s="105">
        <f t="shared" ref="H7:I7" si="10">H243</f>
        <v>0</v>
      </c>
      <c r="I7" s="105">
        <f t="shared" si="10"/>
        <v>0</v>
      </c>
      <c r="J7" s="111" t="str">
        <f t="shared" si="5"/>
        <v>#DIV/0!</v>
      </c>
      <c r="K7" s="105">
        <f t="shared" ref="K7:L7" si="11">K243</f>
        <v>0</v>
      </c>
      <c r="L7" s="105">
        <f t="shared" si="11"/>
        <v>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6" t="str">
        <f t="shared" si="3"/>
        <v>GERAL</v>
      </c>
      <c r="B8" s="107" t="b">
        <v>0</v>
      </c>
      <c r="C8" s="108" t="str">
        <f>D282</f>
        <v>Bet Fair</v>
      </c>
      <c r="D8" s="108" t="s">
        <v>10</v>
      </c>
      <c r="E8" s="108" t="str">
        <f>C277</f>
        <v>6ª ENTRADA</v>
      </c>
      <c r="F8" s="109" t="s">
        <v>12</v>
      </c>
      <c r="G8" s="110">
        <f>C279</f>
        <v>0.02</v>
      </c>
      <c r="H8" s="105">
        <f t="shared" ref="H8:I8" si="12">H287</f>
        <v>0</v>
      </c>
      <c r="I8" s="105">
        <f t="shared" si="12"/>
        <v>0</v>
      </c>
      <c r="J8" s="111" t="str">
        <f t="shared" si="5"/>
        <v>#DIV/0!</v>
      </c>
      <c r="K8" s="105">
        <f t="shared" ref="K8:L8" si="13">K287</f>
        <v>0</v>
      </c>
      <c r="L8" s="105">
        <f t="shared" si="13"/>
        <v>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6" t="str">
        <f t="shared" si="3"/>
        <v>GERAL</v>
      </c>
      <c r="B9" s="107" t="b">
        <v>0</v>
      </c>
      <c r="C9" s="108" t="str">
        <f>D326</f>
        <v>Esportes da Sorte</v>
      </c>
      <c r="D9" s="108" t="s">
        <v>10</v>
      </c>
      <c r="E9" s="108" t="str">
        <f>C321</f>
        <v>7ª ENTRADA</v>
      </c>
      <c r="F9" s="109" t="s">
        <v>11</v>
      </c>
      <c r="G9" s="110">
        <f>C323</f>
        <v>0.04</v>
      </c>
      <c r="H9" s="105">
        <f t="shared" ref="H9:I9" si="14">H331</f>
        <v>0</v>
      </c>
      <c r="I9" s="105">
        <f t="shared" si="14"/>
        <v>0</v>
      </c>
      <c r="J9" s="111" t="str">
        <f t="shared" si="5"/>
        <v>#DIV/0!</v>
      </c>
      <c r="K9" s="105">
        <f t="shared" ref="K9:L9" si="15">K331</f>
        <v>0</v>
      </c>
      <c r="L9" s="105">
        <f t="shared" si="15"/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6" t="str">
        <f t="shared" si="3"/>
        <v>GERAL</v>
      </c>
      <c r="B10" s="108" t="b">
        <v>0</v>
      </c>
      <c r="C10" s="108" t="str">
        <f>D370</f>
        <v>Pix Bet</v>
      </c>
      <c r="D10" s="108"/>
      <c r="E10" s="108"/>
      <c r="F10" s="109"/>
      <c r="G10" s="110">
        <f>C367</f>
        <v>0.1</v>
      </c>
      <c r="H10" s="105">
        <f t="shared" ref="H10:I10" si="16">H375</f>
        <v>0</v>
      </c>
      <c r="I10" s="105">
        <f t="shared" si="16"/>
        <v>0</v>
      </c>
      <c r="J10" s="111" t="str">
        <f t="shared" si="5"/>
        <v>#DIV/0!</v>
      </c>
      <c r="K10" s="105">
        <f t="shared" ref="K10:L10" si="17">K375</f>
        <v>0</v>
      </c>
      <c r="L10" s="105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6" t="str">
        <f t="shared" si="3"/>
        <v>GERAL</v>
      </c>
      <c r="B11" s="108" t="b">
        <v>0</v>
      </c>
      <c r="C11" s="108" t="str">
        <f>D414</f>
        <v>Pix Bet</v>
      </c>
      <c r="D11" s="108"/>
      <c r="E11" s="108"/>
      <c r="F11" s="109"/>
      <c r="G11" s="110">
        <f>C411</f>
        <v>0.1</v>
      </c>
      <c r="H11" s="105">
        <f t="shared" ref="H11:I11" si="18">H419</f>
        <v>0</v>
      </c>
      <c r="I11" s="105">
        <f t="shared" si="18"/>
        <v>0</v>
      </c>
      <c r="J11" s="111" t="str">
        <f t="shared" si="5"/>
        <v>#DIV/0!</v>
      </c>
      <c r="K11" s="105">
        <f t="shared" ref="K11:L11" si="19">K419</f>
        <v>0</v>
      </c>
      <c r="L11" s="105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/>
      <c r="C12" s="26" t="s">
        <v>56</v>
      </c>
      <c r="D12" s="26"/>
      <c r="E12" s="27">
        <f>H12*117.26%</f>
        <v>8515.4212</v>
      </c>
      <c r="F12" s="28" t="s">
        <v>14</v>
      </c>
      <c r="G12" s="29"/>
      <c r="H12" s="30">
        <f t="shared" ref="H12:I12" si="20">SUM(H3:H11)</f>
        <v>7262</v>
      </c>
      <c r="I12" s="30">
        <f t="shared" si="20"/>
        <v>7</v>
      </c>
      <c r="J12" s="31">
        <f t="shared" si="5"/>
        <v>0.0009639217846</v>
      </c>
      <c r="K12" s="30">
        <f t="shared" ref="K12:L12" si="21">SUM(K3:K11)</f>
        <v>0</v>
      </c>
      <c r="L12" s="30">
        <f t="shared" si="21"/>
        <v>7269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106"/>
      <c r="G13" s="3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106"/>
      <c r="G14" s="3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7262</v>
      </c>
      <c r="I17" s="51">
        <f t="shared" si="23"/>
        <v>7</v>
      </c>
      <c r="J17" s="52">
        <f>SUM(H17:I17)</f>
        <v>7269</v>
      </c>
      <c r="K17" s="51">
        <f>K67+K111+K155+K199+K243+K287+K331+K375+K419</f>
        <v>0</v>
      </c>
      <c r="L17" s="51">
        <f>J17-K17</f>
        <v>7269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-0.01377031121</v>
      </c>
      <c r="F19" s="56" t="s">
        <v>25</v>
      </c>
      <c r="G19" s="57">
        <v>1.0</v>
      </c>
      <c r="H19" s="58">
        <f t="shared" ref="H19:I19" si="24">H69+H113+H157+H201+H245+H289+H333+H377+H421</f>
        <v>7262</v>
      </c>
      <c r="I19" s="59">
        <f t="shared" si="24"/>
        <v>-100</v>
      </c>
      <c r="J19" s="60">
        <f t="shared" ref="J19:J49" si="27">SUM(H19:I19)</f>
        <v>7162</v>
      </c>
      <c r="K19" s="58">
        <f t="shared" ref="K19:K49" si="28">K69+K113+K157+K201+K245+K289+K333+K377+K421</f>
        <v>0</v>
      </c>
      <c r="L19" s="58">
        <f t="shared" ref="L19:L49" si="29">J19-K19</f>
        <v>7162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0.006747452492</v>
      </c>
      <c r="F20" s="56" t="s">
        <v>26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49</v>
      </c>
      <c r="J20" s="60">
        <f t="shared" si="27"/>
        <v>49</v>
      </c>
      <c r="K20" s="58">
        <f t="shared" si="28"/>
        <v>0</v>
      </c>
      <c r="L20" s="58">
        <f t="shared" si="29"/>
        <v>49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0.006196640044</v>
      </c>
      <c r="F21" s="56" t="s">
        <v>27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45</v>
      </c>
      <c r="J21" s="60">
        <f t="shared" si="27"/>
        <v>45</v>
      </c>
      <c r="K21" s="58">
        <f t="shared" si="28"/>
        <v>0</v>
      </c>
      <c r="L21" s="58">
        <f t="shared" si="29"/>
        <v>45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0.006334343156</v>
      </c>
      <c r="F22" s="56" t="s">
        <v>28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46</v>
      </c>
      <c r="J22" s="60">
        <f t="shared" si="27"/>
        <v>46</v>
      </c>
      <c r="K22" s="58">
        <f t="shared" si="28"/>
        <v>0</v>
      </c>
      <c r="L22" s="58">
        <f t="shared" si="29"/>
        <v>46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-0.02382263839</v>
      </c>
      <c r="F23" s="56" t="s">
        <v>29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-173</v>
      </c>
      <c r="J23" s="60">
        <f t="shared" si="27"/>
        <v>-173</v>
      </c>
      <c r="K23" s="58">
        <f t="shared" si="28"/>
        <v>0</v>
      </c>
      <c r="L23" s="58">
        <f t="shared" si="29"/>
        <v>-173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</v>
      </c>
      <c r="F24" s="56" t="s">
        <v>23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0</v>
      </c>
      <c r="J24" s="60">
        <f t="shared" si="27"/>
        <v>0</v>
      </c>
      <c r="K24" s="58">
        <f t="shared" si="28"/>
        <v>0</v>
      </c>
      <c r="L24" s="58">
        <f t="shared" si="29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0.006885155605</v>
      </c>
      <c r="F25" s="56" t="s">
        <v>24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50</v>
      </c>
      <c r="J25" s="60">
        <f t="shared" si="27"/>
        <v>50</v>
      </c>
      <c r="K25" s="58">
        <f t="shared" si="28"/>
        <v>0</v>
      </c>
      <c r="L25" s="58">
        <f t="shared" si="29"/>
        <v>50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0.006885155605</v>
      </c>
      <c r="F26" s="56" t="s">
        <v>25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50</v>
      </c>
      <c r="J26" s="60">
        <f t="shared" si="27"/>
        <v>50</v>
      </c>
      <c r="K26" s="58">
        <f t="shared" si="28"/>
        <v>0</v>
      </c>
      <c r="L26" s="58">
        <f t="shared" si="29"/>
        <v>50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0.008262186725</v>
      </c>
      <c r="F27" s="56" t="s">
        <v>26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60</v>
      </c>
      <c r="J27" s="60">
        <f t="shared" si="27"/>
        <v>60</v>
      </c>
      <c r="K27" s="58">
        <f t="shared" si="28"/>
        <v>0</v>
      </c>
      <c r="L27" s="58">
        <f t="shared" si="29"/>
        <v>60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0.004131093363</v>
      </c>
      <c r="F28" s="56" t="s">
        <v>27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30</v>
      </c>
      <c r="J28" s="60">
        <f t="shared" si="27"/>
        <v>30</v>
      </c>
      <c r="K28" s="58">
        <f t="shared" si="28"/>
        <v>0</v>
      </c>
      <c r="L28" s="58">
        <f t="shared" si="29"/>
        <v>30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-0.006885155605</v>
      </c>
      <c r="F29" s="56" t="s">
        <v>28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-50</v>
      </c>
      <c r="J29" s="60">
        <f t="shared" si="27"/>
        <v>-50</v>
      </c>
      <c r="K29" s="58">
        <f t="shared" si="28"/>
        <v>0</v>
      </c>
      <c r="L29" s="58">
        <f t="shared" si="29"/>
        <v>-50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0</v>
      </c>
      <c r="F30" s="56" t="s">
        <v>29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0</v>
      </c>
      <c r="J30" s="60">
        <f t="shared" si="27"/>
        <v>0</v>
      </c>
      <c r="K30" s="58">
        <f t="shared" si="28"/>
        <v>0</v>
      </c>
      <c r="L30" s="58">
        <f t="shared" si="29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</v>
      </c>
      <c r="F31" s="56" t="s">
        <v>23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0</v>
      </c>
      <c r="J31" s="60">
        <f t="shared" si="27"/>
        <v>0</v>
      </c>
      <c r="K31" s="58">
        <f t="shared" si="28"/>
        <v>0</v>
      </c>
      <c r="L31" s="58">
        <f t="shared" si="29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</v>
      </c>
      <c r="F32" s="56" t="s">
        <v>24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0</v>
      </c>
      <c r="J32" s="60">
        <f t="shared" si="27"/>
        <v>0</v>
      </c>
      <c r="K32" s="58">
        <f t="shared" si="28"/>
        <v>0</v>
      </c>
      <c r="L32" s="58">
        <f t="shared" si="29"/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</v>
      </c>
      <c r="F33" s="56" t="s">
        <v>25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0</v>
      </c>
      <c r="J33" s="60">
        <f t="shared" si="27"/>
        <v>0</v>
      </c>
      <c r="K33" s="58">
        <f t="shared" si="28"/>
        <v>0</v>
      </c>
      <c r="L33" s="58">
        <f t="shared" si="29"/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</v>
      </c>
      <c r="F34" s="56" t="s">
        <v>26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0</v>
      </c>
      <c r="J34" s="60">
        <f t="shared" si="27"/>
        <v>0</v>
      </c>
      <c r="K34" s="58">
        <f t="shared" si="28"/>
        <v>0</v>
      </c>
      <c r="L34" s="58">
        <f t="shared" si="29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</v>
      </c>
      <c r="F35" s="56" t="s">
        <v>27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0</v>
      </c>
      <c r="J35" s="60">
        <f t="shared" si="27"/>
        <v>0</v>
      </c>
      <c r="K35" s="58">
        <f t="shared" si="28"/>
        <v>0</v>
      </c>
      <c r="L35" s="58">
        <f t="shared" si="29"/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</v>
      </c>
      <c r="F36" s="56" t="s">
        <v>28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0</v>
      </c>
      <c r="J36" s="60">
        <f t="shared" si="27"/>
        <v>0</v>
      </c>
      <c r="K36" s="58">
        <f t="shared" si="28"/>
        <v>0</v>
      </c>
      <c r="L36" s="58">
        <f t="shared" si="29"/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</v>
      </c>
      <c r="F37" s="56" t="s">
        <v>29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0</v>
      </c>
      <c r="J37" s="60">
        <f t="shared" si="27"/>
        <v>0</v>
      </c>
      <c r="K37" s="58">
        <f t="shared" si="28"/>
        <v>0</v>
      </c>
      <c r="L37" s="58">
        <f t="shared" si="29"/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</v>
      </c>
      <c r="F38" s="56" t="s">
        <v>23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0</v>
      </c>
      <c r="J38" s="60">
        <f t="shared" si="27"/>
        <v>0</v>
      </c>
      <c r="K38" s="58">
        <f t="shared" si="28"/>
        <v>0</v>
      </c>
      <c r="L38" s="58">
        <f t="shared" si="29"/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0</v>
      </c>
      <c r="F39" s="56" t="s">
        <v>24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0</v>
      </c>
      <c r="J39" s="60">
        <f t="shared" si="27"/>
        <v>0</v>
      </c>
      <c r="K39" s="58">
        <f t="shared" si="28"/>
        <v>0</v>
      </c>
      <c r="L39" s="58">
        <f t="shared" si="29"/>
        <v>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</v>
      </c>
      <c r="F40" s="56" t="s">
        <v>25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0</v>
      </c>
      <c r="J40" s="60">
        <f t="shared" si="27"/>
        <v>0</v>
      </c>
      <c r="K40" s="58">
        <f t="shared" si="28"/>
        <v>0</v>
      </c>
      <c r="L40" s="58">
        <f t="shared" si="29"/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</v>
      </c>
      <c r="F41" s="56" t="s">
        <v>26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0</v>
      </c>
      <c r="J41" s="60">
        <f t="shared" si="27"/>
        <v>0</v>
      </c>
      <c r="K41" s="58">
        <f t="shared" si="28"/>
        <v>0</v>
      </c>
      <c r="L41" s="58">
        <f t="shared" si="29"/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</v>
      </c>
      <c r="F42" s="56" t="s">
        <v>27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0</v>
      </c>
      <c r="J42" s="60">
        <f t="shared" si="27"/>
        <v>0</v>
      </c>
      <c r="K42" s="58">
        <f t="shared" si="28"/>
        <v>0</v>
      </c>
      <c r="L42" s="58">
        <f t="shared" si="29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</v>
      </c>
      <c r="F43" s="56" t="s">
        <v>28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0</v>
      </c>
      <c r="J43" s="60">
        <f t="shared" si="27"/>
        <v>0</v>
      </c>
      <c r="K43" s="58">
        <f t="shared" si="28"/>
        <v>0</v>
      </c>
      <c r="L43" s="58">
        <f t="shared" si="29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0</v>
      </c>
      <c r="F44" s="56" t="s">
        <v>29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0</v>
      </c>
      <c r="J44" s="60">
        <f t="shared" si="27"/>
        <v>0</v>
      </c>
      <c r="K44" s="58">
        <f t="shared" si="28"/>
        <v>0</v>
      </c>
      <c r="L44" s="58">
        <f t="shared" si="29"/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0</v>
      </c>
      <c r="F45" s="56" t="s">
        <v>23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0</v>
      </c>
      <c r="J45" s="60">
        <f t="shared" si="27"/>
        <v>0</v>
      </c>
      <c r="K45" s="58">
        <f t="shared" si="28"/>
        <v>0</v>
      </c>
      <c r="L45" s="58">
        <f t="shared" si="29"/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</v>
      </c>
      <c r="F46" s="56" t="s">
        <v>24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0</v>
      </c>
      <c r="J46" s="60">
        <f t="shared" si="27"/>
        <v>0</v>
      </c>
      <c r="K46" s="58">
        <f t="shared" si="28"/>
        <v>0</v>
      </c>
      <c r="L46" s="58">
        <f t="shared" si="29"/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0</v>
      </c>
      <c r="F47" s="56" t="s">
        <v>25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0</v>
      </c>
      <c r="J47" s="60">
        <f t="shared" si="27"/>
        <v>0</v>
      </c>
      <c r="K47" s="58">
        <f t="shared" si="28"/>
        <v>0</v>
      </c>
      <c r="L47" s="58">
        <f t="shared" si="29"/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</v>
      </c>
      <c r="F48" s="56" t="s">
        <v>26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0</v>
      </c>
      <c r="J48" s="60">
        <f t="shared" si="27"/>
        <v>0</v>
      </c>
      <c r="K48" s="58">
        <f t="shared" si="28"/>
        <v>0</v>
      </c>
      <c r="L48" s="58">
        <f t="shared" si="29"/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</v>
      </c>
      <c r="F49" s="56" t="s">
        <v>27</v>
      </c>
      <c r="G49" s="57">
        <v>31.0</v>
      </c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7262</v>
      </c>
      <c r="I52" s="64">
        <f t="shared" si="60"/>
        <v>7</v>
      </c>
      <c r="J52" s="65">
        <v>0.0</v>
      </c>
      <c r="K52" s="64">
        <f>I52+J52</f>
        <v>7</v>
      </c>
      <c r="L52" s="66">
        <f>H52+I52</f>
        <v>7269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0.0009639217846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5600.0</v>
      </c>
      <c r="I55" s="69">
        <f>I52/H55</f>
        <v>0.00125</v>
      </c>
      <c r="J55" s="69">
        <f>J52/H55</f>
        <v>0</v>
      </c>
      <c r="K55" s="69">
        <f>K52/H55</f>
        <v>0.00125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2480.64</v>
      </c>
      <c r="F58" s="84">
        <v>1.0</v>
      </c>
      <c r="G58" s="85">
        <f>((E65*G67)+E65)</f>
        <v>2906.465127</v>
      </c>
      <c r="H58" s="84">
        <v>9.0</v>
      </c>
      <c r="I58" s="85">
        <f>((G65*G67)+G65)</f>
        <v>3405.387131</v>
      </c>
      <c r="J58" s="84">
        <v>17.0</v>
      </c>
      <c r="K58" s="85">
        <f>((I65*G67)+I65)</f>
        <v>3989.953779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0.02</v>
      </c>
      <c r="D59" s="82" t="s">
        <v>38</v>
      </c>
      <c r="E59" s="83">
        <f t="shared" ref="E59:E65" si="62">((E58*G$67)+E58)</f>
        <v>2530.2528</v>
      </c>
      <c r="F59" s="84">
        <v>2.0</v>
      </c>
      <c r="G59" s="85">
        <f t="shared" ref="G59:G65" si="63">((G58*G$67)+G58)</f>
        <v>2964.594429</v>
      </c>
      <c r="H59" s="84">
        <v>10.0</v>
      </c>
      <c r="I59" s="85">
        <f t="shared" ref="I59:I65" si="64">((I58*G$67)+I58)</f>
        <v>3473.494874</v>
      </c>
      <c r="J59" s="84">
        <v>18.0</v>
      </c>
      <c r="K59" s="85">
        <f t="shared" ref="K59:K64" si="65">((K58*G$67)+K58)</f>
        <v>4069.752854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2580.857856</v>
      </c>
      <c r="F60" s="84">
        <v>3.0</v>
      </c>
      <c r="G60" s="85">
        <f t="shared" si="63"/>
        <v>3023.886318</v>
      </c>
      <c r="H60" s="84">
        <v>11.0</v>
      </c>
      <c r="I60" s="85">
        <f t="shared" si="64"/>
        <v>3542.964772</v>
      </c>
      <c r="J60" s="84">
        <v>19.0</v>
      </c>
      <c r="K60" s="85">
        <f t="shared" si="65"/>
        <v>4151.147911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2632.475013</v>
      </c>
      <c r="F61" s="84">
        <v>4.0</v>
      </c>
      <c r="G61" s="85">
        <f t="shared" si="63"/>
        <v>3084.364044</v>
      </c>
      <c r="H61" s="84">
        <v>12.0</v>
      </c>
      <c r="I61" s="85">
        <f t="shared" si="64"/>
        <v>3613.824067</v>
      </c>
      <c r="J61" s="84">
        <v>20.0</v>
      </c>
      <c r="K61" s="85">
        <f t="shared" si="65"/>
        <v>4234.170869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2685.124513</v>
      </c>
      <c r="F62" s="84">
        <v>5.0</v>
      </c>
      <c r="G62" s="85">
        <f t="shared" si="63"/>
        <v>3146.051325</v>
      </c>
      <c r="H62" s="84">
        <v>13.0</v>
      </c>
      <c r="I62" s="85">
        <f t="shared" si="64"/>
        <v>3686.100548</v>
      </c>
      <c r="J62" s="84">
        <v>21.0</v>
      </c>
      <c r="K62" s="85">
        <f t="shared" si="65"/>
        <v>4318.854287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12.16</v>
      </c>
      <c r="E63" s="83">
        <f t="shared" si="62"/>
        <v>2738.827004</v>
      </c>
      <c r="F63" s="84">
        <v>6.0</v>
      </c>
      <c r="G63" s="85">
        <f t="shared" si="63"/>
        <v>3208.972352</v>
      </c>
      <c r="H63" s="84">
        <v>14.0</v>
      </c>
      <c r="I63" s="85">
        <f t="shared" si="64"/>
        <v>3759.822559</v>
      </c>
      <c r="J63" s="84">
        <v>22.0</v>
      </c>
      <c r="K63" s="85">
        <f t="shared" si="65"/>
        <v>4405.231373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2.432</v>
      </c>
      <c r="E64" s="83">
        <f t="shared" si="62"/>
        <v>2793.603544</v>
      </c>
      <c r="F64" s="84">
        <v>7.0</v>
      </c>
      <c r="G64" s="85">
        <f t="shared" si="63"/>
        <v>3273.151799</v>
      </c>
      <c r="H64" s="84">
        <v>15.0</v>
      </c>
      <c r="I64" s="85">
        <f t="shared" si="64"/>
        <v>3835.019011</v>
      </c>
      <c r="J64" s="84">
        <v>23.0</v>
      </c>
      <c r="K64" s="85">
        <f t="shared" si="65"/>
        <v>4493.336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48.64</v>
      </c>
      <c r="E65" s="83">
        <f t="shared" si="62"/>
        <v>2849.475615</v>
      </c>
      <c r="F65" s="84">
        <v>8.0</v>
      </c>
      <c r="G65" s="85">
        <f t="shared" si="63"/>
        <v>3338.614835</v>
      </c>
      <c r="H65" s="84">
        <v>16.0</v>
      </c>
      <c r="I65" s="85">
        <f t="shared" si="64"/>
        <v>3911.719391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0.02</v>
      </c>
      <c r="H67" s="17">
        <f t="shared" ref="H67:I67" si="66">H69+H70+H71+H72+H73+H74+H75+H76+H77+H78+H79+H80+H81+H82+H83+H84+H85+H86+H87+H88+H89+H90+H91+H92+H93+H94+H95+H96+H97+H98</f>
        <v>2420</v>
      </c>
      <c r="I67" s="17">
        <f t="shared" si="66"/>
        <v>12</v>
      </c>
      <c r="J67" s="98"/>
      <c r="K67" s="17">
        <f t="shared" ref="K67:L67" si="67">K69+K70+K71+K72+K73+K74+K75+K76+K77+K78+K79+K80+K81+K82+K83+K84+K85+K86+K87+K88+K89+K90+K91+K92+K93+K94+K95+K96+K97+K98</f>
        <v>0</v>
      </c>
      <c r="L67" s="17">
        <f t="shared" si="67"/>
        <v>2432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2420.0</v>
      </c>
      <c r="I69" s="101">
        <v>48.0</v>
      </c>
      <c r="J69" s="101">
        <f t="shared" ref="J69:J99" si="68">SUM(H69:I69)</f>
        <v>2468</v>
      </c>
      <c r="K69" s="100">
        <v>0.0</v>
      </c>
      <c r="L69" s="100">
        <f t="shared" ref="L69:L99" si="69">J69-K69</f>
        <v>2468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70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49.0</v>
      </c>
      <c r="J70" s="101">
        <f t="shared" si="68"/>
        <v>49</v>
      </c>
      <c r="K70" s="100">
        <v>0.0</v>
      </c>
      <c r="L70" s="100">
        <f t="shared" si="69"/>
        <v>49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70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0.0</v>
      </c>
      <c r="J71" s="101">
        <f t="shared" si="68"/>
        <v>0</v>
      </c>
      <c r="K71" s="100">
        <v>0.0</v>
      </c>
      <c r="L71" s="100">
        <f t="shared" si="69"/>
        <v>0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70"/>
        <v>Pix Bet</v>
      </c>
      <c r="D72" s="54" t="s">
        <v>10</v>
      </c>
      <c r="E72" s="54"/>
      <c r="F72" s="56" t="s">
        <v>29</v>
      </c>
      <c r="G72" s="57">
        <v>4.0</v>
      </c>
      <c r="H72" s="100">
        <v>0.0</v>
      </c>
      <c r="I72" s="101">
        <v>0.0</v>
      </c>
      <c r="J72" s="101">
        <f t="shared" si="68"/>
        <v>0</v>
      </c>
      <c r="K72" s="100">
        <v>0.0</v>
      </c>
      <c r="L72" s="100">
        <f t="shared" si="69"/>
        <v>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70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-100.0</v>
      </c>
      <c r="J73" s="101">
        <f t="shared" si="68"/>
        <v>-100</v>
      </c>
      <c r="K73" s="100">
        <v>0.0</v>
      </c>
      <c r="L73" s="100">
        <f t="shared" si="69"/>
        <v>-100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70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0.0</v>
      </c>
      <c r="J74" s="101">
        <f t="shared" si="68"/>
        <v>0</v>
      </c>
      <c r="K74" s="100">
        <v>0.0</v>
      </c>
      <c r="L74" s="100">
        <f t="shared" si="69"/>
        <v>0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70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0.0</v>
      </c>
      <c r="J75" s="101">
        <f t="shared" si="68"/>
        <v>0</v>
      </c>
      <c r="K75" s="100">
        <v>0.0</v>
      </c>
      <c r="L75" s="100">
        <f t="shared" si="69"/>
        <v>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70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0.0</v>
      </c>
      <c r="J76" s="101">
        <f t="shared" si="68"/>
        <v>0</v>
      </c>
      <c r="K76" s="100">
        <v>0.0</v>
      </c>
      <c r="L76" s="100">
        <f t="shared" si="69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70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20.0</v>
      </c>
      <c r="J77" s="101">
        <f t="shared" si="68"/>
        <v>20</v>
      </c>
      <c r="K77" s="100">
        <v>0.0</v>
      </c>
      <c r="L77" s="100">
        <f t="shared" si="69"/>
        <v>20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70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25.0</v>
      </c>
      <c r="J78" s="101">
        <f t="shared" si="68"/>
        <v>25</v>
      </c>
      <c r="K78" s="100">
        <v>0.0</v>
      </c>
      <c r="L78" s="100">
        <f t="shared" si="69"/>
        <v>25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70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-30.0</v>
      </c>
      <c r="J79" s="101">
        <f t="shared" si="68"/>
        <v>-30</v>
      </c>
      <c r="K79" s="100">
        <v>0.0</v>
      </c>
      <c r="L79" s="100">
        <f t="shared" si="69"/>
        <v>-30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70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0.0</v>
      </c>
      <c r="J80" s="101">
        <f t="shared" si="68"/>
        <v>0</v>
      </c>
      <c r="K80" s="100">
        <v>0.0</v>
      </c>
      <c r="L80" s="100">
        <f t="shared" si="69"/>
        <v>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70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0.0</v>
      </c>
      <c r="J81" s="101">
        <f t="shared" si="68"/>
        <v>0</v>
      </c>
      <c r="K81" s="100">
        <v>0.0</v>
      </c>
      <c r="L81" s="100">
        <f t="shared" si="69"/>
        <v>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70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0.0</v>
      </c>
      <c r="J82" s="101">
        <f t="shared" si="68"/>
        <v>0</v>
      </c>
      <c r="K82" s="100">
        <v>0.0</v>
      </c>
      <c r="L82" s="100">
        <f t="shared" si="69"/>
        <v>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70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0.0</v>
      </c>
      <c r="J83" s="101">
        <f t="shared" si="68"/>
        <v>0</v>
      </c>
      <c r="K83" s="100">
        <v>0.0</v>
      </c>
      <c r="L83" s="100">
        <f t="shared" si="69"/>
        <v>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70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0.0</v>
      </c>
      <c r="J84" s="101">
        <f t="shared" si="68"/>
        <v>0</v>
      </c>
      <c r="K84" s="100">
        <v>0.0</v>
      </c>
      <c r="L84" s="100">
        <f t="shared" si="69"/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70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0.0</v>
      </c>
      <c r="J85" s="101">
        <f t="shared" si="68"/>
        <v>0</v>
      </c>
      <c r="K85" s="100">
        <v>0.0</v>
      </c>
      <c r="L85" s="100">
        <f t="shared" si="69"/>
        <v>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70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0.0</v>
      </c>
      <c r="J86" s="101">
        <f t="shared" si="68"/>
        <v>0</v>
      </c>
      <c r="K86" s="100">
        <v>0.0</v>
      </c>
      <c r="L86" s="100">
        <f t="shared" si="69"/>
        <v>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70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0.0</v>
      </c>
      <c r="J87" s="101">
        <f t="shared" si="68"/>
        <v>0</v>
      </c>
      <c r="K87" s="100">
        <v>0.0</v>
      </c>
      <c r="L87" s="100">
        <f t="shared" si="69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70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0.0</v>
      </c>
      <c r="J88" s="101">
        <f t="shared" si="68"/>
        <v>0</v>
      </c>
      <c r="K88" s="100">
        <v>0.0</v>
      </c>
      <c r="L88" s="100">
        <f t="shared" si="69"/>
        <v>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70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0.0</v>
      </c>
      <c r="J89" s="101">
        <f t="shared" si="68"/>
        <v>0</v>
      </c>
      <c r="K89" s="100">
        <v>0.0</v>
      </c>
      <c r="L89" s="100">
        <f t="shared" si="69"/>
        <v>0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70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0.0</v>
      </c>
      <c r="J90" s="101">
        <f t="shared" si="68"/>
        <v>0</v>
      </c>
      <c r="K90" s="100">
        <v>0.0</v>
      </c>
      <c r="L90" s="100">
        <f t="shared" si="69"/>
        <v>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70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0.0</v>
      </c>
      <c r="J91" s="101">
        <f t="shared" si="68"/>
        <v>0</v>
      </c>
      <c r="K91" s="100">
        <v>0.0</v>
      </c>
      <c r="L91" s="100">
        <f t="shared" si="69"/>
        <v>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70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0.0</v>
      </c>
      <c r="J92" s="101">
        <f t="shared" si="68"/>
        <v>0</v>
      </c>
      <c r="K92" s="100">
        <v>0.0</v>
      </c>
      <c r="L92" s="100">
        <f t="shared" si="69"/>
        <v>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70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0.0</v>
      </c>
      <c r="J93" s="101">
        <f t="shared" si="68"/>
        <v>0</v>
      </c>
      <c r="K93" s="100">
        <v>0.0</v>
      </c>
      <c r="L93" s="100">
        <f t="shared" si="69"/>
        <v>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70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0.0</v>
      </c>
      <c r="J94" s="101">
        <f t="shared" si="68"/>
        <v>0</v>
      </c>
      <c r="K94" s="100">
        <v>0.0</v>
      </c>
      <c r="L94" s="100">
        <f t="shared" si="69"/>
        <v>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70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0.0</v>
      </c>
      <c r="J95" s="101">
        <f t="shared" si="68"/>
        <v>0</v>
      </c>
      <c r="K95" s="100">
        <v>0.0</v>
      </c>
      <c r="L95" s="100">
        <f t="shared" si="69"/>
        <v>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70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0.0</v>
      </c>
      <c r="J96" s="101">
        <f t="shared" si="68"/>
        <v>0</v>
      </c>
      <c r="K96" s="100">
        <v>0.0</v>
      </c>
      <c r="L96" s="100">
        <f t="shared" si="69"/>
        <v>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70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0.0</v>
      </c>
      <c r="J97" s="101">
        <f t="shared" si="68"/>
        <v>0</v>
      </c>
      <c r="K97" s="100">
        <v>0.0</v>
      </c>
      <c r="L97" s="100">
        <f t="shared" si="69"/>
        <v>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70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0.0</v>
      </c>
      <c r="J98" s="101">
        <f t="shared" si="68"/>
        <v>0</v>
      </c>
      <c r="K98" s="100">
        <v>0.0</v>
      </c>
      <c r="L98" s="100">
        <f t="shared" si="69"/>
        <v>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70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8"/>
        <v>0</v>
      </c>
      <c r="K99" s="100">
        <v>0.0</v>
      </c>
      <c r="L99" s="100">
        <f t="shared" si="69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1">A101</f>
        <v>2ª ENTRADA</v>
      </c>
      <c r="B102" s="82"/>
      <c r="C102" s="82"/>
      <c r="D102" s="82"/>
      <c r="E102" s="83">
        <f>((L111*G111)+L111)</f>
        <v>2486.76</v>
      </c>
      <c r="F102" s="84">
        <v>1.0</v>
      </c>
      <c r="G102" s="85">
        <f>((E109*G111)+E109)</f>
        <v>2913.635682</v>
      </c>
      <c r="H102" s="84">
        <v>9.0</v>
      </c>
      <c r="I102" s="85">
        <f>((G109*G111)+G109)</f>
        <v>3413.78858</v>
      </c>
      <c r="J102" s="84">
        <v>17.0</v>
      </c>
      <c r="K102" s="85">
        <f>((I109*G111)+I109)</f>
        <v>3999.797415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1"/>
        <v>2ª ENTRADA</v>
      </c>
      <c r="B103" s="87"/>
      <c r="C103" s="87">
        <v>0.02</v>
      </c>
      <c r="D103" s="82" t="s">
        <v>38</v>
      </c>
      <c r="E103" s="83">
        <f t="shared" ref="E103:E109" si="72">((E102*G$111)+E102)</f>
        <v>2536.4952</v>
      </c>
      <c r="F103" s="84">
        <v>2.0</v>
      </c>
      <c r="G103" s="85">
        <f t="shared" ref="G103:G109" si="73">((G102*G$111)+G102)</f>
        <v>2971.908396</v>
      </c>
      <c r="H103" s="84">
        <v>10.0</v>
      </c>
      <c r="I103" s="85">
        <f t="shared" ref="I103:I109" si="74">((I102*G$111)+I102)</f>
        <v>3482.064352</v>
      </c>
      <c r="J103" s="84">
        <v>18.0</v>
      </c>
      <c r="K103" s="85">
        <f t="shared" ref="K103:K108" si="75">((K102*G$111)+K102)</f>
        <v>4079.793363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1"/>
        <v>2ª ENTRADA</v>
      </c>
      <c r="B104" s="82"/>
      <c r="C104" s="82"/>
      <c r="D104" s="82"/>
      <c r="E104" s="83">
        <f t="shared" si="72"/>
        <v>2587.225104</v>
      </c>
      <c r="F104" s="84">
        <v>3.0</v>
      </c>
      <c r="G104" s="85">
        <f t="shared" si="73"/>
        <v>3031.346564</v>
      </c>
      <c r="H104" s="84">
        <v>11.0</v>
      </c>
      <c r="I104" s="85">
        <f t="shared" si="74"/>
        <v>3551.705639</v>
      </c>
      <c r="J104" s="84">
        <v>19.0</v>
      </c>
      <c r="K104" s="85">
        <f t="shared" si="75"/>
        <v>4161.38923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1"/>
        <v>2ª ENTRADA</v>
      </c>
      <c r="B105" s="88"/>
      <c r="C105" s="88"/>
      <c r="D105" s="88"/>
      <c r="E105" s="83">
        <f t="shared" si="72"/>
        <v>2638.969606</v>
      </c>
      <c r="F105" s="84">
        <v>4.0</v>
      </c>
      <c r="G105" s="85">
        <f t="shared" si="73"/>
        <v>3091.973495</v>
      </c>
      <c r="H105" s="84">
        <v>12.0</v>
      </c>
      <c r="I105" s="85">
        <f t="shared" si="74"/>
        <v>3622.739751</v>
      </c>
      <c r="J105" s="84">
        <v>20.0</v>
      </c>
      <c r="K105" s="85">
        <f t="shared" si="75"/>
        <v>4244.617015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1"/>
        <v>2ª ENTRADA</v>
      </c>
      <c r="B106" s="89"/>
      <c r="C106" s="89" t="s">
        <v>1</v>
      </c>
      <c r="D106" s="89" t="s">
        <v>44</v>
      </c>
      <c r="E106" s="83">
        <f t="shared" si="72"/>
        <v>2691.748998</v>
      </c>
      <c r="F106" s="84">
        <v>5.0</v>
      </c>
      <c r="G106" s="85">
        <f t="shared" si="73"/>
        <v>3153.812965</v>
      </c>
      <c r="H106" s="84">
        <v>13.0</v>
      </c>
      <c r="I106" s="85">
        <f t="shared" si="74"/>
        <v>3695.194546</v>
      </c>
      <c r="J106" s="84">
        <v>21.0</v>
      </c>
      <c r="K106" s="85">
        <f t="shared" si="75"/>
        <v>4329.509355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1"/>
        <v>2ª ENTRADA</v>
      </c>
      <c r="B107" s="90"/>
      <c r="C107" s="90" t="s">
        <v>40</v>
      </c>
      <c r="D107" s="91">
        <f>L111*0.5%</f>
        <v>12.19</v>
      </c>
      <c r="E107" s="83">
        <f t="shared" si="72"/>
        <v>2745.583978</v>
      </c>
      <c r="F107" s="84">
        <v>6.0</v>
      </c>
      <c r="G107" s="85">
        <f t="shared" si="73"/>
        <v>3216.889224</v>
      </c>
      <c r="H107" s="84">
        <v>14.0</v>
      </c>
      <c r="I107" s="85">
        <f t="shared" si="74"/>
        <v>3769.098437</v>
      </c>
      <c r="J107" s="84">
        <v>22.0</v>
      </c>
      <c r="K107" s="85">
        <f t="shared" si="75"/>
        <v>4416.099542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1"/>
        <v>2ª ENTRADA</v>
      </c>
      <c r="B108" s="92"/>
      <c r="C108" s="92" t="s">
        <v>41</v>
      </c>
      <c r="D108" s="93">
        <f>D107/5</f>
        <v>2.438</v>
      </c>
      <c r="E108" s="83">
        <f t="shared" si="72"/>
        <v>2800.495658</v>
      </c>
      <c r="F108" s="84">
        <v>7.0</v>
      </c>
      <c r="G108" s="85">
        <f t="shared" si="73"/>
        <v>3281.227009</v>
      </c>
      <c r="H108" s="84">
        <v>15.0</v>
      </c>
      <c r="I108" s="85">
        <f t="shared" si="74"/>
        <v>3844.480406</v>
      </c>
      <c r="J108" s="84">
        <v>23.0</v>
      </c>
      <c r="K108" s="85">
        <f t="shared" si="75"/>
        <v>4504.421533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1"/>
        <v>2ª ENTRADA</v>
      </c>
      <c r="B109" s="94"/>
      <c r="C109" s="94" t="s">
        <v>42</v>
      </c>
      <c r="D109" s="95">
        <f>L111*G111</f>
        <v>48.76</v>
      </c>
      <c r="E109" s="83">
        <f t="shared" si="72"/>
        <v>2856.505571</v>
      </c>
      <c r="F109" s="84">
        <v>8.0</v>
      </c>
      <c r="G109" s="85">
        <f t="shared" si="73"/>
        <v>3346.851549</v>
      </c>
      <c r="H109" s="84">
        <v>16.0</v>
      </c>
      <c r="I109" s="85">
        <f t="shared" si="74"/>
        <v>3921.370014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1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1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0.02</v>
      </c>
      <c r="H111" s="17">
        <f t="shared" ref="H111:I111" si="76">H113+H114+H115+H116+H117+H118+H119+H120+H121+H122+H123+H124+H125+H126+H127+H128+H129+H130+H131+H132+H133+H134+H135+H136+H137+H138+H139+H140+H141+H142</f>
        <v>2420</v>
      </c>
      <c r="I111" s="17">
        <f t="shared" si="76"/>
        <v>18</v>
      </c>
      <c r="J111" s="98"/>
      <c r="K111" s="17">
        <f t="shared" ref="K111:L111" si="77">K113+K114+K115+K116+K117+K118+K119+K120+K121+K122+K123+K124+K125+K126+K127+K128+K129+K130+K131+K132+K133+K134+K135+K136+K137+K138+K139+K140+K141+K142</f>
        <v>0</v>
      </c>
      <c r="L111" s="17">
        <f t="shared" si="77"/>
        <v>2438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1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1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2420.0</v>
      </c>
      <c r="I113" s="101">
        <v>-148.0</v>
      </c>
      <c r="J113" s="101">
        <f t="shared" ref="J113:J143" si="78">SUM(H113:I113)</f>
        <v>2272</v>
      </c>
      <c r="K113" s="100">
        <v>0.0</v>
      </c>
      <c r="L113" s="100">
        <f t="shared" ref="L113:L143" si="79">J113-K113</f>
        <v>2272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1"/>
        <v>2ª ENTRADA</v>
      </c>
      <c r="B114" s="54"/>
      <c r="C114" s="54" t="str">
        <f t="shared" ref="C114:C143" si="80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0.0</v>
      </c>
      <c r="J114" s="101">
        <f t="shared" si="78"/>
        <v>0</v>
      </c>
      <c r="K114" s="100">
        <v>0.0</v>
      </c>
      <c r="L114" s="100">
        <f t="shared" si="79"/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1"/>
        <v>2ª ENTRADA</v>
      </c>
      <c r="B115" s="54"/>
      <c r="C115" s="54" t="str">
        <f t="shared" si="80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45.0</v>
      </c>
      <c r="J115" s="101">
        <f t="shared" si="78"/>
        <v>45</v>
      </c>
      <c r="K115" s="100">
        <v>0.0</v>
      </c>
      <c r="L115" s="100">
        <f t="shared" si="79"/>
        <v>45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1"/>
        <v>2ª ENTRADA</v>
      </c>
      <c r="B116" s="54"/>
      <c r="C116" s="54" t="str">
        <f t="shared" si="80"/>
        <v>1XBet</v>
      </c>
      <c r="D116" s="54" t="s">
        <v>10</v>
      </c>
      <c r="E116" s="54"/>
      <c r="F116" s="56" t="s">
        <v>29</v>
      </c>
      <c r="G116" s="57">
        <v>4.0</v>
      </c>
      <c r="H116" s="100">
        <v>0.0</v>
      </c>
      <c r="I116" s="101">
        <v>46.0</v>
      </c>
      <c r="J116" s="101">
        <f t="shared" si="78"/>
        <v>46</v>
      </c>
      <c r="K116" s="100">
        <v>0.0</v>
      </c>
      <c r="L116" s="100">
        <f t="shared" si="79"/>
        <v>46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1"/>
        <v>2ª ENTRADA</v>
      </c>
      <c r="B117" s="54"/>
      <c r="C117" s="54" t="str">
        <f t="shared" si="80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0.0</v>
      </c>
      <c r="J117" s="101">
        <f t="shared" si="78"/>
        <v>0</v>
      </c>
      <c r="K117" s="100">
        <v>0.0</v>
      </c>
      <c r="L117" s="100">
        <f t="shared" si="79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1"/>
        <v>2ª ENTRADA</v>
      </c>
      <c r="B118" s="54"/>
      <c r="C118" s="54" t="str">
        <f t="shared" si="80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0.0</v>
      </c>
      <c r="J118" s="101">
        <f t="shared" si="78"/>
        <v>0</v>
      </c>
      <c r="K118" s="100">
        <v>0.0</v>
      </c>
      <c r="L118" s="100">
        <f t="shared" si="79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1"/>
        <v>2ª ENTRADA</v>
      </c>
      <c r="B119" s="54"/>
      <c r="C119" s="54" t="str">
        <f t="shared" si="80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50.0</v>
      </c>
      <c r="J119" s="101">
        <f t="shared" si="78"/>
        <v>50</v>
      </c>
      <c r="K119" s="100">
        <v>0.0</v>
      </c>
      <c r="L119" s="100">
        <f t="shared" si="79"/>
        <v>50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1"/>
        <v>2ª ENTRADA</v>
      </c>
      <c r="B120" s="54"/>
      <c r="C120" s="54" t="str">
        <f t="shared" si="80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0.0</v>
      </c>
      <c r="J120" s="101">
        <f t="shared" si="78"/>
        <v>0</v>
      </c>
      <c r="K120" s="100">
        <v>0.0</v>
      </c>
      <c r="L120" s="100">
        <f t="shared" si="79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1"/>
        <v>2ª ENTRADA</v>
      </c>
      <c r="B121" s="54"/>
      <c r="C121" s="54" t="str">
        <f t="shared" si="80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10.0</v>
      </c>
      <c r="J121" s="101">
        <f t="shared" si="78"/>
        <v>10</v>
      </c>
      <c r="K121" s="100">
        <v>0.0</v>
      </c>
      <c r="L121" s="100">
        <f t="shared" si="79"/>
        <v>10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1"/>
        <v>2ª ENTRADA</v>
      </c>
      <c r="B122" s="54"/>
      <c r="C122" s="54" t="str">
        <f t="shared" si="80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35.0</v>
      </c>
      <c r="J122" s="101">
        <f t="shared" si="78"/>
        <v>35</v>
      </c>
      <c r="K122" s="100">
        <v>0.0</v>
      </c>
      <c r="L122" s="100">
        <f t="shared" si="79"/>
        <v>35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1"/>
        <v>2ª ENTRADA</v>
      </c>
      <c r="B123" s="54"/>
      <c r="C123" s="54" t="str">
        <f t="shared" si="80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-20.0</v>
      </c>
      <c r="J123" s="101">
        <f t="shared" si="78"/>
        <v>-20</v>
      </c>
      <c r="K123" s="100">
        <v>0.0</v>
      </c>
      <c r="L123" s="100">
        <f t="shared" si="79"/>
        <v>-20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1"/>
        <v>2ª ENTRADA</v>
      </c>
      <c r="B124" s="54"/>
      <c r="C124" s="54" t="str">
        <f t="shared" si="80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0.0</v>
      </c>
      <c r="J124" s="101">
        <f t="shared" si="78"/>
        <v>0</v>
      </c>
      <c r="K124" s="100">
        <v>0.0</v>
      </c>
      <c r="L124" s="100">
        <f t="shared" si="79"/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1"/>
        <v>2ª ENTRADA</v>
      </c>
      <c r="B125" s="54"/>
      <c r="C125" s="54" t="str">
        <f t="shared" si="80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0.0</v>
      </c>
      <c r="J125" s="101">
        <f t="shared" si="78"/>
        <v>0</v>
      </c>
      <c r="K125" s="100">
        <v>0.0</v>
      </c>
      <c r="L125" s="100">
        <f t="shared" si="79"/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1"/>
        <v>2ª ENTRADA</v>
      </c>
      <c r="B126" s="54"/>
      <c r="C126" s="54" t="str">
        <f t="shared" si="80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0.0</v>
      </c>
      <c r="J126" s="101">
        <f t="shared" si="78"/>
        <v>0</v>
      </c>
      <c r="K126" s="100">
        <v>0.0</v>
      </c>
      <c r="L126" s="100">
        <f t="shared" si="79"/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1"/>
        <v>2ª ENTRADA</v>
      </c>
      <c r="B127" s="54"/>
      <c r="C127" s="54" t="str">
        <f t="shared" si="80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0.0</v>
      </c>
      <c r="J127" s="101">
        <f t="shared" si="78"/>
        <v>0</v>
      </c>
      <c r="K127" s="100">
        <v>0.0</v>
      </c>
      <c r="L127" s="100">
        <f t="shared" si="79"/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1"/>
        <v>2ª ENTRADA</v>
      </c>
      <c r="B128" s="54"/>
      <c r="C128" s="54" t="str">
        <f t="shared" si="80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0.0</v>
      </c>
      <c r="J128" s="101">
        <f t="shared" si="78"/>
        <v>0</v>
      </c>
      <c r="K128" s="100">
        <v>0.0</v>
      </c>
      <c r="L128" s="100">
        <f t="shared" si="79"/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1"/>
        <v>2ª ENTRADA</v>
      </c>
      <c r="B129" s="54"/>
      <c r="C129" s="54" t="str">
        <f t="shared" si="80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0.0</v>
      </c>
      <c r="J129" s="101">
        <f t="shared" si="78"/>
        <v>0</v>
      </c>
      <c r="K129" s="100">
        <v>0.0</v>
      </c>
      <c r="L129" s="100">
        <f t="shared" si="79"/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1"/>
        <v>2ª ENTRADA</v>
      </c>
      <c r="B130" s="54"/>
      <c r="C130" s="54" t="str">
        <f t="shared" si="80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0.0</v>
      </c>
      <c r="J130" s="101">
        <f t="shared" si="78"/>
        <v>0</v>
      </c>
      <c r="K130" s="100">
        <v>0.0</v>
      </c>
      <c r="L130" s="100">
        <f t="shared" si="79"/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1"/>
        <v>2ª ENTRADA</v>
      </c>
      <c r="B131" s="54"/>
      <c r="C131" s="54" t="str">
        <f t="shared" si="80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0.0</v>
      </c>
      <c r="J131" s="101">
        <f t="shared" si="78"/>
        <v>0</v>
      </c>
      <c r="K131" s="100">
        <v>0.0</v>
      </c>
      <c r="L131" s="100">
        <f t="shared" si="79"/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1"/>
        <v>2ª ENTRADA</v>
      </c>
      <c r="B132" s="54"/>
      <c r="C132" s="54" t="str">
        <f t="shared" si="80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0.0</v>
      </c>
      <c r="J132" s="101">
        <f t="shared" si="78"/>
        <v>0</v>
      </c>
      <c r="K132" s="100">
        <v>0.0</v>
      </c>
      <c r="L132" s="100">
        <f t="shared" si="79"/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1"/>
        <v>2ª ENTRADA</v>
      </c>
      <c r="B133" s="54"/>
      <c r="C133" s="54" t="str">
        <f t="shared" si="80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0.0</v>
      </c>
      <c r="J133" s="101">
        <f t="shared" si="78"/>
        <v>0</v>
      </c>
      <c r="K133" s="100">
        <v>0.0</v>
      </c>
      <c r="L133" s="100">
        <f t="shared" si="79"/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1"/>
        <v>2ª ENTRADA</v>
      </c>
      <c r="B134" s="54"/>
      <c r="C134" s="54" t="str">
        <f t="shared" si="80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0.0</v>
      </c>
      <c r="J134" s="101">
        <f t="shared" si="78"/>
        <v>0</v>
      </c>
      <c r="K134" s="100">
        <v>0.0</v>
      </c>
      <c r="L134" s="100">
        <f t="shared" si="79"/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1"/>
        <v>2ª ENTRADA</v>
      </c>
      <c r="B135" s="54"/>
      <c r="C135" s="54" t="str">
        <f t="shared" si="80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0.0</v>
      </c>
      <c r="J135" s="101">
        <f t="shared" si="78"/>
        <v>0</v>
      </c>
      <c r="K135" s="100">
        <v>0.0</v>
      </c>
      <c r="L135" s="100">
        <f t="shared" si="79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1"/>
        <v>2ª ENTRADA</v>
      </c>
      <c r="B136" s="54"/>
      <c r="C136" s="54" t="str">
        <f t="shared" si="80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0.0</v>
      </c>
      <c r="J136" s="101">
        <f t="shared" si="78"/>
        <v>0</v>
      </c>
      <c r="K136" s="100">
        <v>0.0</v>
      </c>
      <c r="L136" s="100">
        <f t="shared" si="79"/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1"/>
        <v>2ª ENTRADA</v>
      </c>
      <c r="B137" s="54"/>
      <c r="C137" s="54" t="str">
        <f t="shared" si="80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0.0</v>
      </c>
      <c r="J137" s="101">
        <f t="shared" si="78"/>
        <v>0</v>
      </c>
      <c r="K137" s="100">
        <v>0.0</v>
      </c>
      <c r="L137" s="100">
        <f t="shared" si="79"/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1"/>
        <v>2ª ENTRADA</v>
      </c>
      <c r="B138" s="54"/>
      <c r="C138" s="54" t="str">
        <f t="shared" si="80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0.0</v>
      </c>
      <c r="J138" s="101">
        <f t="shared" si="78"/>
        <v>0</v>
      </c>
      <c r="K138" s="100">
        <v>0.0</v>
      </c>
      <c r="L138" s="100">
        <f t="shared" si="79"/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1"/>
        <v>2ª ENTRADA</v>
      </c>
      <c r="B139" s="54"/>
      <c r="C139" s="54" t="str">
        <f t="shared" si="80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0.0</v>
      </c>
      <c r="J139" s="101">
        <f t="shared" si="78"/>
        <v>0</v>
      </c>
      <c r="K139" s="100">
        <v>0.0</v>
      </c>
      <c r="L139" s="100">
        <f t="shared" si="79"/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1"/>
        <v>2ª ENTRADA</v>
      </c>
      <c r="B140" s="54"/>
      <c r="C140" s="54" t="str">
        <f t="shared" si="80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0.0</v>
      </c>
      <c r="J140" s="101">
        <f t="shared" si="78"/>
        <v>0</v>
      </c>
      <c r="K140" s="100">
        <v>0.0</v>
      </c>
      <c r="L140" s="100">
        <f t="shared" si="79"/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1"/>
        <v>2ª ENTRADA</v>
      </c>
      <c r="B141" s="54"/>
      <c r="C141" s="54" t="str">
        <f t="shared" si="80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0.0</v>
      </c>
      <c r="J141" s="101">
        <f t="shared" si="78"/>
        <v>0</v>
      </c>
      <c r="K141" s="100">
        <v>0.0</v>
      </c>
      <c r="L141" s="100">
        <f t="shared" si="79"/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1"/>
        <v>2ª ENTRADA</v>
      </c>
      <c r="B142" s="54"/>
      <c r="C142" s="54" t="str">
        <f t="shared" si="80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0.0</v>
      </c>
      <c r="J142" s="101">
        <f t="shared" si="78"/>
        <v>0</v>
      </c>
      <c r="K142" s="100">
        <v>0.0</v>
      </c>
      <c r="L142" s="100">
        <f t="shared" si="79"/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1"/>
        <v>2ª ENTRADA</v>
      </c>
      <c r="B143" s="54"/>
      <c r="C143" s="54" t="str">
        <f t="shared" si="80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8"/>
        <v>0</v>
      </c>
      <c r="K143" s="100">
        <v>0.0</v>
      </c>
      <c r="L143" s="100">
        <f t="shared" si="79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81">A145</f>
        <v>3ª ENTRADA</v>
      </c>
      <c r="B146" s="82"/>
      <c r="C146" s="82"/>
      <c r="D146" s="82"/>
      <c r="E146" s="83">
        <f>((L155*G155)+L155)</f>
        <v>2446.98</v>
      </c>
      <c r="F146" s="84">
        <v>1.0</v>
      </c>
      <c r="G146" s="85">
        <f>((E153*G155)+E153)</f>
        <v>2867.027072</v>
      </c>
      <c r="H146" s="84">
        <v>9.0</v>
      </c>
      <c r="I146" s="85">
        <f>((G153*G155)+G153)</f>
        <v>3359.179165</v>
      </c>
      <c r="J146" s="84">
        <v>17.0</v>
      </c>
      <c r="K146" s="85">
        <f>((I153*G155)+I153)</f>
        <v>3935.813781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81"/>
        <v>3ª ENTRADA</v>
      </c>
      <c r="B147" s="87"/>
      <c r="C147" s="87">
        <v>0.02</v>
      </c>
      <c r="D147" s="82" t="s">
        <v>38</v>
      </c>
      <c r="E147" s="83">
        <f t="shared" ref="E147:E153" si="82">((E146*G$155)+E146)</f>
        <v>2495.9196</v>
      </c>
      <c r="F147" s="84">
        <v>2.0</v>
      </c>
      <c r="G147" s="85">
        <f t="shared" ref="G147:G153" si="83">((G146*G$155)+G146)</f>
        <v>2924.367614</v>
      </c>
      <c r="H147" s="84">
        <v>10.0</v>
      </c>
      <c r="I147" s="85">
        <f t="shared" ref="I147:I153" si="84">((I146*G$155)+I146)</f>
        <v>3426.362748</v>
      </c>
      <c r="J147" s="84">
        <v>18.0</v>
      </c>
      <c r="K147" s="85">
        <f t="shared" ref="K147:K152" si="85">((K146*G$155)+K146)</f>
        <v>4014.530056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81"/>
        <v>3ª ENTRADA</v>
      </c>
      <c r="B148" s="82"/>
      <c r="C148" s="82"/>
      <c r="D148" s="82"/>
      <c r="E148" s="83">
        <f t="shared" si="82"/>
        <v>2545.837992</v>
      </c>
      <c r="F148" s="84">
        <v>3.0</v>
      </c>
      <c r="G148" s="85">
        <f t="shared" si="83"/>
        <v>2982.854966</v>
      </c>
      <c r="H148" s="84">
        <v>11.0</v>
      </c>
      <c r="I148" s="85">
        <f t="shared" si="84"/>
        <v>3494.890003</v>
      </c>
      <c r="J148" s="84">
        <v>19.0</v>
      </c>
      <c r="K148" s="85">
        <f t="shared" si="85"/>
        <v>4094.820657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81"/>
        <v>3ª ENTRADA</v>
      </c>
      <c r="B149" s="88"/>
      <c r="C149" s="88"/>
      <c r="D149" s="88"/>
      <c r="E149" s="83">
        <f t="shared" si="82"/>
        <v>2596.754752</v>
      </c>
      <c r="F149" s="84">
        <v>4.0</v>
      </c>
      <c r="G149" s="85">
        <f t="shared" si="83"/>
        <v>3042.512065</v>
      </c>
      <c r="H149" s="84">
        <v>12.0</v>
      </c>
      <c r="I149" s="85">
        <f t="shared" si="84"/>
        <v>3564.787803</v>
      </c>
      <c r="J149" s="84">
        <v>20.0</v>
      </c>
      <c r="K149" s="85">
        <f t="shared" si="85"/>
        <v>4176.717071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81"/>
        <v>3ª ENTRADA</v>
      </c>
      <c r="B150" s="89"/>
      <c r="C150" s="89" t="s">
        <v>1</v>
      </c>
      <c r="D150" s="89" t="s">
        <v>46</v>
      </c>
      <c r="E150" s="83">
        <f t="shared" si="82"/>
        <v>2648.689847</v>
      </c>
      <c r="F150" s="84">
        <v>5.0</v>
      </c>
      <c r="G150" s="85">
        <f t="shared" si="83"/>
        <v>3103.362306</v>
      </c>
      <c r="H150" s="84">
        <v>13.0</v>
      </c>
      <c r="I150" s="85">
        <f t="shared" si="84"/>
        <v>3636.083559</v>
      </c>
      <c r="J150" s="84">
        <v>21.0</v>
      </c>
      <c r="K150" s="85">
        <f t="shared" si="85"/>
        <v>4260.251412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81"/>
        <v>3ª ENTRADA</v>
      </c>
      <c r="B151" s="90"/>
      <c r="C151" s="90" t="s">
        <v>40</v>
      </c>
      <c r="D151" s="91">
        <f>L155*0.5%</f>
        <v>11.995</v>
      </c>
      <c r="E151" s="83">
        <f t="shared" si="82"/>
        <v>2701.663644</v>
      </c>
      <c r="F151" s="84">
        <v>6.0</v>
      </c>
      <c r="G151" s="85">
        <f t="shared" si="83"/>
        <v>3165.429553</v>
      </c>
      <c r="H151" s="84">
        <v>14.0</v>
      </c>
      <c r="I151" s="85">
        <f t="shared" si="84"/>
        <v>3708.80523</v>
      </c>
      <c r="J151" s="84">
        <v>22.0</v>
      </c>
      <c r="K151" s="85">
        <f t="shared" si="85"/>
        <v>4345.45644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81"/>
        <v>3ª ENTRADA</v>
      </c>
      <c r="B152" s="92"/>
      <c r="C152" s="92" t="s">
        <v>41</v>
      </c>
      <c r="D152" s="93">
        <f>D151/5</f>
        <v>2.399</v>
      </c>
      <c r="E152" s="83">
        <f t="shared" si="82"/>
        <v>2755.696917</v>
      </c>
      <c r="F152" s="84">
        <v>7.0</v>
      </c>
      <c r="G152" s="85">
        <f t="shared" si="83"/>
        <v>3228.738144</v>
      </c>
      <c r="H152" s="84">
        <v>15.0</v>
      </c>
      <c r="I152" s="85">
        <f t="shared" si="84"/>
        <v>3782.981335</v>
      </c>
      <c r="J152" s="84">
        <v>23.0</v>
      </c>
      <c r="K152" s="85">
        <f t="shared" si="85"/>
        <v>4432.365569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81"/>
        <v>3ª ENTRADA</v>
      </c>
      <c r="B153" s="94"/>
      <c r="C153" s="94" t="s">
        <v>42</v>
      </c>
      <c r="D153" s="95">
        <f>L155*G155</f>
        <v>47.98</v>
      </c>
      <c r="E153" s="83">
        <f t="shared" si="82"/>
        <v>2810.810855</v>
      </c>
      <c r="F153" s="84">
        <v>8.0</v>
      </c>
      <c r="G153" s="85">
        <f t="shared" si="83"/>
        <v>3293.312907</v>
      </c>
      <c r="H153" s="84">
        <v>16.0</v>
      </c>
      <c r="I153" s="85">
        <f t="shared" si="84"/>
        <v>3858.640961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81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81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0.02</v>
      </c>
      <c r="H155" s="17">
        <f t="shared" ref="H155:I155" si="86">H157+H158+H159+H160+H161+H162+H163+H164+H165+H166+H167+H168+H169+H170+H171+H172+H173+H174+H175+H176+H177+H178+H179+H180+H181+H182+H183+H184+H185+H186</f>
        <v>2422</v>
      </c>
      <c r="I155" s="17">
        <f t="shared" si="86"/>
        <v>-23</v>
      </c>
      <c r="J155" s="98"/>
      <c r="K155" s="17">
        <f t="shared" ref="K155:L155" si="87">K157+K158+K159+K160+K161+K162+K163+K164+K165+K166+K167+K168+K169+K170+K171+K172+K173+K174+K175+K176+K177+K178+K179+K180+K181+K182+K183+K184+K185+K186</f>
        <v>0</v>
      </c>
      <c r="L155" s="17">
        <f t="shared" si="87"/>
        <v>2399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81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81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2422.0</v>
      </c>
      <c r="I157" s="101">
        <v>0.0</v>
      </c>
      <c r="J157" s="101">
        <f t="shared" ref="J157:J187" si="88">SUM(H157:I157)</f>
        <v>2422</v>
      </c>
      <c r="K157" s="100">
        <v>0.0</v>
      </c>
      <c r="L157" s="100">
        <f t="shared" ref="L157:L187" si="89">J157-K157</f>
        <v>2422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81"/>
        <v>3ª ENTRADA</v>
      </c>
      <c r="B158" s="54"/>
      <c r="C158" s="54" t="str">
        <f t="shared" ref="C158:C187" si="90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0.0</v>
      </c>
      <c r="J158" s="101">
        <f t="shared" si="88"/>
        <v>0</v>
      </c>
      <c r="K158" s="100">
        <v>0.0</v>
      </c>
      <c r="L158" s="100">
        <f t="shared" si="89"/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81"/>
        <v>3ª ENTRADA</v>
      </c>
      <c r="B159" s="54"/>
      <c r="C159" s="54" t="str">
        <f t="shared" si="90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0.0</v>
      </c>
      <c r="J159" s="101">
        <f t="shared" si="88"/>
        <v>0</v>
      </c>
      <c r="K159" s="100">
        <v>0.0</v>
      </c>
      <c r="L159" s="100">
        <f t="shared" si="89"/>
        <v>0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81"/>
        <v>3ª ENTRADA</v>
      </c>
      <c r="B160" s="54"/>
      <c r="C160" s="54" t="str">
        <f t="shared" si="90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0.0</v>
      </c>
      <c r="I160" s="101">
        <v>0.0</v>
      </c>
      <c r="J160" s="101">
        <f t="shared" si="88"/>
        <v>0</v>
      </c>
      <c r="K160" s="100">
        <v>0.0</v>
      </c>
      <c r="L160" s="100">
        <f t="shared" si="89"/>
        <v>0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81"/>
        <v>3ª ENTRADA</v>
      </c>
      <c r="B161" s="54"/>
      <c r="C161" s="54" t="str">
        <f t="shared" si="90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-73.0</v>
      </c>
      <c r="J161" s="101">
        <f t="shared" si="88"/>
        <v>-73</v>
      </c>
      <c r="K161" s="100">
        <v>0.0</v>
      </c>
      <c r="L161" s="100">
        <f t="shared" si="89"/>
        <v>-73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81"/>
        <v>3ª ENTRADA</v>
      </c>
      <c r="B162" s="54"/>
      <c r="C162" s="54" t="str">
        <f t="shared" si="90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0.0</v>
      </c>
      <c r="J162" s="101">
        <f t="shared" si="88"/>
        <v>0</v>
      </c>
      <c r="K162" s="100">
        <v>0.0</v>
      </c>
      <c r="L162" s="100">
        <f t="shared" si="89"/>
        <v>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81"/>
        <v>3ª ENTRADA</v>
      </c>
      <c r="B163" s="54"/>
      <c r="C163" s="54" t="str">
        <f t="shared" si="90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0.0</v>
      </c>
      <c r="J163" s="101">
        <f t="shared" si="88"/>
        <v>0</v>
      </c>
      <c r="K163" s="100">
        <v>0.0</v>
      </c>
      <c r="L163" s="100">
        <f t="shared" si="89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81"/>
        <v>3ª ENTRADA</v>
      </c>
      <c r="B164" s="54"/>
      <c r="C164" s="54" t="str">
        <f t="shared" si="90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50.0</v>
      </c>
      <c r="J164" s="101">
        <f t="shared" si="88"/>
        <v>50</v>
      </c>
      <c r="K164" s="100">
        <v>0.0</v>
      </c>
      <c r="L164" s="100">
        <f t="shared" si="89"/>
        <v>50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81"/>
        <v>3ª ENTRADA</v>
      </c>
      <c r="B165" s="54"/>
      <c r="C165" s="54" t="str">
        <f t="shared" si="90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30.0</v>
      </c>
      <c r="J165" s="101">
        <f t="shared" si="88"/>
        <v>30</v>
      </c>
      <c r="K165" s="100">
        <v>0.0</v>
      </c>
      <c r="L165" s="100">
        <f t="shared" si="89"/>
        <v>30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81"/>
        <v>3ª ENTRADA</v>
      </c>
      <c r="B166" s="54"/>
      <c r="C166" s="54" t="str">
        <f t="shared" si="90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-30.0</v>
      </c>
      <c r="J166" s="101">
        <f t="shared" si="88"/>
        <v>-30</v>
      </c>
      <c r="K166" s="100">
        <v>0.0</v>
      </c>
      <c r="L166" s="100">
        <f t="shared" si="89"/>
        <v>-30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81"/>
        <v>3ª ENTRADA</v>
      </c>
      <c r="B167" s="54"/>
      <c r="C167" s="54" t="str">
        <f t="shared" si="90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0.0</v>
      </c>
      <c r="J167" s="101">
        <f t="shared" si="88"/>
        <v>0</v>
      </c>
      <c r="K167" s="100">
        <v>0.0</v>
      </c>
      <c r="L167" s="100">
        <f t="shared" si="89"/>
        <v>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81"/>
        <v>3ª ENTRADA</v>
      </c>
      <c r="B168" s="54"/>
      <c r="C168" s="54" t="str">
        <f t="shared" si="90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0.0</v>
      </c>
      <c r="J168" s="101">
        <f t="shared" si="88"/>
        <v>0</v>
      </c>
      <c r="K168" s="100">
        <v>0.0</v>
      </c>
      <c r="L168" s="100">
        <f t="shared" si="89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81"/>
        <v>3ª ENTRADA</v>
      </c>
      <c r="B169" s="54"/>
      <c r="C169" s="54" t="str">
        <f t="shared" si="90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0.0</v>
      </c>
      <c r="J169" s="101">
        <f t="shared" si="88"/>
        <v>0</v>
      </c>
      <c r="K169" s="100">
        <v>0.0</v>
      </c>
      <c r="L169" s="100">
        <f t="shared" si="89"/>
        <v>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81"/>
        <v>3ª ENTRADA</v>
      </c>
      <c r="B170" s="54"/>
      <c r="C170" s="54" t="str">
        <f t="shared" si="90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0.0</v>
      </c>
      <c r="J170" s="101">
        <f t="shared" si="88"/>
        <v>0</v>
      </c>
      <c r="K170" s="100">
        <v>0.0</v>
      </c>
      <c r="L170" s="100">
        <f t="shared" si="89"/>
        <v>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81"/>
        <v>3ª ENTRADA</v>
      </c>
      <c r="B171" s="54"/>
      <c r="C171" s="54" t="str">
        <f t="shared" si="90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0.0</v>
      </c>
      <c r="J171" s="101">
        <f t="shared" si="88"/>
        <v>0</v>
      </c>
      <c r="K171" s="100">
        <v>0.0</v>
      </c>
      <c r="L171" s="100">
        <f t="shared" si="89"/>
        <v>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81"/>
        <v>3ª ENTRADA</v>
      </c>
      <c r="B172" s="54"/>
      <c r="C172" s="54" t="str">
        <f t="shared" si="90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0.0</v>
      </c>
      <c r="J172" s="101">
        <f t="shared" si="88"/>
        <v>0</v>
      </c>
      <c r="K172" s="100">
        <v>0.0</v>
      </c>
      <c r="L172" s="100">
        <f t="shared" si="89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81"/>
        <v>3ª ENTRADA</v>
      </c>
      <c r="B173" s="54"/>
      <c r="C173" s="54" t="str">
        <f t="shared" si="90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0.0</v>
      </c>
      <c r="J173" s="101">
        <f t="shared" si="88"/>
        <v>0</v>
      </c>
      <c r="K173" s="100">
        <v>0.0</v>
      </c>
      <c r="L173" s="100">
        <f t="shared" si="89"/>
        <v>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81"/>
        <v>3ª ENTRADA</v>
      </c>
      <c r="B174" s="54"/>
      <c r="C174" s="54" t="str">
        <f t="shared" si="90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0.0</v>
      </c>
      <c r="J174" s="101">
        <f t="shared" si="88"/>
        <v>0</v>
      </c>
      <c r="K174" s="100">
        <v>0.0</v>
      </c>
      <c r="L174" s="100">
        <f t="shared" si="89"/>
        <v>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81"/>
        <v>3ª ENTRADA</v>
      </c>
      <c r="B175" s="54"/>
      <c r="C175" s="54" t="str">
        <f t="shared" si="90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0.0</v>
      </c>
      <c r="J175" s="101">
        <f t="shared" si="88"/>
        <v>0</v>
      </c>
      <c r="K175" s="100">
        <v>0.0</v>
      </c>
      <c r="L175" s="100">
        <f t="shared" si="89"/>
        <v>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81"/>
        <v>3ª ENTRADA</v>
      </c>
      <c r="B176" s="54"/>
      <c r="C176" s="54" t="str">
        <f t="shared" si="90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0.0</v>
      </c>
      <c r="J176" s="101">
        <f t="shared" si="88"/>
        <v>0</v>
      </c>
      <c r="K176" s="100">
        <v>0.0</v>
      </c>
      <c r="L176" s="100">
        <f t="shared" si="89"/>
        <v>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81"/>
        <v>3ª ENTRADA</v>
      </c>
      <c r="B177" s="54"/>
      <c r="C177" s="54" t="str">
        <f t="shared" si="90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0.0</v>
      </c>
      <c r="J177" s="101">
        <f t="shared" si="88"/>
        <v>0</v>
      </c>
      <c r="K177" s="100">
        <v>0.0</v>
      </c>
      <c r="L177" s="100">
        <f t="shared" si="89"/>
        <v>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81"/>
        <v>3ª ENTRADA</v>
      </c>
      <c r="B178" s="54"/>
      <c r="C178" s="54" t="str">
        <f t="shared" si="90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0.0</v>
      </c>
      <c r="J178" s="101">
        <f t="shared" si="88"/>
        <v>0</v>
      </c>
      <c r="K178" s="100">
        <v>0.0</v>
      </c>
      <c r="L178" s="100">
        <f t="shared" si="89"/>
        <v>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81"/>
        <v>3ª ENTRADA</v>
      </c>
      <c r="B179" s="54"/>
      <c r="C179" s="54" t="str">
        <f t="shared" si="90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0.0</v>
      </c>
      <c r="J179" s="101">
        <f t="shared" si="88"/>
        <v>0</v>
      </c>
      <c r="K179" s="100">
        <v>0.0</v>
      </c>
      <c r="L179" s="100">
        <f t="shared" si="89"/>
        <v>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81"/>
        <v>3ª ENTRADA</v>
      </c>
      <c r="B180" s="54"/>
      <c r="C180" s="54" t="str">
        <f t="shared" si="90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0.0</v>
      </c>
      <c r="J180" s="101">
        <f t="shared" si="88"/>
        <v>0</v>
      </c>
      <c r="K180" s="100">
        <v>0.0</v>
      </c>
      <c r="L180" s="100">
        <f t="shared" si="89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81"/>
        <v>3ª ENTRADA</v>
      </c>
      <c r="B181" s="54"/>
      <c r="C181" s="54" t="str">
        <f t="shared" si="90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0.0</v>
      </c>
      <c r="J181" s="101">
        <f t="shared" si="88"/>
        <v>0</v>
      </c>
      <c r="K181" s="100">
        <v>0.0</v>
      </c>
      <c r="L181" s="100">
        <f t="shared" si="89"/>
        <v>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81"/>
        <v>3ª ENTRADA</v>
      </c>
      <c r="B182" s="54"/>
      <c r="C182" s="54" t="str">
        <f t="shared" si="90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0.0</v>
      </c>
      <c r="J182" s="101">
        <f t="shared" si="88"/>
        <v>0</v>
      </c>
      <c r="K182" s="100">
        <v>0.0</v>
      </c>
      <c r="L182" s="100">
        <f t="shared" si="89"/>
        <v>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81"/>
        <v>3ª ENTRADA</v>
      </c>
      <c r="B183" s="54"/>
      <c r="C183" s="54" t="str">
        <f t="shared" si="90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0.0</v>
      </c>
      <c r="J183" s="101">
        <f t="shared" si="88"/>
        <v>0</v>
      </c>
      <c r="K183" s="100">
        <v>0.0</v>
      </c>
      <c r="L183" s="100">
        <f t="shared" si="89"/>
        <v>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81"/>
        <v>3ª ENTRADA</v>
      </c>
      <c r="B184" s="54"/>
      <c r="C184" s="54" t="str">
        <f t="shared" si="90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0.0</v>
      </c>
      <c r="J184" s="101">
        <f t="shared" si="88"/>
        <v>0</v>
      </c>
      <c r="K184" s="100">
        <v>0.0</v>
      </c>
      <c r="L184" s="100">
        <f t="shared" si="89"/>
        <v>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81"/>
        <v>3ª ENTRADA</v>
      </c>
      <c r="B185" s="54"/>
      <c r="C185" s="54" t="str">
        <f t="shared" si="90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0.0</v>
      </c>
      <c r="J185" s="101">
        <f t="shared" si="88"/>
        <v>0</v>
      </c>
      <c r="K185" s="100">
        <v>0.0</v>
      </c>
      <c r="L185" s="100">
        <f t="shared" si="89"/>
        <v>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81"/>
        <v>3ª ENTRADA</v>
      </c>
      <c r="B186" s="54"/>
      <c r="C186" s="54" t="str">
        <f t="shared" si="90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0.0</v>
      </c>
      <c r="J186" s="101">
        <f t="shared" si="88"/>
        <v>0</v>
      </c>
      <c r="K186" s="100">
        <v>0.0</v>
      </c>
      <c r="L186" s="100">
        <f t="shared" si="89"/>
        <v>0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81"/>
        <v>3ª ENTRADA</v>
      </c>
      <c r="B187" s="54"/>
      <c r="C187" s="54" t="str">
        <f t="shared" si="90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8"/>
        <v>0</v>
      </c>
      <c r="K187" s="100">
        <v>0.0</v>
      </c>
      <c r="L187" s="100">
        <f t="shared" si="89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6" t="str">
        <f t="shared" ref="A190:A231" si="91">A189</f>
        <v>4ª ENTRADA</v>
      </c>
      <c r="B190" s="82"/>
      <c r="C190" s="82"/>
      <c r="D190" s="82"/>
      <c r="E190" s="83">
        <f>((L199*G199)+L199)</f>
        <v>0</v>
      </c>
      <c r="F190" s="84">
        <v>1.0</v>
      </c>
      <c r="G190" s="85">
        <f>((E197*G199)+E197)</f>
        <v>0</v>
      </c>
      <c r="H190" s="84">
        <v>9.0</v>
      </c>
      <c r="I190" s="85">
        <f>((G197*G199)+G197)</f>
        <v>0</v>
      </c>
      <c r="J190" s="84">
        <v>17.0</v>
      </c>
      <c r="K190" s="85">
        <f>((I197*G199)+I197)</f>
        <v>0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6" t="str">
        <f t="shared" si="91"/>
        <v>4ª ENTRADA</v>
      </c>
      <c r="B191" s="87"/>
      <c r="C191" s="87">
        <v>0.02</v>
      </c>
      <c r="D191" s="82" t="s">
        <v>38</v>
      </c>
      <c r="E191" s="83">
        <f t="shared" ref="E191:E197" si="92">((E190*G$199)+E190)</f>
        <v>0</v>
      </c>
      <c r="F191" s="84">
        <v>2.0</v>
      </c>
      <c r="G191" s="85">
        <f t="shared" ref="G191:G197" si="93">((G190*G$199)+G190)</f>
        <v>0</v>
      </c>
      <c r="H191" s="84">
        <v>10.0</v>
      </c>
      <c r="I191" s="85">
        <f t="shared" ref="I191:I197" si="94">((I190*G$199)+I190)</f>
        <v>0</v>
      </c>
      <c r="J191" s="84">
        <v>18.0</v>
      </c>
      <c r="K191" s="85">
        <f t="shared" ref="K191:K196" si="95">((K190*G$199)+K190)</f>
        <v>0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6" t="str">
        <f t="shared" si="91"/>
        <v>4ª ENTRADA</v>
      </c>
      <c r="B192" s="82"/>
      <c r="C192" s="82"/>
      <c r="D192" s="82"/>
      <c r="E192" s="83">
        <f t="shared" si="92"/>
        <v>0</v>
      </c>
      <c r="F192" s="84">
        <v>3.0</v>
      </c>
      <c r="G192" s="85">
        <f t="shared" si="93"/>
        <v>0</v>
      </c>
      <c r="H192" s="84">
        <v>11.0</v>
      </c>
      <c r="I192" s="85">
        <f t="shared" si="94"/>
        <v>0</v>
      </c>
      <c r="J192" s="84">
        <v>19.0</v>
      </c>
      <c r="K192" s="85">
        <f t="shared" si="95"/>
        <v>0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6" t="str">
        <f t="shared" si="91"/>
        <v>4ª ENTRADA</v>
      </c>
      <c r="B193" s="88"/>
      <c r="C193" s="88"/>
      <c r="D193" s="88"/>
      <c r="E193" s="83">
        <f t="shared" si="92"/>
        <v>0</v>
      </c>
      <c r="F193" s="84">
        <v>4.0</v>
      </c>
      <c r="G193" s="85">
        <f t="shared" si="93"/>
        <v>0</v>
      </c>
      <c r="H193" s="84">
        <v>12.0</v>
      </c>
      <c r="I193" s="85">
        <f t="shared" si="94"/>
        <v>0</v>
      </c>
      <c r="J193" s="84">
        <v>20.0</v>
      </c>
      <c r="K193" s="85">
        <f t="shared" si="95"/>
        <v>0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6" t="str">
        <f t="shared" si="91"/>
        <v>4ª ENTRADA</v>
      </c>
      <c r="B194" s="89"/>
      <c r="C194" s="89" t="s">
        <v>1</v>
      </c>
      <c r="D194" s="89" t="s">
        <v>48</v>
      </c>
      <c r="E194" s="83">
        <f t="shared" si="92"/>
        <v>0</v>
      </c>
      <c r="F194" s="84">
        <v>5.0</v>
      </c>
      <c r="G194" s="85">
        <f t="shared" si="93"/>
        <v>0</v>
      </c>
      <c r="H194" s="84">
        <v>13.0</v>
      </c>
      <c r="I194" s="85">
        <f t="shared" si="94"/>
        <v>0</v>
      </c>
      <c r="J194" s="84">
        <v>21.0</v>
      </c>
      <c r="K194" s="85">
        <f t="shared" si="95"/>
        <v>0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6" t="str">
        <f t="shared" si="91"/>
        <v>4ª ENTRADA</v>
      </c>
      <c r="B195" s="90"/>
      <c r="C195" s="90" t="s">
        <v>40</v>
      </c>
      <c r="D195" s="91">
        <f>L199*0.5%</f>
        <v>0</v>
      </c>
      <c r="E195" s="83">
        <f t="shared" si="92"/>
        <v>0</v>
      </c>
      <c r="F195" s="84">
        <v>6.0</v>
      </c>
      <c r="G195" s="85">
        <f t="shared" si="93"/>
        <v>0</v>
      </c>
      <c r="H195" s="84">
        <v>14.0</v>
      </c>
      <c r="I195" s="85">
        <f t="shared" si="94"/>
        <v>0</v>
      </c>
      <c r="J195" s="84">
        <v>22.0</v>
      </c>
      <c r="K195" s="85">
        <f t="shared" si="95"/>
        <v>0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6" t="str">
        <f t="shared" si="91"/>
        <v>4ª ENTRADA</v>
      </c>
      <c r="B196" s="92"/>
      <c r="C196" s="92" t="s">
        <v>41</v>
      </c>
      <c r="D196" s="93">
        <f>D195/5</f>
        <v>0</v>
      </c>
      <c r="E196" s="83">
        <f t="shared" si="92"/>
        <v>0</v>
      </c>
      <c r="F196" s="84">
        <v>7.0</v>
      </c>
      <c r="G196" s="85">
        <f t="shared" si="93"/>
        <v>0</v>
      </c>
      <c r="H196" s="84">
        <v>15.0</v>
      </c>
      <c r="I196" s="85">
        <f t="shared" si="94"/>
        <v>0</v>
      </c>
      <c r="J196" s="84">
        <v>23.0</v>
      </c>
      <c r="K196" s="85">
        <f t="shared" si="95"/>
        <v>0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6" t="str">
        <f t="shared" si="91"/>
        <v>4ª ENTRADA</v>
      </c>
      <c r="B197" s="94"/>
      <c r="C197" s="94" t="s">
        <v>42</v>
      </c>
      <c r="D197" s="95">
        <f>L199*G199</f>
        <v>0</v>
      </c>
      <c r="E197" s="83">
        <f t="shared" si="92"/>
        <v>0</v>
      </c>
      <c r="F197" s="84">
        <v>8.0</v>
      </c>
      <c r="G197" s="85">
        <f t="shared" si="93"/>
        <v>0</v>
      </c>
      <c r="H197" s="84">
        <v>16.0</v>
      </c>
      <c r="I197" s="85">
        <f t="shared" si="94"/>
        <v>0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6" t="str">
        <f t="shared" si="91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6" t="str">
        <f t="shared" si="91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6">H201+H202+H203+H204+H205+H206+H207+H208+H209+H210+H211+H212+H213+H214+H215+H216+H217+H218+H219+H220+H221+H222+H223+H224+H225+H226+H227+H228+H229+H230</f>
        <v>0</v>
      </c>
      <c r="I199" s="17">
        <f t="shared" si="96"/>
        <v>0</v>
      </c>
      <c r="J199" s="98"/>
      <c r="K199" s="17">
        <f t="shared" ref="K199:L199" si="97">K201+K202+K203+K204+K205+K206+K207+K208+K209+K210+K211+K212+K213+K214+K215+K216+K217+K218+K219+K220+K221+K222+K223+K224+K225+K226+K227+K228+K229+K230</f>
        <v>0</v>
      </c>
      <c r="L199" s="17">
        <f t="shared" si="97"/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6" t="str">
        <f t="shared" si="91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6" t="str">
        <f t="shared" si="91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8">SUM(H201:I201)</f>
        <v>0</v>
      </c>
      <c r="K201" s="100">
        <v>0.0</v>
      </c>
      <c r="L201" s="100">
        <f t="shared" ref="L201:L231" si="99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6" t="str">
        <f t="shared" si="91"/>
        <v>4ª ENTRADA</v>
      </c>
      <c r="B202" s="54"/>
      <c r="C202" s="54" t="str">
        <f t="shared" ref="C202:C231" si="100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8"/>
        <v>0</v>
      </c>
      <c r="K202" s="100">
        <v>0.0</v>
      </c>
      <c r="L202" s="100">
        <f t="shared" si="99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6" t="str">
        <f t="shared" si="91"/>
        <v>4ª ENTRADA</v>
      </c>
      <c r="B203" s="54"/>
      <c r="C203" s="54" t="str">
        <f t="shared" si="100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8"/>
        <v>0</v>
      </c>
      <c r="K203" s="100">
        <v>0.0</v>
      </c>
      <c r="L203" s="100">
        <f t="shared" si="99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6" t="str">
        <f t="shared" si="91"/>
        <v>4ª ENTRADA</v>
      </c>
      <c r="B204" s="54"/>
      <c r="C204" s="54" t="str">
        <f t="shared" si="100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8"/>
        <v>0</v>
      </c>
      <c r="K204" s="100">
        <v>0.0</v>
      </c>
      <c r="L204" s="100">
        <f t="shared" si="99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6" t="str">
        <f t="shared" si="91"/>
        <v>4ª ENTRADA</v>
      </c>
      <c r="B205" s="54"/>
      <c r="C205" s="54" t="str">
        <f t="shared" si="100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8"/>
        <v>0</v>
      </c>
      <c r="K205" s="100">
        <v>0.0</v>
      </c>
      <c r="L205" s="100">
        <f t="shared" si="99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6" t="str">
        <f t="shared" si="91"/>
        <v>4ª ENTRADA</v>
      </c>
      <c r="B206" s="54"/>
      <c r="C206" s="54" t="str">
        <f t="shared" si="100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8"/>
        <v>0</v>
      </c>
      <c r="K206" s="100">
        <v>0.0</v>
      </c>
      <c r="L206" s="100">
        <f t="shared" si="99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6" t="str">
        <f t="shared" si="91"/>
        <v>4ª ENTRADA</v>
      </c>
      <c r="B207" s="54"/>
      <c r="C207" s="54" t="str">
        <f t="shared" si="100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8"/>
        <v>0</v>
      </c>
      <c r="K207" s="100">
        <v>0.0</v>
      </c>
      <c r="L207" s="100">
        <f t="shared" si="99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6" t="str">
        <f t="shared" si="91"/>
        <v>4ª ENTRADA</v>
      </c>
      <c r="B208" s="54"/>
      <c r="C208" s="54" t="str">
        <f t="shared" si="100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8"/>
        <v>0</v>
      </c>
      <c r="K208" s="100">
        <v>0.0</v>
      </c>
      <c r="L208" s="100">
        <f t="shared" si="99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6" t="str">
        <f t="shared" si="91"/>
        <v>4ª ENTRADA</v>
      </c>
      <c r="B209" s="54"/>
      <c r="C209" s="54" t="str">
        <f t="shared" si="100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8"/>
        <v>0</v>
      </c>
      <c r="K209" s="100">
        <v>0.0</v>
      </c>
      <c r="L209" s="100">
        <f t="shared" si="99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6" t="str">
        <f t="shared" si="91"/>
        <v>4ª ENTRADA</v>
      </c>
      <c r="B210" s="54"/>
      <c r="C210" s="54" t="str">
        <f t="shared" si="100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8"/>
        <v>0</v>
      </c>
      <c r="K210" s="100">
        <v>0.0</v>
      </c>
      <c r="L210" s="100">
        <f t="shared" si="99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6" t="str">
        <f t="shared" si="91"/>
        <v>4ª ENTRADA</v>
      </c>
      <c r="B211" s="54"/>
      <c r="C211" s="54" t="str">
        <f t="shared" si="100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8"/>
        <v>0</v>
      </c>
      <c r="K211" s="100">
        <v>0.0</v>
      </c>
      <c r="L211" s="100">
        <f t="shared" si="99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6" t="str">
        <f t="shared" si="91"/>
        <v>4ª ENTRADA</v>
      </c>
      <c r="B212" s="54"/>
      <c r="C212" s="54" t="str">
        <f t="shared" si="100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8"/>
        <v>0</v>
      </c>
      <c r="K212" s="100">
        <v>0.0</v>
      </c>
      <c r="L212" s="100">
        <f t="shared" si="99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6" t="str">
        <f t="shared" si="91"/>
        <v>4ª ENTRADA</v>
      </c>
      <c r="B213" s="54"/>
      <c r="C213" s="54" t="str">
        <f t="shared" si="100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8"/>
        <v>0</v>
      </c>
      <c r="K213" s="100">
        <v>0.0</v>
      </c>
      <c r="L213" s="100">
        <f t="shared" si="99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6" t="str">
        <f t="shared" si="91"/>
        <v>4ª ENTRADA</v>
      </c>
      <c r="B214" s="54"/>
      <c r="C214" s="54" t="str">
        <f t="shared" si="100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8"/>
        <v>0</v>
      </c>
      <c r="K214" s="100">
        <v>0.0</v>
      </c>
      <c r="L214" s="100">
        <f t="shared" si="99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6" t="str">
        <f t="shared" si="91"/>
        <v>4ª ENTRADA</v>
      </c>
      <c r="B215" s="54"/>
      <c r="C215" s="54" t="str">
        <f t="shared" si="100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8"/>
        <v>0</v>
      </c>
      <c r="K215" s="100">
        <v>0.0</v>
      </c>
      <c r="L215" s="100">
        <f t="shared" si="99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6" t="str">
        <f t="shared" si="91"/>
        <v>4ª ENTRADA</v>
      </c>
      <c r="B216" s="54"/>
      <c r="C216" s="54" t="str">
        <f t="shared" si="100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8"/>
        <v>0</v>
      </c>
      <c r="K216" s="100">
        <v>0.0</v>
      </c>
      <c r="L216" s="100">
        <f t="shared" si="99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6" t="str">
        <f t="shared" si="91"/>
        <v>4ª ENTRADA</v>
      </c>
      <c r="B217" s="54"/>
      <c r="C217" s="54" t="str">
        <f t="shared" si="100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8"/>
        <v>0</v>
      </c>
      <c r="K217" s="100">
        <v>0.0</v>
      </c>
      <c r="L217" s="100">
        <f t="shared" si="99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6" t="str">
        <f t="shared" si="91"/>
        <v>4ª ENTRADA</v>
      </c>
      <c r="B218" s="54"/>
      <c r="C218" s="54" t="str">
        <f t="shared" si="100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8"/>
        <v>0</v>
      </c>
      <c r="K218" s="100">
        <v>0.0</v>
      </c>
      <c r="L218" s="100">
        <f t="shared" si="99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6" t="str">
        <f t="shared" si="91"/>
        <v>4ª ENTRADA</v>
      </c>
      <c r="B219" s="54"/>
      <c r="C219" s="54" t="str">
        <f t="shared" si="100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0.0</v>
      </c>
      <c r="J219" s="101">
        <f t="shared" si="98"/>
        <v>0</v>
      </c>
      <c r="K219" s="100">
        <v>0.0</v>
      </c>
      <c r="L219" s="100">
        <f t="shared" si="99"/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6" t="str">
        <f t="shared" si="91"/>
        <v>4ª ENTRADA</v>
      </c>
      <c r="B220" s="54"/>
      <c r="C220" s="54" t="str">
        <f t="shared" si="100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8"/>
        <v>0</v>
      </c>
      <c r="K220" s="100">
        <v>0.0</v>
      </c>
      <c r="L220" s="100">
        <f t="shared" si="99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6" t="str">
        <f t="shared" si="91"/>
        <v>4ª ENTRADA</v>
      </c>
      <c r="B221" s="54"/>
      <c r="C221" s="54" t="str">
        <f t="shared" si="100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8"/>
        <v>0</v>
      </c>
      <c r="K221" s="100">
        <v>0.0</v>
      </c>
      <c r="L221" s="100">
        <f t="shared" si="99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6" t="str">
        <f t="shared" si="91"/>
        <v>4ª ENTRADA</v>
      </c>
      <c r="B222" s="54"/>
      <c r="C222" s="54" t="str">
        <f t="shared" si="100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0.0</v>
      </c>
      <c r="J222" s="101">
        <f t="shared" si="98"/>
        <v>0</v>
      </c>
      <c r="K222" s="100">
        <v>0.0</v>
      </c>
      <c r="L222" s="100">
        <f t="shared" si="99"/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6" t="str">
        <f t="shared" si="91"/>
        <v>4ª ENTRADA</v>
      </c>
      <c r="B223" s="54"/>
      <c r="C223" s="54" t="str">
        <f t="shared" si="100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8"/>
        <v>0</v>
      </c>
      <c r="K223" s="100">
        <v>0.0</v>
      </c>
      <c r="L223" s="100">
        <f t="shared" si="99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6" t="str">
        <f t="shared" si="91"/>
        <v>4ª ENTRADA</v>
      </c>
      <c r="B224" s="54"/>
      <c r="C224" s="54" t="str">
        <f t="shared" si="100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8"/>
        <v>0</v>
      </c>
      <c r="K224" s="100">
        <v>0.0</v>
      </c>
      <c r="L224" s="100">
        <f t="shared" si="99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6" t="str">
        <f t="shared" si="91"/>
        <v>4ª ENTRADA</v>
      </c>
      <c r="B225" s="54"/>
      <c r="C225" s="54" t="str">
        <f t="shared" si="100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8"/>
        <v>0</v>
      </c>
      <c r="K225" s="100">
        <v>0.0</v>
      </c>
      <c r="L225" s="100">
        <f t="shared" si="99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6" t="str">
        <f t="shared" si="91"/>
        <v>4ª ENTRADA</v>
      </c>
      <c r="B226" s="54"/>
      <c r="C226" s="54" t="str">
        <f t="shared" si="100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8"/>
        <v>0</v>
      </c>
      <c r="K226" s="100">
        <v>0.0</v>
      </c>
      <c r="L226" s="100">
        <f t="shared" si="99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6" t="str">
        <f t="shared" si="91"/>
        <v>4ª ENTRADA</v>
      </c>
      <c r="B227" s="54"/>
      <c r="C227" s="54" t="str">
        <f t="shared" si="100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8"/>
        <v>0</v>
      </c>
      <c r="K227" s="100">
        <v>0.0</v>
      </c>
      <c r="L227" s="100">
        <f t="shared" si="99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6" t="str">
        <f t="shared" si="91"/>
        <v>4ª ENTRADA</v>
      </c>
      <c r="B228" s="54"/>
      <c r="C228" s="54" t="str">
        <f t="shared" si="100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8"/>
        <v>0</v>
      </c>
      <c r="K228" s="100">
        <v>0.0</v>
      </c>
      <c r="L228" s="100">
        <f t="shared" si="99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6" t="str">
        <f t="shared" si="91"/>
        <v>4ª ENTRADA</v>
      </c>
      <c r="B229" s="54"/>
      <c r="C229" s="54" t="str">
        <f t="shared" si="100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8"/>
        <v>0</v>
      </c>
      <c r="K229" s="100">
        <v>0.0</v>
      </c>
      <c r="L229" s="100">
        <f t="shared" si="99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6" t="str">
        <f t="shared" si="91"/>
        <v>4ª ENTRADA</v>
      </c>
      <c r="B230" s="54"/>
      <c r="C230" s="54" t="str">
        <f t="shared" si="100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8"/>
        <v>0</v>
      </c>
      <c r="K230" s="100">
        <v>0.0</v>
      </c>
      <c r="L230" s="100">
        <f t="shared" si="99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6" t="str">
        <f t="shared" si="91"/>
        <v>4ª ENTRADA</v>
      </c>
      <c r="B231" s="54"/>
      <c r="C231" s="54" t="str">
        <f t="shared" si="100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8"/>
        <v>0</v>
      </c>
      <c r="K231" s="100">
        <v>0.0</v>
      </c>
      <c r="L231" s="100">
        <f t="shared" si="99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6" t="str">
        <f t="shared" ref="A234:A275" si="101">A233</f>
        <v>5ª ENTRADA</v>
      </c>
      <c r="B234" s="82"/>
      <c r="C234" s="82"/>
      <c r="D234" s="82"/>
      <c r="E234" s="83">
        <f>((L243*G243)+L243)</f>
        <v>0</v>
      </c>
      <c r="F234" s="84">
        <v>1.0</v>
      </c>
      <c r="G234" s="85">
        <f>((E241*G243)+E241)</f>
        <v>0</v>
      </c>
      <c r="H234" s="84">
        <v>9.0</v>
      </c>
      <c r="I234" s="85">
        <f>((G241*G243)+G241)</f>
        <v>0</v>
      </c>
      <c r="J234" s="84">
        <v>17.0</v>
      </c>
      <c r="K234" s="85">
        <f>((I241*G243)+I241)</f>
        <v>0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6" t="str">
        <f t="shared" si="101"/>
        <v>5ª ENTRADA</v>
      </c>
      <c r="B235" s="87"/>
      <c r="C235" s="87">
        <v>0.02</v>
      </c>
      <c r="D235" s="82" t="s">
        <v>38</v>
      </c>
      <c r="E235" s="83">
        <f t="shared" ref="E235:E241" si="102">((E234*G$67)+E234)</f>
        <v>0</v>
      </c>
      <c r="F235" s="84">
        <v>2.0</v>
      </c>
      <c r="G235" s="85">
        <f t="shared" ref="G235:G241" si="103">((G234*G$67)+G234)</f>
        <v>0</v>
      </c>
      <c r="H235" s="84">
        <v>10.0</v>
      </c>
      <c r="I235" s="85">
        <f t="shared" ref="I235:I241" si="104">((I234*G$67)+I234)</f>
        <v>0</v>
      </c>
      <c r="J235" s="84">
        <v>18.0</v>
      </c>
      <c r="K235" s="85">
        <f t="shared" ref="K235:K240" si="105">((K234*G$67)+K234)</f>
        <v>0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6" t="str">
        <f t="shared" si="101"/>
        <v>5ª ENTRADA</v>
      </c>
      <c r="B236" s="82"/>
      <c r="C236" s="82"/>
      <c r="D236" s="82"/>
      <c r="E236" s="83">
        <f t="shared" si="102"/>
        <v>0</v>
      </c>
      <c r="F236" s="84">
        <v>3.0</v>
      </c>
      <c r="G236" s="85">
        <f t="shared" si="103"/>
        <v>0</v>
      </c>
      <c r="H236" s="84">
        <v>11.0</v>
      </c>
      <c r="I236" s="85">
        <f t="shared" si="104"/>
        <v>0</v>
      </c>
      <c r="J236" s="84">
        <v>19.0</v>
      </c>
      <c r="K236" s="85">
        <f t="shared" si="105"/>
        <v>0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6" t="str">
        <f t="shared" si="101"/>
        <v>5ª ENTRADA</v>
      </c>
      <c r="B237" s="88"/>
      <c r="C237" s="88"/>
      <c r="D237" s="88"/>
      <c r="E237" s="83">
        <f t="shared" si="102"/>
        <v>0</v>
      </c>
      <c r="F237" s="84">
        <v>4.0</v>
      </c>
      <c r="G237" s="85">
        <f t="shared" si="103"/>
        <v>0</v>
      </c>
      <c r="H237" s="84">
        <v>12.0</v>
      </c>
      <c r="I237" s="85">
        <f t="shared" si="104"/>
        <v>0</v>
      </c>
      <c r="J237" s="84">
        <v>20.0</v>
      </c>
      <c r="K237" s="85">
        <f t="shared" si="105"/>
        <v>0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>
      <c r="A238" s="6" t="str">
        <f t="shared" si="101"/>
        <v>5ª ENTRADA</v>
      </c>
      <c r="B238" s="89"/>
      <c r="C238" s="89" t="s">
        <v>1</v>
      </c>
      <c r="D238" s="89" t="s">
        <v>50</v>
      </c>
      <c r="E238" s="83">
        <f t="shared" si="102"/>
        <v>0</v>
      </c>
      <c r="F238" s="84">
        <v>5.0</v>
      </c>
      <c r="G238" s="85">
        <f t="shared" si="103"/>
        <v>0</v>
      </c>
      <c r="H238" s="84">
        <v>13.0</v>
      </c>
      <c r="I238" s="85">
        <f t="shared" si="104"/>
        <v>0</v>
      </c>
      <c r="J238" s="84">
        <v>21.0</v>
      </c>
      <c r="K238" s="85">
        <f t="shared" si="105"/>
        <v>0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>
      <c r="A239" s="6" t="str">
        <f t="shared" si="101"/>
        <v>5ª ENTRADA</v>
      </c>
      <c r="B239" s="90"/>
      <c r="C239" s="90" t="s">
        <v>40</v>
      </c>
      <c r="D239" s="91">
        <f>L243*0.5%</f>
        <v>0</v>
      </c>
      <c r="E239" s="83">
        <f t="shared" si="102"/>
        <v>0</v>
      </c>
      <c r="F239" s="84">
        <v>6.0</v>
      </c>
      <c r="G239" s="85">
        <f t="shared" si="103"/>
        <v>0</v>
      </c>
      <c r="H239" s="84">
        <v>14.0</v>
      </c>
      <c r="I239" s="85">
        <f t="shared" si="104"/>
        <v>0</v>
      </c>
      <c r="J239" s="84">
        <v>22.0</v>
      </c>
      <c r="K239" s="85">
        <f t="shared" si="105"/>
        <v>0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>
      <c r="A240" s="6" t="str">
        <f t="shared" si="101"/>
        <v>5ª ENTRADA</v>
      </c>
      <c r="B240" s="92"/>
      <c r="C240" s="92" t="s">
        <v>41</v>
      </c>
      <c r="D240" s="93">
        <f>D239/5</f>
        <v>0</v>
      </c>
      <c r="E240" s="83">
        <f t="shared" si="102"/>
        <v>0</v>
      </c>
      <c r="F240" s="84">
        <v>7.0</v>
      </c>
      <c r="G240" s="85">
        <f t="shared" si="103"/>
        <v>0</v>
      </c>
      <c r="H240" s="84">
        <v>15.0</v>
      </c>
      <c r="I240" s="85">
        <f t="shared" si="104"/>
        <v>0</v>
      </c>
      <c r="J240" s="84">
        <v>23.0</v>
      </c>
      <c r="K240" s="85">
        <f t="shared" si="105"/>
        <v>0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>
      <c r="A241" s="6" t="str">
        <f t="shared" si="101"/>
        <v>5ª ENTRADA</v>
      </c>
      <c r="B241" s="94"/>
      <c r="C241" s="94" t="s">
        <v>42</v>
      </c>
      <c r="D241" s="95">
        <f>L243*G243</f>
        <v>0</v>
      </c>
      <c r="E241" s="83">
        <f t="shared" si="102"/>
        <v>0</v>
      </c>
      <c r="F241" s="84">
        <v>8.0</v>
      </c>
      <c r="G241" s="85">
        <f t="shared" si="103"/>
        <v>0</v>
      </c>
      <c r="H241" s="84">
        <v>16.0</v>
      </c>
      <c r="I241" s="85">
        <f t="shared" si="104"/>
        <v>0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>
      <c r="A242" s="6" t="str">
        <f t="shared" si="101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6" t="str">
        <f t="shared" si="101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6">H245+H246+H247+H248+H249+H250+H251+H252+H253+H254+H255+H256+H257+H258+H259+H260+H261+H262+H263+H264+H265+H266+H267+H268+H269+H270+H271+H272+H273+H274</f>
        <v>0</v>
      </c>
      <c r="I243" s="17">
        <f t="shared" si="106"/>
        <v>0</v>
      </c>
      <c r="J243" s="98"/>
      <c r="K243" s="17">
        <f t="shared" ref="K243:L243" si="107">K245+K246+K247+K248+K249+K250+K251+K252+K253+K254+K255+K256+K257+K258+K259+K260+K261+K262+K263+K264+K265+K266+K267+K268+K269+K270+K271+K272+K273+K274</f>
        <v>0</v>
      </c>
      <c r="L243" s="17">
        <f t="shared" si="107"/>
        <v>0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>
      <c r="A244" s="6" t="str">
        <f t="shared" si="101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>
      <c r="A245" s="6" t="str">
        <f t="shared" si="101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8">SUM(H245:I245)</f>
        <v>0</v>
      </c>
      <c r="K245" s="100">
        <v>0.0</v>
      </c>
      <c r="L245" s="100">
        <f t="shared" ref="L245:L275" si="109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>
      <c r="A246" s="6" t="str">
        <f t="shared" si="101"/>
        <v>5ª ENTRADA</v>
      </c>
      <c r="B246" s="54"/>
      <c r="C246" s="54" t="str">
        <f t="shared" ref="C246:C275" si="110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8"/>
        <v>0</v>
      </c>
      <c r="K246" s="100">
        <v>0.0</v>
      </c>
      <c r="L246" s="100">
        <f t="shared" si="109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>
      <c r="A247" s="6" t="str">
        <f t="shared" si="101"/>
        <v>5ª ENTRADA</v>
      </c>
      <c r="B247" s="54"/>
      <c r="C247" s="54" t="str">
        <f t="shared" si="110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8"/>
        <v>0</v>
      </c>
      <c r="K247" s="100">
        <v>0.0</v>
      </c>
      <c r="L247" s="100">
        <f t="shared" si="109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>
      <c r="A248" s="6" t="str">
        <f t="shared" si="101"/>
        <v>5ª ENTRADA</v>
      </c>
      <c r="B248" s="54"/>
      <c r="C248" s="54" t="str">
        <f t="shared" si="110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8"/>
        <v>0</v>
      </c>
      <c r="K248" s="100">
        <v>0.0</v>
      </c>
      <c r="L248" s="100">
        <f t="shared" si="109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>
      <c r="A249" s="6" t="str">
        <f t="shared" si="101"/>
        <v>5ª ENTRADA</v>
      </c>
      <c r="B249" s="54"/>
      <c r="C249" s="54" t="str">
        <f t="shared" si="110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8"/>
        <v>0</v>
      </c>
      <c r="K249" s="100">
        <v>0.0</v>
      </c>
      <c r="L249" s="100">
        <f t="shared" si="109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>
      <c r="A250" s="6" t="str">
        <f t="shared" si="101"/>
        <v>5ª ENTRADA</v>
      </c>
      <c r="B250" s="54"/>
      <c r="C250" s="54" t="str">
        <f t="shared" si="110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8"/>
        <v>0</v>
      </c>
      <c r="K250" s="100">
        <v>0.0</v>
      </c>
      <c r="L250" s="100">
        <f t="shared" si="109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>
      <c r="A251" s="6" t="str">
        <f t="shared" si="101"/>
        <v>5ª ENTRADA</v>
      </c>
      <c r="B251" s="54"/>
      <c r="C251" s="54" t="str">
        <f t="shared" si="110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8"/>
        <v>0</v>
      </c>
      <c r="K251" s="100">
        <v>0.0</v>
      </c>
      <c r="L251" s="100">
        <f t="shared" si="109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>
      <c r="A252" s="6" t="str">
        <f t="shared" si="101"/>
        <v>5ª ENTRADA</v>
      </c>
      <c r="B252" s="54"/>
      <c r="C252" s="54" t="str">
        <f t="shared" si="110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8"/>
        <v>0</v>
      </c>
      <c r="K252" s="100">
        <v>0.0</v>
      </c>
      <c r="L252" s="100">
        <f t="shared" si="109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>
      <c r="A253" s="6" t="str">
        <f t="shared" si="101"/>
        <v>5ª ENTRADA</v>
      </c>
      <c r="B253" s="54"/>
      <c r="C253" s="54" t="str">
        <f t="shared" si="110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8"/>
        <v>0</v>
      </c>
      <c r="K253" s="100">
        <v>0.0</v>
      </c>
      <c r="L253" s="100">
        <f t="shared" si="109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>
      <c r="A254" s="6" t="str">
        <f t="shared" si="101"/>
        <v>5ª ENTRADA</v>
      </c>
      <c r="B254" s="54"/>
      <c r="C254" s="54" t="str">
        <f t="shared" si="110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8"/>
        <v>0</v>
      </c>
      <c r="K254" s="100">
        <v>0.0</v>
      </c>
      <c r="L254" s="100">
        <f t="shared" si="109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>
      <c r="A255" s="6" t="str">
        <f t="shared" si="101"/>
        <v>5ª ENTRADA</v>
      </c>
      <c r="B255" s="54"/>
      <c r="C255" s="54" t="str">
        <f t="shared" si="110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8"/>
        <v>0</v>
      </c>
      <c r="K255" s="100">
        <v>0.0</v>
      </c>
      <c r="L255" s="100">
        <f t="shared" si="109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>
      <c r="A256" s="6" t="str">
        <f t="shared" si="101"/>
        <v>5ª ENTRADA</v>
      </c>
      <c r="B256" s="54"/>
      <c r="C256" s="54" t="str">
        <f t="shared" si="110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8"/>
        <v>0</v>
      </c>
      <c r="K256" s="100">
        <v>0.0</v>
      </c>
      <c r="L256" s="100">
        <f t="shared" si="109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>
      <c r="A257" s="6" t="str">
        <f t="shared" si="101"/>
        <v>5ª ENTRADA</v>
      </c>
      <c r="B257" s="54"/>
      <c r="C257" s="54" t="str">
        <f t="shared" si="110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8"/>
        <v>0</v>
      </c>
      <c r="K257" s="100">
        <v>0.0</v>
      </c>
      <c r="L257" s="100">
        <f t="shared" si="109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>
      <c r="A258" s="6" t="str">
        <f t="shared" si="101"/>
        <v>5ª ENTRADA</v>
      </c>
      <c r="B258" s="54"/>
      <c r="C258" s="54" t="str">
        <f t="shared" si="110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8"/>
        <v>0</v>
      </c>
      <c r="K258" s="100">
        <v>0.0</v>
      </c>
      <c r="L258" s="100">
        <f t="shared" si="109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>
      <c r="A259" s="6" t="str">
        <f t="shared" si="101"/>
        <v>5ª ENTRADA</v>
      </c>
      <c r="B259" s="54"/>
      <c r="C259" s="54" t="str">
        <f t="shared" si="110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8"/>
        <v>0</v>
      </c>
      <c r="K259" s="100">
        <v>0.0</v>
      </c>
      <c r="L259" s="100">
        <f t="shared" si="109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>
      <c r="A260" s="6" t="str">
        <f t="shared" si="101"/>
        <v>5ª ENTRADA</v>
      </c>
      <c r="B260" s="54"/>
      <c r="C260" s="54" t="str">
        <f t="shared" si="110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8"/>
        <v>0</v>
      </c>
      <c r="K260" s="100">
        <v>0.0</v>
      </c>
      <c r="L260" s="100">
        <f t="shared" si="109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>
      <c r="A261" s="6" t="str">
        <f t="shared" si="101"/>
        <v>5ª ENTRADA</v>
      </c>
      <c r="B261" s="54"/>
      <c r="C261" s="54" t="str">
        <f t="shared" si="110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8"/>
        <v>0</v>
      </c>
      <c r="K261" s="100">
        <v>0.0</v>
      </c>
      <c r="L261" s="100">
        <f t="shared" si="109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>
      <c r="A262" s="6" t="str">
        <f t="shared" si="101"/>
        <v>5ª ENTRADA</v>
      </c>
      <c r="B262" s="54"/>
      <c r="C262" s="54" t="str">
        <f t="shared" si="110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8"/>
        <v>0</v>
      </c>
      <c r="K262" s="100">
        <v>0.0</v>
      </c>
      <c r="L262" s="100">
        <f t="shared" si="109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>
      <c r="A263" s="6" t="str">
        <f t="shared" si="101"/>
        <v>5ª ENTRADA</v>
      </c>
      <c r="B263" s="54"/>
      <c r="C263" s="54" t="str">
        <f t="shared" si="110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0.0</v>
      </c>
      <c r="J263" s="101">
        <f t="shared" si="108"/>
        <v>0</v>
      </c>
      <c r="K263" s="100">
        <v>0.0</v>
      </c>
      <c r="L263" s="100">
        <f t="shared" si="109"/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>
      <c r="A264" s="6" t="str">
        <f t="shared" si="101"/>
        <v>5ª ENTRADA</v>
      </c>
      <c r="B264" s="54"/>
      <c r="C264" s="54" t="str">
        <f t="shared" si="110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8"/>
        <v>0</v>
      </c>
      <c r="K264" s="100">
        <v>0.0</v>
      </c>
      <c r="L264" s="100">
        <f t="shared" si="109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>
      <c r="A265" s="6" t="str">
        <f t="shared" si="101"/>
        <v>5ª ENTRADA</v>
      </c>
      <c r="B265" s="54"/>
      <c r="C265" s="54" t="str">
        <f t="shared" si="110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8"/>
        <v>0</v>
      </c>
      <c r="K265" s="100">
        <v>0.0</v>
      </c>
      <c r="L265" s="100">
        <f t="shared" si="109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>
      <c r="A266" s="6" t="str">
        <f t="shared" si="101"/>
        <v>5ª ENTRADA</v>
      </c>
      <c r="B266" s="54"/>
      <c r="C266" s="54" t="str">
        <f t="shared" si="110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8"/>
        <v>0</v>
      </c>
      <c r="K266" s="100">
        <v>0.0</v>
      </c>
      <c r="L266" s="100">
        <f t="shared" si="109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>
      <c r="A267" s="6" t="str">
        <f t="shared" si="101"/>
        <v>5ª ENTRADA</v>
      </c>
      <c r="B267" s="54"/>
      <c r="C267" s="54" t="str">
        <f t="shared" si="110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8"/>
        <v>0</v>
      </c>
      <c r="K267" s="100">
        <v>0.0</v>
      </c>
      <c r="L267" s="100">
        <f t="shared" si="109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>
      <c r="A268" s="6" t="str">
        <f t="shared" si="101"/>
        <v>5ª ENTRADA</v>
      </c>
      <c r="B268" s="54"/>
      <c r="C268" s="54" t="str">
        <f t="shared" si="110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8"/>
        <v>0</v>
      </c>
      <c r="K268" s="100">
        <v>0.0</v>
      </c>
      <c r="L268" s="100">
        <f t="shared" si="109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>
      <c r="A269" s="6" t="str">
        <f t="shared" si="101"/>
        <v>5ª ENTRADA</v>
      </c>
      <c r="B269" s="54"/>
      <c r="C269" s="54" t="str">
        <f t="shared" si="110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8"/>
        <v>0</v>
      </c>
      <c r="K269" s="100">
        <v>0.0</v>
      </c>
      <c r="L269" s="100">
        <f t="shared" si="109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>
      <c r="A270" s="6" t="str">
        <f t="shared" si="101"/>
        <v>5ª ENTRADA</v>
      </c>
      <c r="B270" s="54"/>
      <c r="C270" s="54" t="str">
        <f t="shared" si="110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8"/>
        <v>0</v>
      </c>
      <c r="K270" s="100">
        <v>0.0</v>
      </c>
      <c r="L270" s="100">
        <f t="shared" si="109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>
      <c r="A271" s="6" t="str">
        <f t="shared" si="101"/>
        <v>5ª ENTRADA</v>
      </c>
      <c r="B271" s="54"/>
      <c r="C271" s="54" t="str">
        <f t="shared" si="110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8"/>
        <v>0</v>
      </c>
      <c r="K271" s="100">
        <v>0.0</v>
      </c>
      <c r="L271" s="100">
        <f t="shared" si="109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>
      <c r="A272" s="6" t="str">
        <f t="shared" si="101"/>
        <v>5ª ENTRADA</v>
      </c>
      <c r="B272" s="54"/>
      <c r="C272" s="54" t="str">
        <f t="shared" si="110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8"/>
        <v>0</v>
      </c>
      <c r="K272" s="100">
        <v>0.0</v>
      </c>
      <c r="L272" s="100">
        <f t="shared" si="109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>
      <c r="A273" s="6" t="str">
        <f t="shared" si="101"/>
        <v>5ª ENTRADA</v>
      </c>
      <c r="B273" s="54"/>
      <c r="C273" s="54" t="str">
        <f t="shared" si="110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8"/>
        <v>0</v>
      </c>
      <c r="K273" s="100">
        <v>0.0</v>
      </c>
      <c r="L273" s="100">
        <f t="shared" si="109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>
      <c r="A274" s="6" t="str">
        <f t="shared" si="101"/>
        <v>5ª ENTRADA</v>
      </c>
      <c r="B274" s="54"/>
      <c r="C274" s="54" t="str">
        <f t="shared" si="110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8"/>
        <v>0</v>
      </c>
      <c r="K274" s="100">
        <v>0.0</v>
      </c>
      <c r="L274" s="100">
        <f t="shared" si="109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>
      <c r="A275" s="6" t="str">
        <f t="shared" si="101"/>
        <v>5ª ENTRADA</v>
      </c>
      <c r="B275" s="54"/>
      <c r="C275" s="54" t="str">
        <f t="shared" si="110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8"/>
        <v>0</v>
      </c>
      <c r="K275" s="100">
        <v>0.0</v>
      </c>
      <c r="L275" s="100">
        <f t="shared" si="109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6" t="str">
        <f t="shared" ref="A278:A319" si="111">A277</f>
        <v>6ª ENTRADA</v>
      </c>
      <c r="B278" s="82"/>
      <c r="C278" s="82"/>
      <c r="D278" s="82"/>
      <c r="E278" s="83">
        <f>((L287*G287)+L287)</f>
        <v>0</v>
      </c>
      <c r="F278" s="84">
        <v>1.0</v>
      </c>
      <c r="G278" s="85">
        <f>((E285*G287)+E285)</f>
        <v>0</v>
      </c>
      <c r="H278" s="84">
        <v>9.0</v>
      </c>
      <c r="I278" s="85">
        <f>((G285*G287)+G285)</f>
        <v>0</v>
      </c>
      <c r="J278" s="84">
        <v>17.0</v>
      </c>
      <c r="K278" s="85">
        <f>((I285*G287)+I285)</f>
        <v>0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6" t="str">
        <f t="shared" si="111"/>
        <v>6ª ENTRADA</v>
      </c>
      <c r="B279" s="87"/>
      <c r="C279" s="87">
        <v>0.02</v>
      </c>
      <c r="D279" s="82" t="s">
        <v>38</v>
      </c>
      <c r="E279" s="83">
        <f t="shared" ref="E279:E285" si="112">((E278*G$67)+E278)</f>
        <v>0</v>
      </c>
      <c r="F279" s="84">
        <v>2.0</v>
      </c>
      <c r="G279" s="85">
        <f t="shared" ref="G279:G285" si="113">((G278*G$67)+G278)</f>
        <v>0</v>
      </c>
      <c r="H279" s="84">
        <v>10.0</v>
      </c>
      <c r="I279" s="85">
        <f t="shared" ref="I279:I285" si="114">((I278*G$67)+I278)</f>
        <v>0</v>
      </c>
      <c r="J279" s="84">
        <v>18.0</v>
      </c>
      <c r="K279" s="85">
        <f t="shared" ref="K279:K284" si="115">((K278*G$67)+K278)</f>
        <v>0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6" t="str">
        <f t="shared" si="111"/>
        <v>6ª ENTRADA</v>
      </c>
      <c r="B280" s="82"/>
      <c r="C280" s="82"/>
      <c r="D280" s="82"/>
      <c r="E280" s="83">
        <f t="shared" si="112"/>
        <v>0</v>
      </c>
      <c r="F280" s="84">
        <v>3.0</v>
      </c>
      <c r="G280" s="85">
        <f t="shared" si="113"/>
        <v>0</v>
      </c>
      <c r="H280" s="84">
        <v>11.0</v>
      </c>
      <c r="I280" s="85">
        <f t="shared" si="114"/>
        <v>0</v>
      </c>
      <c r="J280" s="84">
        <v>19.0</v>
      </c>
      <c r="K280" s="85">
        <f t="shared" si="115"/>
        <v>0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6" t="str">
        <f t="shared" si="111"/>
        <v>6ª ENTRADA</v>
      </c>
      <c r="B281" s="88"/>
      <c r="C281" s="88"/>
      <c r="D281" s="88"/>
      <c r="E281" s="83">
        <f t="shared" si="112"/>
        <v>0</v>
      </c>
      <c r="F281" s="84">
        <v>4.0</v>
      </c>
      <c r="G281" s="85">
        <f t="shared" si="113"/>
        <v>0</v>
      </c>
      <c r="H281" s="84">
        <v>12.0</v>
      </c>
      <c r="I281" s="85">
        <f t="shared" si="114"/>
        <v>0</v>
      </c>
      <c r="J281" s="84">
        <v>20.0</v>
      </c>
      <c r="K281" s="85">
        <f t="shared" si="115"/>
        <v>0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6" t="str">
        <f t="shared" si="111"/>
        <v>6ª ENTRADA</v>
      </c>
      <c r="B282" s="89"/>
      <c r="C282" s="89" t="s">
        <v>1</v>
      </c>
      <c r="D282" s="89" t="s">
        <v>52</v>
      </c>
      <c r="E282" s="83">
        <f t="shared" si="112"/>
        <v>0</v>
      </c>
      <c r="F282" s="84">
        <v>5.0</v>
      </c>
      <c r="G282" s="85">
        <f t="shared" si="113"/>
        <v>0</v>
      </c>
      <c r="H282" s="84">
        <v>13.0</v>
      </c>
      <c r="I282" s="85">
        <f t="shared" si="114"/>
        <v>0</v>
      </c>
      <c r="J282" s="84">
        <v>21.0</v>
      </c>
      <c r="K282" s="85">
        <f t="shared" si="115"/>
        <v>0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6" t="str">
        <f t="shared" si="111"/>
        <v>6ª ENTRADA</v>
      </c>
      <c r="B283" s="90"/>
      <c r="C283" s="90" t="s">
        <v>40</v>
      </c>
      <c r="D283" s="91">
        <f>L287*0.5%</f>
        <v>0</v>
      </c>
      <c r="E283" s="83">
        <f t="shared" si="112"/>
        <v>0</v>
      </c>
      <c r="F283" s="84">
        <v>6.0</v>
      </c>
      <c r="G283" s="85">
        <f t="shared" si="113"/>
        <v>0</v>
      </c>
      <c r="H283" s="84">
        <v>14.0</v>
      </c>
      <c r="I283" s="85">
        <f t="shared" si="114"/>
        <v>0</v>
      </c>
      <c r="J283" s="84">
        <v>22.0</v>
      </c>
      <c r="K283" s="85">
        <f t="shared" si="115"/>
        <v>0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6" t="str">
        <f t="shared" si="111"/>
        <v>6ª ENTRADA</v>
      </c>
      <c r="B284" s="92"/>
      <c r="C284" s="92" t="s">
        <v>41</v>
      </c>
      <c r="D284" s="93">
        <f>D283/5</f>
        <v>0</v>
      </c>
      <c r="E284" s="83">
        <f t="shared" si="112"/>
        <v>0</v>
      </c>
      <c r="F284" s="84">
        <v>7.0</v>
      </c>
      <c r="G284" s="85">
        <f t="shared" si="113"/>
        <v>0</v>
      </c>
      <c r="H284" s="84">
        <v>15.0</v>
      </c>
      <c r="I284" s="85">
        <f t="shared" si="114"/>
        <v>0</v>
      </c>
      <c r="J284" s="84">
        <v>23.0</v>
      </c>
      <c r="K284" s="85">
        <f t="shared" si="115"/>
        <v>0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6" t="str">
        <f t="shared" si="111"/>
        <v>6ª ENTRADA</v>
      </c>
      <c r="B285" s="94"/>
      <c r="C285" s="94" t="s">
        <v>42</v>
      </c>
      <c r="D285" s="95">
        <f>L287*G287</f>
        <v>0</v>
      </c>
      <c r="E285" s="83">
        <f t="shared" si="112"/>
        <v>0</v>
      </c>
      <c r="F285" s="84">
        <v>8.0</v>
      </c>
      <c r="G285" s="85">
        <f t="shared" si="113"/>
        <v>0</v>
      </c>
      <c r="H285" s="84">
        <v>16.0</v>
      </c>
      <c r="I285" s="85">
        <f t="shared" si="114"/>
        <v>0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6" t="str">
        <f t="shared" si="111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6" t="str">
        <f t="shared" si="111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6">H289+H290+H291+H292+H293+H294+H295+H296+H297+H298+H299+H300+H301+H302+H303+H304+H305+H306+H307+H308+H309+H310+H311+H312+H313+H314+H315+H316+H317+H318</f>
        <v>0</v>
      </c>
      <c r="I287" s="17">
        <f t="shared" si="116"/>
        <v>0</v>
      </c>
      <c r="J287" s="98"/>
      <c r="K287" s="17">
        <f t="shared" ref="K287:L287" si="117">K289+K290+K291+K292+K293+K294+K295+K296+K297+K298+K299+K300+K301+K302+K303+K304+K305+K306+K307+K308+K309+K310+K311+K312+K313+K314+K315+K316+K317+K318</f>
        <v>0</v>
      </c>
      <c r="L287" s="17">
        <f t="shared" si="117"/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6" t="str">
        <f t="shared" si="111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6" t="str">
        <f t="shared" si="111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8">SUM(H289:I289)</f>
        <v>0</v>
      </c>
      <c r="K289" s="100">
        <v>0.0</v>
      </c>
      <c r="L289" s="100">
        <f t="shared" ref="L289:L319" si="119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6" t="str">
        <f t="shared" si="111"/>
        <v>6ª ENTRADA</v>
      </c>
      <c r="B290" s="54"/>
      <c r="C290" s="54" t="str">
        <f t="shared" ref="C290:C319" si="120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8"/>
        <v>0</v>
      </c>
      <c r="K290" s="100">
        <v>0.0</v>
      </c>
      <c r="L290" s="100">
        <f t="shared" si="119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6" t="str">
        <f t="shared" si="111"/>
        <v>6ª ENTRADA</v>
      </c>
      <c r="B291" s="54"/>
      <c r="C291" s="54" t="str">
        <f t="shared" si="120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8"/>
        <v>0</v>
      </c>
      <c r="K291" s="100">
        <v>0.0</v>
      </c>
      <c r="L291" s="100">
        <f t="shared" si="119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6" t="str">
        <f t="shared" si="111"/>
        <v>6ª ENTRADA</v>
      </c>
      <c r="B292" s="54"/>
      <c r="C292" s="54" t="str">
        <f t="shared" si="120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8"/>
        <v>0</v>
      </c>
      <c r="K292" s="100">
        <v>0.0</v>
      </c>
      <c r="L292" s="100">
        <f t="shared" si="119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6" t="str">
        <f t="shared" si="111"/>
        <v>6ª ENTRADA</v>
      </c>
      <c r="B293" s="54"/>
      <c r="C293" s="54" t="str">
        <f t="shared" si="120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8"/>
        <v>0</v>
      </c>
      <c r="K293" s="100">
        <v>0.0</v>
      </c>
      <c r="L293" s="100">
        <f t="shared" si="119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6" t="str">
        <f t="shared" si="111"/>
        <v>6ª ENTRADA</v>
      </c>
      <c r="B294" s="54"/>
      <c r="C294" s="54" t="str">
        <f t="shared" si="120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8"/>
        <v>0</v>
      </c>
      <c r="K294" s="100">
        <v>0.0</v>
      </c>
      <c r="L294" s="100">
        <f t="shared" si="119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6" t="str">
        <f t="shared" si="111"/>
        <v>6ª ENTRADA</v>
      </c>
      <c r="B295" s="54"/>
      <c r="C295" s="54" t="str">
        <f t="shared" si="120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8"/>
        <v>0</v>
      </c>
      <c r="K295" s="100">
        <v>0.0</v>
      </c>
      <c r="L295" s="100">
        <f t="shared" si="119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6" t="str">
        <f t="shared" si="111"/>
        <v>6ª ENTRADA</v>
      </c>
      <c r="B296" s="54"/>
      <c r="C296" s="54" t="str">
        <f t="shared" si="120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8"/>
        <v>0</v>
      </c>
      <c r="K296" s="100">
        <v>0.0</v>
      </c>
      <c r="L296" s="100">
        <f t="shared" si="119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6" t="str">
        <f t="shared" si="111"/>
        <v>6ª ENTRADA</v>
      </c>
      <c r="B297" s="54"/>
      <c r="C297" s="54" t="str">
        <f t="shared" si="120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8"/>
        <v>0</v>
      </c>
      <c r="K297" s="100">
        <v>0.0</v>
      </c>
      <c r="L297" s="100">
        <f t="shared" si="119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6" t="str">
        <f t="shared" si="111"/>
        <v>6ª ENTRADA</v>
      </c>
      <c r="B298" s="54"/>
      <c r="C298" s="54" t="str">
        <f t="shared" si="120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8"/>
        <v>0</v>
      </c>
      <c r="K298" s="100">
        <v>0.0</v>
      </c>
      <c r="L298" s="100">
        <f t="shared" si="119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6" t="str">
        <f t="shared" si="111"/>
        <v>6ª ENTRADA</v>
      </c>
      <c r="B299" s="54"/>
      <c r="C299" s="54" t="str">
        <f t="shared" si="120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8"/>
        <v>0</v>
      </c>
      <c r="K299" s="100">
        <v>0.0</v>
      </c>
      <c r="L299" s="100">
        <f t="shared" si="119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6" t="str">
        <f t="shared" si="111"/>
        <v>6ª ENTRADA</v>
      </c>
      <c r="B300" s="54"/>
      <c r="C300" s="54" t="str">
        <f t="shared" si="120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8"/>
        <v>0</v>
      </c>
      <c r="K300" s="100">
        <v>0.0</v>
      </c>
      <c r="L300" s="100">
        <f t="shared" si="119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6" t="str">
        <f t="shared" si="111"/>
        <v>6ª ENTRADA</v>
      </c>
      <c r="B301" s="54"/>
      <c r="C301" s="54" t="str">
        <f t="shared" si="120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8"/>
        <v>0</v>
      </c>
      <c r="K301" s="100">
        <v>0.0</v>
      </c>
      <c r="L301" s="100">
        <f t="shared" si="119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6" t="str">
        <f t="shared" si="111"/>
        <v>6ª ENTRADA</v>
      </c>
      <c r="B302" s="54"/>
      <c r="C302" s="54" t="str">
        <f t="shared" si="120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8"/>
        <v>0</v>
      </c>
      <c r="K302" s="100">
        <v>0.0</v>
      </c>
      <c r="L302" s="100">
        <f t="shared" si="119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6" t="str">
        <f t="shared" si="111"/>
        <v>6ª ENTRADA</v>
      </c>
      <c r="B303" s="54"/>
      <c r="C303" s="54" t="str">
        <f t="shared" si="120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8"/>
        <v>0</v>
      </c>
      <c r="K303" s="100">
        <v>0.0</v>
      </c>
      <c r="L303" s="100">
        <f t="shared" si="119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6" t="str">
        <f t="shared" si="111"/>
        <v>6ª ENTRADA</v>
      </c>
      <c r="B304" s="54"/>
      <c r="C304" s="54" t="str">
        <f t="shared" si="120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8"/>
        <v>0</v>
      </c>
      <c r="K304" s="100">
        <v>0.0</v>
      </c>
      <c r="L304" s="100">
        <f t="shared" si="119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6" t="str">
        <f t="shared" si="111"/>
        <v>6ª ENTRADA</v>
      </c>
      <c r="B305" s="54"/>
      <c r="C305" s="54" t="str">
        <f t="shared" si="120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8"/>
        <v>0</v>
      </c>
      <c r="K305" s="100">
        <v>0.0</v>
      </c>
      <c r="L305" s="100">
        <f t="shared" si="119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6" t="str">
        <f t="shared" si="111"/>
        <v>6ª ENTRADA</v>
      </c>
      <c r="B306" s="54"/>
      <c r="C306" s="54" t="str">
        <f t="shared" si="120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8"/>
        <v>0</v>
      </c>
      <c r="K306" s="100">
        <v>0.0</v>
      </c>
      <c r="L306" s="100">
        <f t="shared" si="119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6" t="str">
        <f t="shared" si="111"/>
        <v>6ª ENTRADA</v>
      </c>
      <c r="B307" s="54"/>
      <c r="C307" s="54" t="str">
        <f t="shared" si="120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0.0</v>
      </c>
      <c r="J307" s="101">
        <f t="shared" si="118"/>
        <v>0</v>
      </c>
      <c r="K307" s="100">
        <v>0.0</v>
      </c>
      <c r="L307" s="100">
        <f t="shared" si="119"/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6" t="str">
        <f t="shared" si="111"/>
        <v>6ª ENTRADA</v>
      </c>
      <c r="B308" s="54"/>
      <c r="C308" s="54" t="str">
        <f t="shared" si="120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8"/>
        <v>0</v>
      </c>
      <c r="K308" s="100">
        <v>0.0</v>
      </c>
      <c r="L308" s="100">
        <f t="shared" si="119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6" t="str">
        <f t="shared" si="111"/>
        <v>6ª ENTRADA</v>
      </c>
      <c r="B309" s="54"/>
      <c r="C309" s="54" t="str">
        <f t="shared" si="120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8"/>
        <v>0</v>
      </c>
      <c r="K309" s="100">
        <v>0.0</v>
      </c>
      <c r="L309" s="100">
        <f t="shared" si="119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6" t="str">
        <f t="shared" si="111"/>
        <v>6ª ENTRADA</v>
      </c>
      <c r="B310" s="54"/>
      <c r="C310" s="54" t="str">
        <f t="shared" si="120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8"/>
        <v>0</v>
      </c>
      <c r="K310" s="100">
        <v>0.0</v>
      </c>
      <c r="L310" s="100">
        <f t="shared" si="119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6" t="str">
        <f t="shared" si="111"/>
        <v>6ª ENTRADA</v>
      </c>
      <c r="B311" s="54"/>
      <c r="C311" s="54" t="str">
        <f t="shared" si="120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8"/>
        <v>0</v>
      </c>
      <c r="K311" s="100">
        <v>0.0</v>
      </c>
      <c r="L311" s="100">
        <f t="shared" si="119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6" t="str">
        <f t="shared" si="111"/>
        <v>6ª ENTRADA</v>
      </c>
      <c r="B312" s="54"/>
      <c r="C312" s="54" t="str">
        <f t="shared" si="120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8"/>
        <v>0</v>
      </c>
      <c r="K312" s="100">
        <v>0.0</v>
      </c>
      <c r="L312" s="100">
        <f t="shared" si="119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6" t="str">
        <f t="shared" si="111"/>
        <v>6ª ENTRADA</v>
      </c>
      <c r="B313" s="54"/>
      <c r="C313" s="54" t="str">
        <f t="shared" si="120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8"/>
        <v>0</v>
      </c>
      <c r="K313" s="100">
        <v>0.0</v>
      </c>
      <c r="L313" s="100">
        <f t="shared" si="119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6" t="str">
        <f t="shared" si="111"/>
        <v>6ª ENTRADA</v>
      </c>
      <c r="B314" s="54"/>
      <c r="C314" s="54" t="str">
        <f t="shared" si="120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8"/>
        <v>0</v>
      </c>
      <c r="K314" s="100">
        <v>0.0</v>
      </c>
      <c r="L314" s="100">
        <f t="shared" si="119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6" t="str">
        <f t="shared" si="111"/>
        <v>6ª ENTRADA</v>
      </c>
      <c r="B315" s="54"/>
      <c r="C315" s="54" t="str">
        <f t="shared" si="120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8"/>
        <v>0</v>
      </c>
      <c r="K315" s="100">
        <v>0.0</v>
      </c>
      <c r="L315" s="100">
        <f t="shared" si="119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6" t="str">
        <f t="shared" si="111"/>
        <v>6ª ENTRADA</v>
      </c>
      <c r="B316" s="54"/>
      <c r="C316" s="54" t="str">
        <f t="shared" si="120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8"/>
        <v>0</v>
      </c>
      <c r="K316" s="100">
        <v>0.0</v>
      </c>
      <c r="L316" s="100">
        <f t="shared" si="119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6" t="str">
        <f t="shared" si="111"/>
        <v>6ª ENTRADA</v>
      </c>
      <c r="B317" s="54"/>
      <c r="C317" s="54" t="str">
        <f t="shared" si="120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8"/>
        <v>0</v>
      </c>
      <c r="K317" s="100">
        <v>0.0</v>
      </c>
      <c r="L317" s="100">
        <f t="shared" si="119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6" t="str">
        <f t="shared" si="111"/>
        <v>6ª ENTRADA</v>
      </c>
      <c r="B318" s="54"/>
      <c r="C318" s="54" t="str">
        <f t="shared" si="120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8"/>
        <v>0</v>
      </c>
      <c r="K318" s="100">
        <v>0.0</v>
      </c>
      <c r="L318" s="100">
        <f t="shared" si="119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6" t="str">
        <f t="shared" si="111"/>
        <v>6ª ENTRADA</v>
      </c>
      <c r="B319" s="54"/>
      <c r="C319" s="54" t="str">
        <f t="shared" si="120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8"/>
        <v>0</v>
      </c>
      <c r="K319" s="100">
        <v>0.0</v>
      </c>
      <c r="L319" s="100">
        <f t="shared" si="119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6" t="str">
        <f t="shared" ref="A322:A363" si="121">A321</f>
        <v>7ª ENTRADA</v>
      </c>
      <c r="B322" s="82"/>
      <c r="C322" s="82"/>
      <c r="D322" s="82"/>
      <c r="E322" s="83">
        <f>((L331*G331)+L331)</f>
        <v>0</v>
      </c>
      <c r="F322" s="84">
        <v>1.0</v>
      </c>
      <c r="G322" s="85">
        <f>((E329*G331)+E329)</f>
        <v>0</v>
      </c>
      <c r="H322" s="84">
        <v>9.0</v>
      </c>
      <c r="I322" s="85">
        <f>((G329*G331)+G329)</f>
        <v>0</v>
      </c>
      <c r="J322" s="84">
        <v>17.0</v>
      </c>
      <c r="K322" s="85">
        <f>((I329*G331)+I329)</f>
        <v>0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6" t="str">
        <f t="shared" si="121"/>
        <v>7ª ENTRADA</v>
      </c>
      <c r="B323" s="87"/>
      <c r="C323" s="87">
        <v>0.04</v>
      </c>
      <c r="D323" s="82" t="s">
        <v>38</v>
      </c>
      <c r="E323" s="83">
        <f t="shared" ref="E323:E329" si="122">((E322*G$331)+E322)</f>
        <v>0</v>
      </c>
      <c r="F323" s="84">
        <v>2.0</v>
      </c>
      <c r="G323" s="85">
        <f t="shared" ref="G323:G329" si="123">((G322*G$331)+G322)</f>
        <v>0</v>
      </c>
      <c r="H323" s="84">
        <v>10.0</v>
      </c>
      <c r="I323" s="85">
        <f t="shared" ref="I323:I329" si="124">((I322*G$331)+I322)</f>
        <v>0</v>
      </c>
      <c r="J323" s="84">
        <v>18.0</v>
      </c>
      <c r="K323" s="85">
        <f t="shared" ref="K323:K328" si="125">((K322*G$331)+K322)</f>
        <v>0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6" t="str">
        <f t="shared" si="121"/>
        <v>7ª ENTRADA</v>
      </c>
      <c r="B324" s="82"/>
      <c r="C324" s="82"/>
      <c r="D324" s="82"/>
      <c r="E324" s="83">
        <f t="shared" si="122"/>
        <v>0</v>
      </c>
      <c r="F324" s="84">
        <v>3.0</v>
      </c>
      <c r="G324" s="85">
        <f t="shared" si="123"/>
        <v>0</v>
      </c>
      <c r="H324" s="84">
        <v>11.0</v>
      </c>
      <c r="I324" s="85">
        <f t="shared" si="124"/>
        <v>0</v>
      </c>
      <c r="J324" s="84">
        <v>19.0</v>
      </c>
      <c r="K324" s="85">
        <f t="shared" si="125"/>
        <v>0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6" t="str">
        <f t="shared" si="121"/>
        <v>7ª ENTRADA</v>
      </c>
      <c r="B325" s="88"/>
      <c r="C325" s="88"/>
      <c r="D325" s="88"/>
      <c r="E325" s="83">
        <f t="shared" si="122"/>
        <v>0</v>
      </c>
      <c r="F325" s="84">
        <v>4.0</v>
      </c>
      <c r="G325" s="85">
        <f t="shared" si="123"/>
        <v>0</v>
      </c>
      <c r="H325" s="84">
        <v>12.0</v>
      </c>
      <c r="I325" s="85">
        <f t="shared" si="124"/>
        <v>0</v>
      </c>
      <c r="J325" s="84">
        <v>20.0</v>
      </c>
      <c r="K325" s="85">
        <f t="shared" si="125"/>
        <v>0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>
      <c r="A326" s="6" t="str">
        <f t="shared" si="121"/>
        <v>7ª ENTRADA</v>
      </c>
      <c r="B326" s="89"/>
      <c r="C326" s="89" t="s">
        <v>1</v>
      </c>
      <c r="D326" s="89" t="s">
        <v>54</v>
      </c>
      <c r="E326" s="83">
        <f t="shared" si="122"/>
        <v>0</v>
      </c>
      <c r="F326" s="84">
        <v>5.0</v>
      </c>
      <c r="G326" s="85">
        <f t="shared" si="123"/>
        <v>0</v>
      </c>
      <c r="H326" s="84">
        <v>13.0</v>
      </c>
      <c r="I326" s="85">
        <f t="shared" si="124"/>
        <v>0</v>
      </c>
      <c r="J326" s="84">
        <v>21.0</v>
      </c>
      <c r="K326" s="85">
        <f t="shared" si="125"/>
        <v>0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>
      <c r="A327" s="6" t="str">
        <f t="shared" si="121"/>
        <v>7ª ENTRADA</v>
      </c>
      <c r="B327" s="90"/>
      <c r="C327" s="90" t="s">
        <v>40</v>
      </c>
      <c r="D327" s="91">
        <f>L331*0.5%</f>
        <v>0</v>
      </c>
      <c r="E327" s="83">
        <f t="shared" si="122"/>
        <v>0</v>
      </c>
      <c r="F327" s="84">
        <v>6.0</v>
      </c>
      <c r="G327" s="85">
        <f t="shared" si="123"/>
        <v>0</v>
      </c>
      <c r="H327" s="84">
        <v>14.0</v>
      </c>
      <c r="I327" s="85">
        <f t="shared" si="124"/>
        <v>0</v>
      </c>
      <c r="J327" s="84">
        <v>22.0</v>
      </c>
      <c r="K327" s="85">
        <f t="shared" si="125"/>
        <v>0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>
      <c r="A328" s="6" t="str">
        <f t="shared" si="121"/>
        <v>7ª ENTRADA</v>
      </c>
      <c r="B328" s="92"/>
      <c r="C328" s="92" t="s">
        <v>41</v>
      </c>
      <c r="D328" s="93">
        <f>D327/5</f>
        <v>0</v>
      </c>
      <c r="E328" s="83">
        <f t="shared" si="122"/>
        <v>0</v>
      </c>
      <c r="F328" s="84">
        <v>7.0</v>
      </c>
      <c r="G328" s="85">
        <f t="shared" si="123"/>
        <v>0</v>
      </c>
      <c r="H328" s="84">
        <v>15.0</v>
      </c>
      <c r="I328" s="85">
        <f t="shared" si="124"/>
        <v>0</v>
      </c>
      <c r="J328" s="84">
        <v>23.0</v>
      </c>
      <c r="K328" s="85">
        <f t="shared" si="125"/>
        <v>0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>
      <c r="A329" s="6" t="str">
        <f t="shared" si="121"/>
        <v>7ª ENTRADA</v>
      </c>
      <c r="B329" s="94"/>
      <c r="C329" s="94" t="s">
        <v>42</v>
      </c>
      <c r="D329" s="95">
        <f>L331*G331</f>
        <v>0</v>
      </c>
      <c r="E329" s="83">
        <f t="shared" si="122"/>
        <v>0</v>
      </c>
      <c r="F329" s="84">
        <v>8.0</v>
      </c>
      <c r="G329" s="85">
        <f t="shared" si="123"/>
        <v>0</v>
      </c>
      <c r="H329" s="84">
        <v>16.0</v>
      </c>
      <c r="I329" s="85">
        <f t="shared" si="124"/>
        <v>0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>
      <c r="A330" s="6" t="str">
        <f t="shared" si="121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6" t="str">
        <f t="shared" si="121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6">H333+H334+H335+H336+H337+H338+H339+H340+H341+H342+H343+H344+H345+H346+H347+H348+H349+H350+H351+H352+H353+H354+H355+H356+H357+H358+H359+H360+H361+H362</f>
        <v>0</v>
      </c>
      <c r="I331" s="17">
        <f t="shared" si="126"/>
        <v>0</v>
      </c>
      <c r="J331" s="98"/>
      <c r="K331" s="17">
        <f t="shared" ref="K331:L331" si="127">K333+K334+K335+K336+K337+K338+K339+K340+K341+K342+K343+K344+K345+K346+K347+K348+K349+K350+K351+K352+K353+K354+K355+K356+K357+K358+K359+K360+K361+K362</f>
        <v>0</v>
      </c>
      <c r="L331" s="17">
        <f t="shared" si="127"/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>
      <c r="A332" s="6" t="str">
        <f t="shared" si="121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>
      <c r="A333" s="6" t="str">
        <f t="shared" si="121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8">SUM(H333:I333)</f>
        <v>0</v>
      </c>
      <c r="K333" s="100">
        <v>0.0</v>
      </c>
      <c r="L333" s="100">
        <f t="shared" ref="L333:L363" si="129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>
      <c r="A334" s="6" t="str">
        <f t="shared" si="121"/>
        <v>7ª ENTRADA</v>
      </c>
      <c r="B334" s="54"/>
      <c r="C334" s="54" t="str">
        <f t="shared" ref="C334:C363" si="130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8"/>
        <v>0</v>
      </c>
      <c r="K334" s="100">
        <v>0.0</v>
      </c>
      <c r="L334" s="100">
        <f t="shared" si="129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>
      <c r="A335" s="6" t="str">
        <f t="shared" si="121"/>
        <v>7ª ENTRADA</v>
      </c>
      <c r="B335" s="54"/>
      <c r="C335" s="54" t="str">
        <f t="shared" si="130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8"/>
        <v>0</v>
      </c>
      <c r="K335" s="100">
        <v>0.0</v>
      </c>
      <c r="L335" s="100">
        <f t="shared" si="129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>
      <c r="A336" s="6" t="str">
        <f t="shared" si="121"/>
        <v>7ª ENTRADA</v>
      </c>
      <c r="B336" s="54"/>
      <c r="C336" s="54" t="str">
        <f t="shared" si="130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8"/>
        <v>0</v>
      </c>
      <c r="K336" s="100">
        <v>0.0</v>
      </c>
      <c r="L336" s="100">
        <f t="shared" si="129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>
      <c r="A337" s="6" t="str">
        <f t="shared" si="121"/>
        <v>7ª ENTRADA</v>
      </c>
      <c r="B337" s="54"/>
      <c r="C337" s="54" t="str">
        <f t="shared" si="130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8"/>
        <v>0</v>
      </c>
      <c r="K337" s="100">
        <v>0.0</v>
      </c>
      <c r="L337" s="100">
        <f t="shared" si="129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>
      <c r="A338" s="6" t="str">
        <f t="shared" si="121"/>
        <v>7ª ENTRADA</v>
      </c>
      <c r="B338" s="54"/>
      <c r="C338" s="54" t="str">
        <f t="shared" si="130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8"/>
        <v>0</v>
      </c>
      <c r="K338" s="100">
        <v>0.0</v>
      </c>
      <c r="L338" s="100">
        <f t="shared" si="129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>
      <c r="A339" s="6" t="str">
        <f t="shared" si="121"/>
        <v>7ª ENTRADA</v>
      </c>
      <c r="B339" s="54"/>
      <c r="C339" s="54" t="str">
        <f t="shared" si="130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8"/>
        <v>0</v>
      </c>
      <c r="K339" s="100">
        <v>0.0</v>
      </c>
      <c r="L339" s="100">
        <f t="shared" si="129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>
      <c r="A340" s="6" t="str">
        <f t="shared" si="121"/>
        <v>7ª ENTRADA</v>
      </c>
      <c r="B340" s="54"/>
      <c r="C340" s="54" t="str">
        <f t="shared" si="130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8"/>
        <v>0</v>
      </c>
      <c r="K340" s="100">
        <v>0.0</v>
      </c>
      <c r="L340" s="100">
        <f t="shared" si="129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>
      <c r="A341" s="6" t="str">
        <f t="shared" si="121"/>
        <v>7ª ENTRADA</v>
      </c>
      <c r="B341" s="54"/>
      <c r="C341" s="54" t="str">
        <f t="shared" si="130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8"/>
        <v>0</v>
      </c>
      <c r="K341" s="100">
        <v>0.0</v>
      </c>
      <c r="L341" s="100">
        <f t="shared" si="129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>
      <c r="A342" s="6" t="str">
        <f t="shared" si="121"/>
        <v>7ª ENTRADA</v>
      </c>
      <c r="B342" s="54"/>
      <c r="C342" s="54" t="str">
        <f t="shared" si="130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8"/>
        <v>0</v>
      </c>
      <c r="K342" s="100">
        <v>0.0</v>
      </c>
      <c r="L342" s="100">
        <f t="shared" si="129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>
      <c r="A343" s="6" t="str">
        <f t="shared" si="121"/>
        <v>7ª ENTRADA</v>
      </c>
      <c r="B343" s="54"/>
      <c r="C343" s="54" t="str">
        <f t="shared" si="130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8"/>
        <v>0</v>
      </c>
      <c r="K343" s="100">
        <v>0.0</v>
      </c>
      <c r="L343" s="100">
        <f t="shared" si="129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>
      <c r="A344" s="6" t="str">
        <f t="shared" si="121"/>
        <v>7ª ENTRADA</v>
      </c>
      <c r="B344" s="54"/>
      <c r="C344" s="54" t="str">
        <f t="shared" si="130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8"/>
        <v>0</v>
      </c>
      <c r="K344" s="100">
        <v>0.0</v>
      </c>
      <c r="L344" s="100">
        <f t="shared" si="129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>
      <c r="A345" s="6" t="str">
        <f t="shared" si="121"/>
        <v>7ª ENTRADA</v>
      </c>
      <c r="B345" s="54"/>
      <c r="C345" s="54" t="str">
        <f t="shared" si="130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8"/>
        <v>0</v>
      </c>
      <c r="K345" s="100">
        <v>0.0</v>
      </c>
      <c r="L345" s="100">
        <f t="shared" si="129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>
      <c r="A346" s="6" t="str">
        <f t="shared" si="121"/>
        <v>7ª ENTRADA</v>
      </c>
      <c r="B346" s="54"/>
      <c r="C346" s="54" t="str">
        <f t="shared" si="130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8"/>
        <v>0</v>
      </c>
      <c r="K346" s="100">
        <v>0.0</v>
      </c>
      <c r="L346" s="100">
        <f t="shared" si="129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>
      <c r="A347" s="6" t="str">
        <f t="shared" si="121"/>
        <v>7ª ENTRADA</v>
      </c>
      <c r="B347" s="54"/>
      <c r="C347" s="54" t="str">
        <f t="shared" si="130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8"/>
        <v>0</v>
      </c>
      <c r="K347" s="100">
        <v>0.0</v>
      </c>
      <c r="L347" s="100">
        <f t="shared" si="129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>
      <c r="A348" s="6" t="str">
        <f t="shared" si="121"/>
        <v>7ª ENTRADA</v>
      </c>
      <c r="B348" s="54"/>
      <c r="C348" s="54" t="str">
        <f t="shared" si="130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8"/>
        <v>0</v>
      </c>
      <c r="K348" s="100">
        <v>0.0</v>
      </c>
      <c r="L348" s="100">
        <f t="shared" si="129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>
      <c r="A349" s="6" t="str">
        <f t="shared" si="121"/>
        <v>7ª ENTRADA</v>
      </c>
      <c r="B349" s="54"/>
      <c r="C349" s="54" t="str">
        <f t="shared" si="130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8"/>
        <v>0</v>
      </c>
      <c r="K349" s="100">
        <v>0.0</v>
      </c>
      <c r="L349" s="100">
        <f t="shared" si="129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>
      <c r="A350" s="6" t="str">
        <f t="shared" si="121"/>
        <v>7ª ENTRADA</v>
      </c>
      <c r="B350" s="54"/>
      <c r="C350" s="54" t="str">
        <f t="shared" si="130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8"/>
        <v>0</v>
      </c>
      <c r="K350" s="100">
        <v>0.0</v>
      </c>
      <c r="L350" s="100">
        <f t="shared" si="129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>
      <c r="A351" s="6" t="str">
        <f t="shared" si="121"/>
        <v>7ª ENTRADA</v>
      </c>
      <c r="B351" s="54"/>
      <c r="C351" s="54" t="str">
        <f t="shared" si="130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8"/>
        <v>0</v>
      </c>
      <c r="K351" s="100">
        <v>0.0</v>
      </c>
      <c r="L351" s="100">
        <f t="shared" si="129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>
      <c r="A352" s="6" t="str">
        <f t="shared" si="121"/>
        <v>7ª ENTRADA</v>
      </c>
      <c r="B352" s="54"/>
      <c r="C352" s="54" t="str">
        <f t="shared" si="130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8"/>
        <v>0</v>
      </c>
      <c r="K352" s="100">
        <v>0.0</v>
      </c>
      <c r="L352" s="100">
        <f t="shared" si="129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>
      <c r="A353" s="6" t="str">
        <f t="shared" si="121"/>
        <v>7ª ENTRADA</v>
      </c>
      <c r="B353" s="54"/>
      <c r="C353" s="54" t="str">
        <f t="shared" si="130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8"/>
        <v>0</v>
      </c>
      <c r="K353" s="100">
        <v>0.0</v>
      </c>
      <c r="L353" s="100">
        <f t="shared" si="129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>
      <c r="A354" s="6" t="str">
        <f t="shared" si="121"/>
        <v>7ª ENTRADA</v>
      </c>
      <c r="B354" s="54"/>
      <c r="C354" s="54" t="str">
        <f t="shared" si="130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8"/>
        <v>0</v>
      </c>
      <c r="K354" s="100">
        <v>0.0</v>
      </c>
      <c r="L354" s="100">
        <f t="shared" si="129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>
      <c r="A355" s="6" t="str">
        <f t="shared" si="121"/>
        <v>7ª ENTRADA</v>
      </c>
      <c r="B355" s="54"/>
      <c r="C355" s="54" t="str">
        <f t="shared" si="130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8"/>
        <v>0</v>
      </c>
      <c r="K355" s="100">
        <v>0.0</v>
      </c>
      <c r="L355" s="100">
        <f t="shared" si="129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>
      <c r="A356" s="6" t="str">
        <f t="shared" si="121"/>
        <v>7ª ENTRADA</v>
      </c>
      <c r="B356" s="54"/>
      <c r="C356" s="54" t="str">
        <f t="shared" si="130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8"/>
        <v>0</v>
      </c>
      <c r="K356" s="100">
        <v>0.0</v>
      </c>
      <c r="L356" s="100">
        <f t="shared" si="129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>
      <c r="A357" s="6" t="str">
        <f t="shared" si="121"/>
        <v>7ª ENTRADA</v>
      </c>
      <c r="B357" s="54"/>
      <c r="C357" s="54" t="str">
        <f t="shared" si="130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8"/>
        <v>0</v>
      </c>
      <c r="K357" s="100">
        <v>0.0</v>
      </c>
      <c r="L357" s="100">
        <f t="shared" si="129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>
      <c r="A358" s="6" t="str">
        <f t="shared" si="121"/>
        <v>7ª ENTRADA</v>
      </c>
      <c r="B358" s="54"/>
      <c r="C358" s="54" t="str">
        <f t="shared" si="130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8"/>
        <v>0</v>
      </c>
      <c r="K358" s="100">
        <v>0.0</v>
      </c>
      <c r="L358" s="100">
        <f t="shared" si="129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>
      <c r="A359" s="6" t="str">
        <f t="shared" si="121"/>
        <v>7ª ENTRADA</v>
      </c>
      <c r="B359" s="54"/>
      <c r="C359" s="54" t="str">
        <f t="shared" si="130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8"/>
        <v>0</v>
      </c>
      <c r="K359" s="100">
        <v>0.0</v>
      </c>
      <c r="L359" s="100">
        <f t="shared" si="129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>
      <c r="A360" s="6" t="str">
        <f t="shared" si="121"/>
        <v>7ª ENTRADA</v>
      </c>
      <c r="B360" s="54"/>
      <c r="C360" s="54" t="str">
        <f t="shared" si="130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8"/>
        <v>0</v>
      </c>
      <c r="K360" s="100">
        <v>0.0</v>
      </c>
      <c r="L360" s="100">
        <f t="shared" si="129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>
      <c r="A361" s="6" t="str">
        <f t="shared" si="121"/>
        <v>7ª ENTRADA</v>
      </c>
      <c r="B361" s="54"/>
      <c r="C361" s="54" t="str">
        <f t="shared" si="130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8"/>
        <v>0</v>
      </c>
      <c r="K361" s="100">
        <v>0.0</v>
      </c>
      <c r="L361" s="100">
        <f t="shared" si="129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>
      <c r="A362" s="6" t="str">
        <f t="shared" si="121"/>
        <v>7ª ENTRADA</v>
      </c>
      <c r="B362" s="54"/>
      <c r="C362" s="54" t="str">
        <f t="shared" si="130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8"/>
        <v>0</v>
      </c>
      <c r="K362" s="100">
        <v>0.0</v>
      </c>
      <c r="L362" s="100">
        <f t="shared" si="129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>
      <c r="A363" s="6" t="str">
        <f t="shared" si="121"/>
        <v>7ª ENTRADA</v>
      </c>
      <c r="B363" s="54"/>
      <c r="C363" s="54" t="str">
        <f t="shared" si="130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8"/>
        <v>0</v>
      </c>
      <c r="K363" s="100">
        <v>0.0</v>
      </c>
      <c r="L363" s="100">
        <f t="shared" si="129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6" t="str">
        <f t="shared" ref="A366:A407" si="131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6" t="str">
        <f t="shared" si="131"/>
        <v>NADA</v>
      </c>
      <c r="B367" s="87"/>
      <c r="C367" s="87">
        <v>0.1</v>
      </c>
      <c r="D367" s="82" t="s">
        <v>38</v>
      </c>
      <c r="E367" s="83">
        <f t="shared" ref="E367:E373" si="132">((E366*G$67)+E366)</f>
        <v>0</v>
      </c>
      <c r="F367" s="84">
        <v>2.0</v>
      </c>
      <c r="G367" s="85">
        <f t="shared" ref="G367:G373" si="133">((G366*G$67)+G366)</f>
        <v>0</v>
      </c>
      <c r="H367" s="84">
        <v>10.0</v>
      </c>
      <c r="I367" s="85">
        <f t="shared" ref="I367:I373" si="134">((I366*G$67)+I366)</f>
        <v>0</v>
      </c>
      <c r="J367" s="84">
        <v>18.0</v>
      </c>
      <c r="K367" s="85">
        <f t="shared" ref="K367:K372" si="135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6" t="str">
        <f t="shared" si="131"/>
        <v>NADA</v>
      </c>
      <c r="B368" s="82"/>
      <c r="C368" s="82"/>
      <c r="D368" s="82"/>
      <c r="E368" s="83">
        <f t="shared" si="132"/>
        <v>0</v>
      </c>
      <c r="F368" s="84">
        <v>3.0</v>
      </c>
      <c r="G368" s="85">
        <f t="shared" si="133"/>
        <v>0</v>
      </c>
      <c r="H368" s="84">
        <v>11.0</v>
      </c>
      <c r="I368" s="85">
        <f t="shared" si="134"/>
        <v>0</v>
      </c>
      <c r="J368" s="84">
        <v>19.0</v>
      </c>
      <c r="K368" s="85">
        <f t="shared" si="135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6" t="str">
        <f t="shared" si="131"/>
        <v>NADA</v>
      </c>
      <c r="B369" s="88"/>
      <c r="C369" s="88"/>
      <c r="D369" s="88"/>
      <c r="E369" s="83">
        <f t="shared" si="132"/>
        <v>0</v>
      </c>
      <c r="F369" s="84">
        <v>4.0</v>
      </c>
      <c r="G369" s="85">
        <f t="shared" si="133"/>
        <v>0</v>
      </c>
      <c r="H369" s="84">
        <v>12.0</v>
      </c>
      <c r="I369" s="85">
        <f t="shared" si="134"/>
        <v>0</v>
      </c>
      <c r="J369" s="84">
        <v>20.0</v>
      </c>
      <c r="K369" s="85">
        <f t="shared" si="135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6" t="str">
        <f t="shared" si="131"/>
        <v>NADA</v>
      </c>
      <c r="B370" s="89"/>
      <c r="C370" s="89" t="s">
        <v>1</v>
      </c>
      <c r="D370" s="89" t="s">
        <v>39</v>
      </c>
      <c r="E370" s="83">
        <f t="shared" si="132"/>
        <v>0</v>
      </c>
      <c r="F370" s="84">
        <v>5.0</v>
      </c>
      <c r="G370" s="85">
        <f t="shared" si="133"/>
        <v>0</v>
      </c>
      <c r="H370" s="84">
        <v>13.0</v>
      </c>
      <c r="I370" s="85">
        <f t="shared" si="134"/>
        <v>0</v>
      </c>
      <c r="J370" s="84">
        <v>21.0</v>
      </c>
      <c r="K370" s="85">
        <f t="shared" si="135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6" t="str">
        <f t="shared" si="131"/>
        <v>NADA</v>
      </c>
      <c r="B371" s="90"/>
      <c r="C371" s="90" t="s">
        <v>40</v>
      </c>
      <c r="D371" s="91">
        <f>L375*0.5%</f>
        <v>0</v>
      </c>
      <c r="E371" s="83">
        <f t="shared" si="132"/>
        <v>0</v>
      </c>
      <c r="F371" s="84">
        <v>6.0</v>
      </c>
      <c r="G371" s="85">
        <f t="shared" si="133"/>
        <v>0</v>
      </c>
      <c r="H371" s="84">
        <v>14.0</v>
      </c>
      <c r="I371" s="85">
        <f t="shared" si="134"/>
        <v>0</v>
      </c>
      <c r="J371" s="84">
        <v>22.0</v>
      </c>
      <c r="K371" s="85">
        <f t="shared" si="135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6" t="str">
        <f t="shared" si="131"/>
        <v>NADA</v>
      </c>
      <c r="B372" s="92"/>
      <c r="C372" s="92" t="s">
        <v>41</v>
      </c>
      <c r="D372" s="93">
        <f>D371/5</f>
        <v>0</v>
      </c>
      <c r="E372" s="83">
        <f t="shared" si="132"/>
        <v>0</v>
      </c>
      <c r="F372" s="84">
        <v>7.0</v>
      </c>
      <c r="G372" s="85">
        <f t="shared" si="133"/>
        <v>0</v>
      </c>
      <c r="H372" s="84">
        <v>15.0</v>
      </c>
      <c r="I372" s="85">
        <f t="shared" si="134"/>
        <v>0</v>
      </c>
      <c r="J372" s="84">
        <v>23.0</v>
      </c>
      <c r="K372" s="85">
        <f t="shared" si="135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6" t="str">
        <f t="shared" si="131"/>
        <v>NADA</v>
      </c>
      <c r="B373" s="94"/>
      <c r="C373" s="94" t="s">
        <v>42</v>
      </c>
      <c r="D373" s="95">
        <f>L375*G375</f>
        <v>0</v>
      </c>
      <c r="E373" s="83">
        <f t="shared" si="132"/>
        <v>0</v>
      </c>
      <c r="F373" s="84">
        <v>8.0</v>
      </c>
      <c r="G373" s="85">
        <f t="shared" si="133"/>
        <v>0</v>
      </c>
      <c r="H373" s="84">
        <v>16.0</v>
      </c>
      <c r="I373" s="85">
        <f t="shared" si="134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6" t="str">
        <f t="shared" si="131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6" t="str">
        <f t="shared" si="131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6">H377+H378+H379+H380+H381+H382+H383+H384+H385+H386+H387+H388+H389+H390+H391+H392+H393+H394+H395+H396+H397+H398+H399+H400+H401+H402+H403+H404+H405+H406</f>
        <v>0</v>
      </c>
      <c r="I375" s="17">
        <f t="shared" si="136"/>
        <v>0</v>
      </c>
      <c r="J375" s="98"/>
      <c r="K375" s="17">
        <f t="shared" ref="K375:L375" si="137">K377+K378+K379+K380+K381+K382+K383+K384+K385+K386+K387+K388+K389+K390+K391+K392+K393+K394+K395+K396+K397+K398+K399+K400+K401+K402+K403+K404+K405+K406</f>
        <v>0</v>
      </c>
      <c r="L375" s="17">
        <f t="shared" si="137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6" t="str">
        <f t="shared" si="131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6" t="str">
        <f t="shared" si="131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8">SUM(H377:I377)</f>
        <v>0</v>
      </c>
      <c r="K377" s="100">
        <v>0.0</v>
      </c>
      <c r="L377" s="100">
        <f t="shared" ref="L377:L407" si="139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6" t="str">
        <f t="shared" si="131"/>
        <v>NADA</v>
      </c>
      <c r="B378" s="54"/>
      <c r="C378" s="54" t="str">
        <f t="shared" ref="C378:C407" si="140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8"/>
        <v>0</v>
      </c>
      <c r="K378" s="100">
        <v>0.0</v>
      </c>
      <c r="L378" s="100">
        <f t="shared" si="139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6" t="str">
        <f t="shared" si="131"/>
        <v>NADA</v>
      </c>
      <c r="B379" s="54"/>
      <c r="C379" s="54" t="str">
        <f t="shared" si="140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8"/>
        <v>0</v>
      </c>
      <c r="K379" s="100">
        <v>0.0</v>
      </c>
      <c r="L379" s="100">
        <f t="shared" si="139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6" t="str">
        <f t="shared" si="131"/>
        <v>NADA</v>
      </c>
      <c r="B380" s="54"/>
      <c r="C380" s="54" t="str">
        <f t="shared" si="140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8"/>
        <v>0</v>
      </c>
      <c r="K380" s="100">
        <v>0.0</v>
      </c>
      <c r="L380" s="100">
        <f t="shared" si="139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6" t="str">
        <f t="shared" si="131"/>
        <v>NADA</v>
      </c>
      <c r="B381" s="54"/>
      <c r="C381" s="54" t="str">
        <f t="shared" si="140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8"/>
        <v>0</v>
      </c>
      <c r="K381" s="100">
        <v>0.0</v>
      </c>
      <c r="L381" s="100">
        <f t="shared" si="139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6" t="str">
        <f t="shared" si="131"/>
        <v>NADA</v>
      </c>
      <c r="B382" s="54"/>
      <c r="C382" s="54" t="str">
        <f t="shared" si="140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8"/>
        <v>0</v>
      </c>
      <c r="K382" s="100">
        <v>0.0</v>
      </c>
      <c r="L382" s="100">
        <f t="shared" si="139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6" t="str">
        <f t="shared" si="131"/>
        <v>NADA</v>
      </c>
      <c r="B383" s="54"/>
      <c r="C383" s="54" t="str">
        <f t="shared" si="140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8"/>
        <v>0</v>
      </c>
      <c r="K383" s="100">
        <v>0.0</v>
      </c>
      <c r="L383" s="100">
        <f t="shared" si="139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6" t="str">
        <f t="shared" si="131"/>
        <v>NADA</v>
      </c>
      <c r="B384" s="54"/>
      <c r="C384" s="54" t="str">
        <f t="shared" si="140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8"/>
        <v>0</v>
      </c>
      <c r="K384" s="100">
        <v>0.0</v>
      </c>
      <c r="L384" s="100">
        <f t="shared" si="139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6" t="str">
        <f t="shared" si="131"/>
        <v>NADA</v>
      </c>
      <c r="B385" s="54"/>
      <c r="C385" s="54" t="str">
        <f t="shared" si="140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8"/>
        <v>0</v>
      </c>
      <c r="K385" s="100">
        <v>0.0</v>
      </c>
      <c r="L385" s="100">
        <f t="shared" si="139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6" t="str">
        <f t="shared" si="131"/>
        <v>NADA</v>
      </c>
      <c r="B386" s="54"/>
      <c r="C386" s="54" t="str">
        <f t="shared" si="140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8"/>
        <v>0</v>
      </c>
      <c r="K386" s="100">
        <v>0.0</v>
      </c>
      <c r="L386" s="100">
        <f t="shared" si="139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6" t="str">
        <f t="shared" si="131"/>
        <v>NADA</v>
      </c>
      <c r="B387" s="54"/>
      <c r="C387" s="54" t="str">
        <f t="shared" si="140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8"/>
        <v>0</v>
      </c>
      <c r="K387" s="100">
        <v>0.0</v>
      </c>
      <c r="L387" s="100">
        <f t="shared" si="139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6" t="str">
        <f t="shared" si="131"/>
        <v>NADA</v>
      </c>
      <c r="B388" s="54"/>
      <c r="C388" s="54" t="str">
        <f t="shared" si="140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8"/>
        <v>0</v>
      </c>
      <c r="K388" s="100">
        <v>0.0</v>
      </c>
      <c r="L388" s="100">
        <f t="shared" si="139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6" t="str">
        <f t="shared" si="131"/>
        <v>NADA</v>
      </c>
      <c r="B389" s="54"/>
      <c r="C389" s="54" t="str">
        <f t="shared" si="140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8"/>
        <v>0</v>
      </c>
      <c r="K389" s="100">
        <v>0.0</v>
      </c>
      <c r="L389" s="100">
        <f t="shared" si="139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6" t="str">
        <f t="shared" si="131"/>
        <v>NADA</v>
      </c>
      <c r="B390" s="54"/>
      <c r="C390" s="54" t="str">
        <f t="shared" si="140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8"/>
        <v>0</v>
      </c>
      <c r="K390" s="100">
        <v>0.0</v>
      </c>
      <c r="L390" s="100">
        <f t="shared" si="139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6" t="str">
        <f t="shared" si="131"/>
        <v>NADA</v>
      </c>
      <c r="B391" s="54"/>
      <c r="C391" s="54" t="str">
        <f t="shared" si="140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8"/>
        <v>0</v>
      </c>
      <c r="K391" s="100">
        <v>0.0</v>
      </c>
      <c r="L391" s="100">
        <f t="shared" si="139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6" t="str">
        <f t="shared" si="131"/>
        <v>NADA</v>
      </c>
      <c r="B392" s="54"/>
      <c r="C392" s="54" t="str">
        <f t="shared" si="140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8"/>
        <v>0</v>
      </c>
      <c r="K392" s="100">
        <v>0.0</v>
      </c>
      <c r="L392" s="100">
        <f t="shared" si="139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6" t="str">
        <f t="shared" si="131"/>
        <v>NADA</v>
      </c>
      <c r="B393" s="54"/>
      <c r="C393" s="54" t="str">
        <f t="shared" si="140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8"/>
        <v>0</v>
      </c>
      <c r="K393" s="100">
        <v>0.0</v>
      </c>
      <c r="L393" s="100">
        <f t="shared" si="139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6" t="str">
        <f t="shared" si="131"/>
        <v>NADA</v>
      </c>
      <c r="B394" s="54"/>
      <c r="C394" s="54" t="str">
        <f t="shared" si="140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8"/>
        <v>0</v>
      </c>
      <c r="K394" s="100">
        <v>0.0</v>
      </c>
      <c r="L394" s="100">
        <f t="shared" si="139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6" t="str">
        <f t="shared" si="131"/>
        <v>NADA</v>
      </c>
      <c r="B395" s="54"/>
      <c r="C395" s="54" t="str">
        <f t="shared" si="140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8"/>
        <v>0</v>
      </c>
      <c r="K395" s="100">
        <v>0.0</v>
      </c>
      <c r="L395" s="100">
        <f t="shared" si="139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6" t="str">
        <f t="shared" si="131"/>
        <v>NADA</v>
      </c>
      <c r="B396" s="54"/>
      <c r="C396" s="54" t="str">
        <f t="shared" si="140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8"/>
        <v>0</v>
      </c>
      <c r="K396" s="100">
        <v>0.0</v>
      </c>
      <c r="L396" s="100">
        <f t="shared" si="139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6" t="str">
        <f t="shared" si="131"/>
        <v>NADA</v>
      </c>
      <c r="B397" s="54"/>
      <c r="C397" s="54" t="str">
        <f t="shared" si="140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8"/>
        <v>0</v>
      </c>
      <c r="K397" s="100">
        <v>0.0</v>
      </c>
      <c r="L397" s="100">
        <f t="shared" si="139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6" t="str">
        <f t="shared" si="131"/>
        <v>NADA</v>
      </c>
      <c r="B398" s="54"/>
      <c r="C398" s="54" t="str">
        <f t="shared" si="140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8"/>
        <v>0</v>
      </c>
      <c r="K398" s="100">
        <v>0.0</v>
      </c>
      <c r="L398" s="100">
        <f t="shared" si="139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6" t="str">
        <f t="shared" si="131"/>
        <v>NADA</v>
      </c>
      <c r="B399" s="54"/>
      <c r="C399" s="54" t="str">
        <f t="shared" si="140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8"/>
        <v>0</v>
      </c>
      <c r="K399" s="100">
        <v>0.0</v>
      </c>
      <c r="L399" s="100">
        <f t="shared" si="139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6" t="str">
        <f t="shared" si="131"/>
        <v>NADA</v>
      </c>
      <c r="B400" s="54"/>
      <c r="C400" s="54" t="str">
        <f t="shared" si="140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8"/>
        <v>0</v>
      </c>
      <c r="K400" s="100">
        <v>0.0</v>
      </c>
      <c r="L400" s="100">
        <f t="shared" si="139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6" t="str">
        <f t="shared" si="131"/>
        <v>NADA</v>
      </c>
      <c r="B401" s="54"/>
      <c r="C401" s="54" t="str">
        <f t="shared" si="140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8"/>
        <v>0</v>
      </c>
      <c r="K401" s="100">
        <v>0.0</v>
      </c>
      <c r="L401" s="100">
        <f t="shared" si="139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6" t="str">
        <f t="shared" si="131"/>
        <v>NADA</v>
      </c>
      <c r="B402" s="54"/>
      <c r="C402" s="54" t="str">
        <f t="shared" si="140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8"/>
        <v>0</v>
      </c>
      <c r="K402" s="100">
        <v>0.0</v>
      </c>
      <c r="L402" s="100">
        <f t="shared" si="139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6" t="str">
        <f t="shared" si="131"/>
        <v>NADA</v>
      </c>
      <c r="B403" s="54"/>
      <c r="C403" s="54" t="str">
        <f t="shared" si="140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8"/>
        <v>0</v>
      </c>
      <c r="K403" s="100">
        <v>0.0</v>
      </c>
      <c r="L403" s="100">
        <f t="shared" si="139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6" t="str">
        <f t="shared" si="131"/>
        <v>NADA</v>
      </c>
      <c r="B404" s="54"/>
      <c r="C404" s="54" t="str">
        <f t="shared" si="140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8"/>
        <v>0</v>
      </c>
      <c r="K404" s="100">
        <v>0.0</v>
      </c>
      <c r="L404" s="100">
        <f t="shared" si="139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6" t="str">
        <f t="shared" si="131"/>
        <v>NADA</v>
      </c>
      <c r="B405" s="54"/>
      <c r="C405" s="54" t="str">
        <f t="shared" si="140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8"/>
        <v>0</v>
      </c>
      <c r="K405" s="100">
        <v>0.0</v>
      </c>
      <c r="L405" s="100">
        <f t="shared" si="139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6" t="str">
        <f t="shared" si="131"/>
        <v>NADA</v>
      </c>
      <c r="B406" s="54"/>
      <c r="C406" s="54" t="str">
        <f t="shared" si="140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8"/>
        <v>0</v>
      </c>
      <c r="K406" s="100">
        <v>0.0</v>
      </c>
      <c r="L406" s="100">
        <f t="shared" si="139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6" t="str">
        <f t="shared" si="131"/>
        <v>NADA</v>
      </c>
      <c r="B407" s="54"/>
      <c r="C407" s="54" t="str">
        <f t="shared" si="140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8"/>
        <v>0</v>
      </c>
      <c r="K407" s="100">
        <v>0.0</v>
      </c>
      <c r="L407" s="100">
        <f t="shared" si="139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6" t="str">
        <f t="shared" ref="A410:A451" si="141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6" t="str">
        <f t="shared" si="141"/>
        <v>NADA</v>
      </c>
      <c r="B411" s="87"/>
      <c r="C411" s="87">
        <v>0.1</v>
      </c>
      <c r="D411" s="82" t="s">
        <v>38</v>
      </c>
      <c r="E411" s="83">
        <f t="shared" ref="E411:E417" si="142">((E410*G$67)+E410)</f>
        <v>0</v>
      </c>
      <c r="F411" s="84">
        <v>2.0</v>
      </c>
      <c r="G411" s="85">
        <f t="shared" ref="G411:G417" si="143">((G410*G$67)+G410)</f>
        <v>0</v>
      </c>
      <c r="H411" s="84">
        <v>10.0</v>
      </c>
      <c r="I411" s="85">
        <f t="shared" ref="I411:I417" si="144">((I410*G$67)+I410)</f>
        <v>0</v>
      </c>
      <c r="J411" s="84">
        <v>18.0</v>
      </c>
      <c r="K411" s="85">
        <f t="shared" ref="K411:K416" si="145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6" t="str">
        <f t="shared" si="141"/>
        <v>NADA</v>
      </c>
      <c r="B412" s="82"/>
      <c r="C412" s="82"/>
      <c r="D412" s="82"/>
      <c r="E412" s="83">
        <f t="shared" si="142"/>
        <v>0</v>
      </c>
      <c r="F412" s="84">
        <v>3.0</v>
      </c>
      <c r="G412" s="85">
        <f t="shared" si="143"/>
        <v>0</v>
      </c>
      <c r="H412" s="84">
        <v>11.0</v>
      </c>
      <c r="I412" s="85">
        <f t="shared" si="144"/>
        <v>0</v>
      </c>
      <c r="J412" s="84">
        <v>19.0</v>
      </c>
      <c r="K412" s="85">
        <f t="shared" si="145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6" t="str">
        <f t="shared" si="141"/>
        <v>NADA</v>
      </c>
      <c r="B413" s="88"/>
      <c r="C413" s="88"/>
      <c r="D413" s="88"/>
      <c r="E413" s="83">
        <f t="shared" si="142"/>
        <v>0</v>
      </c>
      <c r="F413" s="84">
        <v>4.0</v>
      </c>
      <c r="G413" s="85">
        <f t="shared" si="143"/>
        <v>0</v>
      </c>
      <c r="H413" s="84">
        <v>12.0</v>
      </c>
      <c r="I413" s="85">
        <f t="shared" si="144"/>
        <v>0</v>
      </c>
      <c r="J413" s="84">
        <v>20.0</v>
      </c>
      <c r="K413" s="85">
        <f t="shared" si="145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6" t="str">
        <f t="shared" si="141"/>
        <v>NADA</v>
      </c>
      <c r="B414" s="89"/>
      <c r="C414" s="89" t="s">
        <v>1</v>
      </c>
      <c r="D414" s="89" t="s">
        <v>39</v>
      </c>
      <c r="E414" s="83">
        <f t="shared" si="142"/>
        <v>0</v>
      </c>
      <c r="F414" s="84">
        <v>5.0</v>
      </c>
      <c r="G414" s="85">
        <f t="shared" si="143"/>
        <v>0</v>
      </c>
      <c r="H414" s="84">
        <v>13.0</v>
      </c>
      <c r="I414" s="85">
        <f t="shared" si="144"/>
        <v>0</v>
      </c>
      <c r="J414" s="84">
        <v>21.0</v>
      </c>
      <c r="K414" s="85">
        <f t="shared" si="145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6" t="str">
        <f t="shared" si="141"/>
        <v>NADA</v>
      </c>
      <c r="B415" s="90"/>
      <c r="C415" s="90" t="s">
        <v>40</v>
      </c>
      <c r="D415" s="91">
        <f>L419*0.5%</f>
        <v>0</v>
      </c>
      <c r="E415" s="83">
        <f t="shared" si="142"/>
        <v>0</v>
      </c>
      <c r="F415" s="84">
        <v>6.0</v>
      </c>
      <c r="G415" s="85">
        <f t="shared" si="143"/>
        <v>0</v>
      </c>
      <c r="H415" s="84">
        <v>14.0</v>
      </c>
      <c r="I415" s="85">
        <f t="shared" si="144"/>
        <v>0</v>
      </c>
      <c r="J415" s="84">
        <v>22.0</v>
      </c>
      <c r="K415" s="85">
        <f t="shared" si="145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6" t="str">
        <f t="shared" si="141"/>
        <v>NADA</v>
      </c>
      <c r="B416" s="92"/>
      <c r="C416" s="92" t="s">
        <v>41</v>
      </c>
      <c r="D416" s="93">
        <f>D415/5</f>
        <v>0</v>
      </c>
      <c r="E416" s="83">
        <f t="shared" si="142"/>
        <v>0</v>
      </c>
      <c r="F416" s="84">
        <v>7.0</v>
      </c>
      <c r="G416" s="85">
        <f t="shared" si="143"/>
        <v>0</v>
      </c>
      <c r="H416" s="84">
        <v>15.0</v>
      </c>
      <c r="I416" s="85">
        <f t="shared" si="144"/>
        <v>0</v>
      </c>
      <c r="J416" s="84">
        <v>23.0</v>
      </c>
      <c r="K416" s="85">
        <f t="shared" si="145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6" t="str">
        <f t="shared" si="141"/>
        <v>NADA</v>
      </c>
      <c r="B417" s="94"/>
      <c r="C417" s="94" t="s">
        <v>42</v>
      </c>
      <c r="D417" s="95">
        <f>L419*G419</f>
        <v>0</v>
      </c>
      <c r="E417" s="83">
        <f t="shared" si="142"/>
        <v>0</v>
      </c>
      <c r="F417" s="84">
        <v>8.0</v>
      </c>
      <c r="G417" s="85">
        <f t="shared" si="143"/>
        <v>0</v>
      </c>
      <c r="H417" s="84">
        <v>16.0</v>
      </c>
      <c r="I417" s="85">
        <f t="shared" si="144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6" t="str">
        <f t="shared" si="141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6" t="str">
        <f t="shared" si="141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6">H421+H422+H423+H424+H425+H426+H427+H428+H429+H430+H431+H432+H433+H434+H435+H436+H437+H438+H439+H440+H441+H442+H443+H444+H445+H446+H447+H448+H449+H450</f>
        <v>0</v>
      </c>
      <c r="I419" s="17">
        <f t="shared" si="146"/>
        <v>0</v>
      </c>
      <c r="J419" s="98"/>
      <c r="K419" s="17">
        <f t="shared" ref="K419:L419" si="147">K421+K422+K423+K424+K425+K426+K427+K428+K429+K430+K431+K432+K433+K434+K435+K436+K437+K438+K439+K440+K441+K442+K443+K444+K445+K446+K447+K448+K449+K450</f>
        <v>0</v>
      </c>
      <c r="L419" s="17">
        <f t="shared" si="147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6" t="str">
        <f t="shared" si="141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6" t="str">
        <f t="shared" si="141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8">SUM(H421:I421)</f>
        <v>0</v>
      </c>
      <c r="K421" s="100">
        <v>0.0</v>
      </c>
      <c r="L421" s="100">
        <f t="shared" ref="L421:L451" si="149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6" t="str">
        <f t="shared" si="141"/>
        <v>NADA</v>
      </c>
      <c r="B422" s="54"/>
      <c r="C422" s="54" t="str">
        <f t="shared" ref="C422:C451" si="150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8"/>
        <v>0</v>
      </c>
      <c r="K422" s="100">
        <v>0.0</v>
      </c>
      <c r="L422" s="100">
        <f t="shared" si="149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6" t="str">
        <f t="shared" si="141"/>
        <v>NADA</v>
      </c>
      <c r="B423" s="54"/>
      <c r="C423" s="54" t="str">
        <f t="shared" si="150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8"/>
        <v>0</v>
      </c>
      <c r="K423" s="100">
        <v>0.0</v>
      </c>
      <c r="L423" s="100">
        <f t="shared" si="149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6" t="str">
        <f t="shared" si="141"/>
        <v>NADA</v>
      </c>
      <c r="B424" s="54"/>
      <c r="C424" s="54" t="str">
        <f t="shared" si="150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8"/>
        <v>0</v>
      </c>
      <c r="K424" s="100">
        <v>0.0</v>
      </c>
      <c r="L424" s="100">
        <f t="shared" si="149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6" t="str">
        <f t="shared" si="141"/>
        <v>NADA</v>
      </c>
      <c r="B425" s="54"/>
      <c r="C425" s="54" t="str">
        <f t="shared" si="150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8"/>
        <v>0</v>
      </c>
      <c r="K425" s="100">
        <v>0.0</v>
      </c>
      <c r="L425" s="100">
        <f t="shared" si="149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6" t="str">
        <f t="shared" si="141"/>
        <v>NADA</v>
      </c>
      <c r="B426" s="54"/>
      <c r="C426" s="54" t="str">
        <f t="shared" si="150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8"/>
        <v>0</v>
      </c>
      <c r="K426" s="100">
        <v>0.0</v>
      </c>
      <c r="L426" s="100">
        <f t="shared" si="149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6" t="str">
        <f t="shared" si="141"/>
        <v>NADA</v>
      </c>
      <c r="B427" s="54"/>
      <c r="C427" s="54" t="str">
        <f t="shared" si="150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8"/>
        <v>0</v>
      </c>
      <c r="K427" s="100">
        <v>0.0</v>
      </c>
      <c r="L427" s="100">
        <f t="shared" si="149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6" t="str">
        <f t="shared" si="141"/>
        <v>NADA</v>
      </c>
      <c r="B428" s="54"/>
      <c r="C428" s="54" t="str">
        <f t="shared" si="150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8"/>
        <v>0</v>
      </c>
      <c r="K428" s="100">
        <v>0.0</v>
      </c>
      <c r="L428" s="100">
        <f t="shared" si="149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6" t="str">
        <f t="shared" si="141"/>
        <v>NADA</v>
      </c>
      <c r="B429" s="54"/>
      <c r="C429" s="54" t="str">
        <f t="shared" si="150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8"/>
        <v>0</v>
      </c>
      <c r="K429" s="100">
        <v>0.0</v>
      </c>
      <c r="L429" s="100">
        <f t="shared" si="149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6" t="str">
        <f t="shared" si="141"/>
        <v>NADA</v>
      </c>
      <c r="B430" s="54"/>
      <c r="C430" s="54" t="str">
        <f t="shared" si="150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8"/>
        <v>0</v>
      </c>
      <c r="K430" s="100">
        <v>0.0</v>
      </c>
      <c r="L430" s="100">
        <f t="shared" si="149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6" t="str">
        <f t="shared" si="141"/>
        <v>NADA</v>
      </c>
      <c r="B431" s="54"/>
      <c r="C431" s="54" t="str">
        <f t="shared" si="150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8"/>
        <v>0</v>
      </c>
      <c r="K431" s="100">
        <v>0.0</v>
      </c>
      <c r="L431" s="100">
        <f t="shared" si="149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6" t="str">
        <f t="shared" si="141"/>
        <v>NADA</v>
      </c>
      <c r="B432" s="54"/>
      <c r="C432" s="54" t="str">
        <f t="shared" si="150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8"/>
        <v>0</v>
      </c>
      <c r="K432" s="100">
        <v>0.0</v>
      </c>
      <c r="L432" s="100">
        <f t="shared" si="149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6" t="str">
        <f t="shared" si="141"/>
        <v>NADA</v>
      </c>
      <c r="B433" s="54"/>
      <c r="C433" s="54" t="str">
        <f t="shared" si="150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8"/>
        <v>0</v>
      </c>
      <c r="K433" s="100">
        <v>0.0</v>
      </c>
      <c r="L433" s="100">
        <f t="shared" si="149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6" t="str">
        <f t="shared" si="141"/>
        <v>NADA</v>
      </c>
      <c r="B434" s="54"/>
      <c r="C434" s="54" t="str">
        <f t="shared" si="150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8"/>
        <v>0</v>
      </c>
      <c r="K434" s="100">
        <v>0.0</v>
      </c>
      <c r="L434" s="100">
        <f t="shared" si="149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6" t="str">
        <f t="shared" si="141"/>
        <v>NADA</v>
      </c>
      <c r="B435" s="54"/>
      <c r="C435" s="54" t="str">
        <f t="shared" si="150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8"/>
        <v>0</v>
      </c>
      <c r="K435" s="100">
        <v>0.0</v>
      </c>
      <c r="L435" s="100">
        <f t="shared" si="149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6" t="str">
        <f t="shared" si="141"/>
        <v>NADA</v>
      </c>
      <c r="B436" s="54"/>
      <c r="C436" s="54" t="str">
        <f t="shared" si="150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8"/>
        <v>0</v>
      </c>
      <c r="K436" s="100">
        <v>0.0</v>
      </c>
      <c r="L436" s="100">
        <f t="shared" si="149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6" t="str">
        <f t="shared" si="141"/>
        <v>NADA</v>
      </c>
      <c r="B437" s="54"/>
      <c r="C437" s="54" t="str">
        <f t="shared" si="150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8"/>
        <v>0</v>
      </c>
      <c r="K437" s="100">
        <v>0.0</v>
      </c>
      <c r="L437" s="100">
        <f t="shared" si="149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6" t="str">
        <f t="shared" si="141"/>
        <v>NADA</v>
      </c>
      <c r="B438" s="54"/>
      <c r="C438" s="54" t="str">
        <f t="shared" si="150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8"/>
        <v>0</v>
      </c>
      <c r="K438" s="100">
        <v>0.0</v>
      </c>
      <c r="L438" s="100">
        <f t="shared" si="149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6" t="str">
        <f t="shared" si="141"/>
        <v>NADA</v>
      </c>
      <c r="B439" s="54"/>
      <c r="C439" s="54" t="str">
        <f t="shared" si="150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8"/>
        <v>0</v>
      </c>
      <c r="K439" s="100">
        <v>0.0</v>
      </c>
      <c r="L439" s="100">
        <f t="shared" si="149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6" t="str">
        <f t="shared" si="141"/>
        <v>NADA</v>
      </c>
      <c r="B440" s="54"/>
      <c r="C440" s="54" t="str">
        <f t="shared" si="150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8"/>
        <v>0</v>
      </c>
      <c r="K440" s="100">
        <v>0.0</v>
      </c>
      <c r="L440" s="100">
        <f t="shared" si="149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6" t="str">
        <f t="shared" si="141"/>
        <v>NADA</v>
      </c>
      <c r="B441" s="54"/>
      <c r="C441" s="54" t="str">
        <f t="shared" si="150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8"/>
        <v>0</v>
      </c>
      <c r="K441" s="100">
        <v>0.0</v>
      </c>
      <c r="L441" s="100">
        <f t="shared" si="149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6" t="str">
        <f t="shared" si="141"/>
        <v>NADA</v>
      </c>
      <c r="B442" s="54"/>
      <c r="C442" s="54" t="str">
        <f t="shared" si="150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8"/>
        <v>0</v>
      </c>
      <c r="K442" s="100">
        <v>0.0</v>
      </c>
      <c r="L442" s="100">
        <f t="shared" si="149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6" t="str">
        <f t="shared" si="141"/>
        <v>NADA</v>
      </c>
      <c r="B443" s="54"/>
      <c r="C443" s="54" t="str">
        <f t="shared" si="150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8"/>
        <v>0</v>
      </c>
      <c r="K443" s="100">
        <v>0.0</v>
      </c>
      <c r="L443" s="100">
        <f t="shared" si="149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6" t="str">
        <f t="shared" si="141"/>
        <v>NADA</v>
      </c>
      <c r="B444" s="54"/>
      <c r="C444" s="54" t="str">
        <f t="shared" si="150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8"/>
        <v>0</v>
      </c>
      <c r="K444" s="100">
        <v>0.0</v>
      </c>
      <c r="L444" s="100">
        <f t="shared" si="149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6" t="str">
        <f t="shared" si="141"/>
        <v>NADA</v>
      </c>
      <c r="B445" s="54"/>
      <c r="C445" s="54" t="str">
        <f t="shared" si="150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8"/>
        <v>0</v>
      </c>
      <c r="K445" s="100">
        <v>0.0</v>
      </c>
      <c r="L445" s="100">
        <f t="shared" si="149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6" t="str">
        <f t="shared" si="141"/>
        <v>NADA</v>
      </c>
      <c r="B446" s="54"/>
      <c r="C446" s="54" t="str">
        <f t="shared" si="150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8"/>
        <v>0</v>
      </c>
      <c r="K446" s="100">
        <v>0.0</v>
      </c>
      <c r="L446" s="100">
        <f t="shared" si="149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6" t="str">
        <f t="shared" si="141"/>
        <v>NADA</v>
      </c>
      <c r="B447" s="54"/>
      <c r="C447" s="54" t="str">
        <f t="shared" si="150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8"/>
        <v>0</v>
      </c>
      <c r="K447" s="100">
        <v>0.0</v>
      </c>
      <c r="L447" s="100">
        <f t="shared" si="149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6" t="str">
        <f t="shared" si="141"/>
        <v>NADA</v>
      </c>
      <c r="B448" s="54"/>
      <c r="C448" s="54" t="str">
        <f t="shared" si="150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8"/>
        <v>0</v>
      </c>
      <c r="K448" s="100">
        <v>0.0</v>
      </c>
      <c r="L448" s="100">
        <f t="shared" si="149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6" t="str">
        <f t="shared" si="141"/>
        <v>NADA</v>
      </c>
      <c r="B449" s="54"/>
      <c r="C449" s="54" t="str">
        <f t="shared" si="150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8"/>
        <v>0</v>
      </c>
      <c r="K449" s="100">
        <v>0.0</v>
      </c>
      <c r="L449" s="100">
        <f t="shared" si="149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6" t="str">
        <f t="shared" si="141"/>
        <v>NADA</v>
      </c>
      <c r="B450" s="54"/>
      <c r="C450" s="54" t="str">
        <f t="shared" si="150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8"/>
        <v>0</v>
      </c>
      <c r="K450" s="100">
        <v>0.0</v>
      </c>
      <c r="L450" s="100">
        <f t="shared" si="149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6" t="str">
        <f t="shared" si="141"/>
        <v>NADA</v>
      </c>
      <c r="B451" s="54"/>
      <c r="C451" s="54" t="str">
        <f t="shared" si="150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8"/>
        <v>0</v>
      </c>
      <c r="K451" s="100">
        <v>0.0</v>
      </c>
      <c r="L451" s="100">
        <f t="shared" si="149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5" max="5" width="18.25"/>
    <col customWidth="1" min="12" max="12" width="14.63"/>
    <col customWidth="1" min="13" max="13" width="4.63"/>
    <col customWidth="1" min="14" max="14" width="17.75"/>
    <col customWidth="1" min="15" max="15" width="29.5"/>
    <col customWidth="1" min="22" max="22" width="15.25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0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0.02</v>
      </c>
      <c r="H3" s="17">
        <f t="shared" ref="H3:I3" si="1">H67</f>
        <v>2350</v>
      </c>
      <c r="I3" s="17">
        <f t="shared" si="1"/>
        <v>144.5</v>
      </c>
      <c r="J3" s="18">
        <f t="shared" ref="J3:J12" si="5">I3/H3</f>
        <v>0.0614893617</v>
      </c>
      <c r="K3" s="17">
        <f t="shared" ref="K3:L3" si="2">K67</f>
        <v>0</v>
      </c>
      <c r="L3" s="17">
        <f t="shared" si="2"/>
        <v>2494.5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0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11</v>
      </c>
      <c r="G4" s="16">
        <f>C103</f>
        <v>0.02</v>
      </c>
      <c r="H4" s="17">
        <f t="shared" ref="H4:I4" si="4">H111</f>
        <v>2350</v>
      </c>
      <c r="I4" s="17">
        <f t="shared" si="4"/>
        <v>23</v>
      </c>
      <c r="J4" s="18">
        <f t="shared" si="5"/>
        <v>0.009787234043</v>
      </c>
      <c r="K4" s="17">
        <f t="shared" ref="K4:L4" si="6">K111</f>
        <v>0</v>
      </c>
      <c r="L4" s="17">
        <f t="shared" si="6"/>
        <v>2373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0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11</v>
      </c>
      <c r="G5" s="16">
        <f>C147</f>
        <v>0.02</v>
      </c>
      <c r="H5" s="17">
        <f t="shared" ref="H5:I5" si="7">H155</f>
        <v>2347.5</v>
      </c>
      <c r="I5" s="17">
        <f t="shared" si="7"/>
        <v>47</v>
      </c>
      <c r="J5" s="18">
        <f t="shared" si="5"/>
        <v>0.02002129925</v>
      </c>
      <c r="K5" s="17">
        <f>K11</f>
        <v>0</v>
      </c>
      <c r="L5" s="17">
        <f>L155</f>
        <v>2394.5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6" t="str">
        <f t="shared" si="3"/>
        <v>GERAL</v>
      </c>
      <c r="B6" s="107" t="b">
        <v>0</v>
      </c>
      <c r="C6" s="108" t="str">
        <f>D194</f>
        <v>Sportingbet</v>
      </c>
      <c r="D6" s="108" t="s">
        <v>10</v>
      </c>
      <c r="E6" s="108" t="str">
        <f>C189</f>
        <v>NADA</v>
      </c>
      <c r="F6" s="109" t="s">
        <v>12</v>
      </c>
      <c r="G6" s="110">
        <f>C191</f>
        <v>0.02</v>
      </c>
      <c r="H6" s="105">
        <f t="shared" ref="H6:I6" si="8">H199</f>
        <v>0</v>
      </c>
      <c r="I6" s="105">
        <f t="shared" si="8"/>
        <v>0</v>
      </c>
      <c r="J6" s="111" t="str">
        <f t="shared" si="5"/>
        <v>#DIV/0!</v>
      </c>
      <c r="K6" s="105">
        <f t="shared" ref="K6:L6" si="9">K199</f>
        <v>0</v>
      </c>
      <c r="L6" s="105">
        <f t="shared" si="9"/>
        <v>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6" t="str">
        <f t="shared" si="3"/>
        <v>GERAL</v>
      </c>
      <c r="B7" s="107" t="b">
        <v>0</v>
      </c>
      <c r="C7" s="108" t="str">
        <f>D238</f>
        <v>Bet Vip</v>
      </c>
      <c r="D7" s="108" t="s">
        <v>10</v>
      </c>
      <c r="E7" s="108" t="str">
        <f>C233</f>
        <v>NADA</v>
      </c>
      <c r="F7" s="109" t="s">
        <v>12</v>
      </c>
      <c r="G7" s="110">
        <f>C235</f>
        <v>0.02</v>
      </c>
      <c r="H7" s="105">
        <f t="shared" ref="H7:I7" si="10">H243</f>
        <v>0</v>
      </c>
      <c r="I7" s="105">
        <f t="shared" si="10"/>
        <v>0</v>
      </c>
      <c r="J7" s="111" t="str">
        <f t="shared" si="5"/>
        <v>#DIV/0!</v>
      </c>
      <c r="K7" s="105">
        <f t="shared" ref="K7:L7" si="11">K243</f>
        <v>0</v>
      </c>
      <c r="L7" s="105">
        <f t="shared" si="11"/>
        <v>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6" t="str">
        <f t="shared" si="3"/>
        <v>GERAL</v>
      </c>
      <c r="B8" s="107" t="b">
        <v>0</v>
      </c>
      <c r="C8" s="108" t="str">
        <f>D282</f>
        <v>Bet Fair</v>
      </c>
      <c r="D8" s="108" t="s">
        <v>10</v>
      </c>
      <c r="E8" s="108" t="str">
        <f>C277</f>
        <v>NADA</v>
      </c>
      <c r="F8" s="109" t="s">
        <v>12</v>
      </c>
      <c r="G8" s="110">
        <f>C279</f>
        <v>0.02</v>
      </c>
      <c r="H8" s="105">
        <f t="shared" ref="H8:I8" si="12">H287</f>
        <v>0</v>
      </c>
      <c r="I8" s="105">
        <f t="shared" si="12"/>
        <v>0</v>
      </c>
      <c r="J8" s="111" t="str">
        <f t="shared" si="5"/>
        <v>#DIV/0!</v>
      </c>
      <c r="K8" s="105">
        <f t="shared" ref="K8:L8" si="13">K287</f>
        <v>0</v>
      </c>
      <c r="L8" s="105">
        <f t="shared" si="13"/>
        <v>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6" t="str">
        <f t="shared" si="3"/>
        <v>GERAL</v>
      </c>
      <c r="B9" s="107" t="b">
        <v>0</v>
      </c>
      <c r="C9" s="108" t="str">
        <f>D326</f>
        <v>Esportes da Sorte</v>
      </c>
      <c r="D9" s="108" t="s">
        <v>10</v>
      </c>
      <c r="E9" s="108" t="str">
        <f>C321</f>
        <v>NADA</v>
      </c>
      <c r="F9" s="109" t="s">
        <v>11</v>
      </c>
      <c r="G9" s="110">
        <f>C323</f>
        <v>0.04</v>
      </c>
      <c r="H9" s="105">
        <f t="shared" ref="H9:I9" si="14">H331</f>
        <v>0</v>
      </c>
      <c r="I9" s="105">
        <f t="shared" si="14"/>
        <v>0</v>
      </c>
      <c r="J9" s="111" t="str">
        <f t="shared" si="5"/>
        <v>#DIV/0!</v>
      </c>
      <c r="K9" s="105">
        <f t="shared" ref="K9:L9" si="15">K331</f>
        <v>0</v>
      </c>
      <c r="L9" s="105">
        <f t="shared" si="15"/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6" t="str">
        <f t="shared" si="3"/>
        <v>GERAL</v>
      </c>
      <c r="B10" s="108" t="b">
        <v>0</v>
      </c>
      <c r="C10" s="108" t="str">
        <f>D370</f>
        <v>Pix Bet</v>
      </c>
      <c r="D10" s="108"/>
      <c r="E10" s="108"/>
      <c r="F10" s="109"/>
      <c r="G10" s="110">
        <f>C367</f>
        <v>0.1</v>
      </c>
      <c r="H10" s="105">
        <f t="shared" ref="H10:I10" si="16">H375</f>
        <v>0</v>
      </c>
      <c r="I10" s="105">
        <f t="shared" si="16"/>
        <v>0</v>
      </c>
      <c r="J10" s="111" t="str">
        <f t="shared" si="5"/>
        <v>#DIV/0!</v>
      </c>
      <c r="K10" s="105">
        <f t="shared" ref="K10:L10" si="17">K375</f>
        <v>0</v>
      </c>
      <c r="L10" s="105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6" t="str">
        <f t="shared" si="3"/>
        <v>GERAL</v>
      </c>
      <c r="B11" s="108" t="b">
        <v>0</v>
      </c>
      <c r="C11" s="108" t="str">
        <f>D414</f>
        <v>Pix Bet</v>
      </c>
      <c r="D11" s="108"/>
      <c r="E11" s="108"/>
      <c r="F11" s="109"/>
      <c r="G11" s="110">
        <f>C411</f>
        <v>0.1</v>
      </c>
      <c r="H11" s="105">
        <f t="shared" ref="H11:I11" si="18">H419</f>
        <v>0</v>
      </c>
      <c r="I11" s="105">
        <f t="shared" si="18"/>
        <v>0</v>
      </c>
      <c r="J11" s="111" t="str">
        <f t="shared" si="5"/>
        <v>#DIV/0!</v>
      </c>
      <c r="K11" s="105">
        <f t="shared" ref="K11:L11" si="19">K419</f>
        <v>0</v>
      </c>
      <c r="L11" s="105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/>
      <c r="C12" s="26" t="s">
        <v>56</v>
      </c>
      <c r="D12" s="26"/>
      <c r="E12" s="27">
        <f>H12*117.26%</f>
        <v>8263.8985</v>
      </c>
      <c r="F12" s="28" t="s">
        <v>14</v>
      </c>
      <c r="G12" s="29"/>
      <c r="H12" s="30">
        <f t="shared" ref="H12:I12" si="20">SUM(H3:H11)</f>
        <v>7047.5</v>
      </c>
      <c r="I12" s="30">
        <f t="shared" si="20"/>
        <v>214.5</v>
      </c>
      <c r="J12" s="31">
        <f t="shared" si="5"/>
        <v>0.03043632494</v>
      </c>
      <c r="K12" s="30">
        <f t="shared" ref="K12:L12" si="21">SUM(K3:K11)</f>
        <v>0</v>
      </c>
      <c r="L12" s="30">
        <f t="shared" si="21"/>
        <v>7262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106"/>
      <c r="G13" s="3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106"/>
      <c r="G14" s="3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7047.5</v>
      </c>
      <c r="I17" s="51">
        <f t="shared" si="23"/>
        <v>214.5</v>
      </c>
      <c r="J17" s="52">
        <f>SUM(H17:I17)</f>
        <v>7262</v>
      </c>
      <c r="K17" s="51">
        <f>K67+K111+K155+K199+K243+K287+K331+K375+K419</f>
        <v>0</v>
      </c>
      <c r="L17" s="51">
        <f>J17-K17</f>
        <v>7262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</v>
      </c>
      <c r="F19" s="56" t="s">
        <v>23</v>
      </c>
      <c r="G19" s="57">
        <v>1.0</v>
      </c>
      <c r="H19" s="58">
        <f t="shared" ref="H19:I19" si="24">H69+H113+H157+H201+H245+H289+H333+H377+H421</f>
        <v>7047.5</v>
      </c>
      <c r="I19" s="59">
        <f t="shared" si="24"/>
        <v>0</v>
      </c>
      <c r="J19" s="60">
        <f t="shared" ref="J19:J49" si="27">SUM(H19:I19)</f>
        <v>7047.5</v>
      </c>
      <c r="K19" s="58">
        <f t="shared" ref="K19:K49" si="28">K69+K113+K157+K201+K245+K289+K333+K377+K421</f>
        <v>0</v>
      </c>
      <c r="L19" s="58">
        <f t="shared" ref="L19:L49" si="29">J19-K19</f>
        <v>7047.5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0.006669031571</v>
      </c>
      <c r="F20" s="56" t="s">
        <v>24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47</v>
      </c>
      <c r="J20" s="60">
        <f t="shared" si="27"/>
        <v>47</v>
      </c>
      <c r="K20" s="58">
        <f t="shared" si="28"/>
        <v>0</v>
      </c>
      <c r="L20" s="58">
        <f t="shared" si="29"/>
        <v>47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0.02021993615</v>
      </c>
      <c r="F21" s="56" t="s">
        <v>25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142.5</v>
      </c>
      <c r="J21" s="60">
        <f t="shared" si="27"/>
        <v>142.5</v>
      </c>
      <c r="K21" s="58">
        <f t="shared" si="28"/>
        <v>0</v>
      </c>
      <c r="L21" s="58">
        <f t="shared" si="29"/>
        <v>142.5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0.003547357219</v>
      </c>
      <c r="F22" s="56" t="s">
        <v>26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25</v>
      </c>
      <c r="J22" s="60">
        <f t="shared" si="27"/>
        <v>25</v>
      </c>
      <c r="K22" s="58">
        <f t="shared" si="28"/>
        <v>0</v>
      </c>
      <c r="L22" s="58">
        <f t="shared" si="29"/>
        <v>25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</v>
      </c>
      <c r="F23" s="56" t="s">
        <v>27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0</v>
      </c>
      <c r="J23" s="60">
        <f t="shared" si="27"/>
        <v>0</v>
      </c>
      <c r="K23" s="58">
        <f t="shared" si="28"/>
        <v>0</v>
      </c>
      <c r="L23" s="58">
        <f t="shared" si="29"/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</v>
      </c>
      <c r="F24" s="56" t="s">
        <v>28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0</v>
      </c>
      <c r="J24" s="60">
        <f t="shared" si="27"/>
        <v>0</v>
      </c>
      <c r="K24" s="58">
        <f t="shared" si="28"/>
        <v>0</v>
      </c>
      <c r="L24" s="58">
        <f t="shared" si="29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</v>
      </c>
      <c r="F25" s="56" t="s">
        <v>29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0</v>
      </c>
      <c r="J25" s="60">
        <f t="shared" si="27"/>
        <v>0</v>
      </c>
      <c r="K25" s="58">
        <f t="shared" si="28"/>
        <v>0</v>
      </c>
      <c r="L25" s="58">
        <f t="shared" si="29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</v>
      </c>
      <c r="F26" s="56" t="s">
        <v>23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0</v>
      </c>
      <c r="J26" s="60">
        <f t="shared" si="27"/>
        <v>0</v>
      </c>
      <c r="K26" s="58">
        <f t="shared" si="28"/>
        <v>0</v>
      </c>
      <c r="L26" s="58">
        <f t="shared" si="29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0</v>
      </c>
      <c r="F27" s="56" t="s">
        <v>24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0</v>
      </c>
      <c r="J27" s="60">
        <f t="shared" si="27"/>
        <v>0</v>
      </c>
      <c r="K27" s="58">
        <f t="shared" si="28"/>
        <v>0</v>
      </c>
      <c r="L27" s="58">
        <f t="shared" si="29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</v>
      </c>
      <c r="F28" s="56" t="s">
        <v>25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0</v>
      </c>
      <c r="J28" s="60">
        <f t="shared" si="27"/>
        <v>0</v>
      </c>
      <c r="K28" s="58">
        <f t="shared" si="28"/>
        <v>0</v>
      </c>
      <c r="L28" s="58">
        <f t="shared" si="29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0</v>
      </c>
      <c r="F29" s="56" t="s">
        <v>26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0</v>
      </c>
      <c r="J29" s="60">
        <f t="shared" si="27"/>
        <v>0</v>
      </c>
      <c r="K29" s="58">
        <f t="shared" si="28"/>
        <v>0</v>
      </c>
      <c r="L29" s="58">
        <f t="shared" si="29"/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0</v>
      </c>
      <c r="F30" s="56" t="s">
        <v>27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0</v>
      </c>
      <c r="J30" s="60">
        <f t="shared" si="27"/>
        <v>0</v>
      </c>
      <c r="K30" s="58">
        <f t="shared" si="28"/>
        <v>0</v>
      </c>
      <c r="L30" s="58">
        <f t="shared" si="29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</v>
      </c>
      <c r="F31" s="56" t="s">
        <v>28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0</v>
      </c>
      <c r="J31" s="60">
        <f t="shared" si="27"/>
        <v>0</v>
      </c>
      <c r="K31" s="58">
        <f t="shared" si="28"/>
        <v>0</v>
      </c>
      <c r="L31" s="58">
        <f t="shared" si="29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</v>
      </c>
      <c r="F32" s="56" t="s">
        <v>29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0</v>
      </c>
      <c r="J32" s="60">
        <f t="shared" si="27"/>
        <v>0</v>
      </c>
      <c r="K32" s="58">
        <f t="shared" si="28"/>
        <v>0</v>
      </c>
      <c r="L32" s="58">
        <f t="shared" si="29"/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</v>
      </c>
      <c r="F33" s="56" t="s">
        <v>23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0</v>
      </c>
      <c r="J33" s="60">
        <f t="shared" si="27"/>
        <v>0</v>
      </c>
      <c r="K33" s="58">
        <f t="shared" si="28"/>
        <v>0</v>
      </c>
      <c r="L33" s="58">
        <f t="shared" si="29"/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</v>
      </c>
      <c r="F34" s="56" t="s">
        <v>24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0</v>
      </c>
      <c r="J34" s="60">
        <f t="shared" si="27"/>
        <v>0</v>
      </c>
      <c r="K34" s="58">
        <f t="shared" si="28"/>
        <v>0</v>
      </c>
      <c r="L34" s="58">
        <f t="shared" si="29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</v>
      </c>
      <c r="F35" s="56" t="s">
        <v>25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0</v>
      </c>
      <c r="J35" s="60">
        <f t="shared" si="27"/>
        <v>0</v>
      </c>
      <c r="K35" s="58">
        <f t="shared" si="28"/>
        <v>0</v>
      </c>
      <c r="L35" s="58">
        <f t="shared" si="29"/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</v>
      </c>
      <c r="F36" s="56" t="s">
        <v>26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0</v>
      </c>
      <c r="J36" s="60">
        <f t="shared" si="27"/>
        <v>0</v>
      </c>
      <c r="K36" s="58">
        <f t="shared" si="28"/>
        <v>0</v>
      </c>
      <c r="L36" s="58">
        <f t="shared" si="29"/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</v>
      </c>
      <c r="F37" s="56" t="s">
        <v>27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0</v>
      </c>
      <c r="J37" s="60">
        <f t="shared" si="27"/>
        <v>0</v>
      </c>
      <c r="K37" s="58">
        <f t="shared" si="28"/>
        <v>0</v>
      </c>
      <c r="L37" s="58">
        <f t="shared" si="29"/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</v>
      </c>
      <c r="F38" s="56" t="s">
        <v>28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0</v>
      </c>
      <c r="J38" s="60">
        <f t="shared" si="27"/>
        <v>0</v>
      </c>
      <c r="K38" s="58">
        <f t="shared" si="28"/>
        <v>0</v>
      </c>
      <c r="L38" s="58">
        <f t="shared" si="29"/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0</v>
      </c>
      <c r="F39" s="56" t="s">
        <v>29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0</v>
      </c>
      <c r="J39" s="60">
        <f t="shared" si="27"/>
        <v>0</v>
      </c>
      <c r="K39" s="58">
        <f t="shared" si="28"/>
        <v>0</v>
      </c>
      <c r="L39" s="58">
        <f t="shared" si="29"/>
        <v>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</v>
      </c>
      <c r="F40" s="56" t="s">
        <v>23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0</v>
      </c>
      <c r="J40" s="60">
        <f t="shared" si="27"/>
        <v>0</v>
      </c>
      <c r="K40" s="58">
        <f t="shared" si="28"/>
        <v>0</v>
      </c>
      <c r="L40" s="58">
        <f t="shared" si="29"/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</v>
      </c>
      <c r="F41" s="56" t="s">
        <v>24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0</v>
      </c>
      <c r="J41" s="60">
        <f t="shared" si="27"/>
        <v>0</v>
      </c>
      <c r="K41" s="58">
        <f t="shared" si="28"/>
        <v>0</v>
      </c>
      <c r="L41" s="58">
        <f t="shared" si="29"/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</v>
      </c>
      <c r="F42" s="56" t="s">
        <v>25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0</v>
      </c>
      <c r="J42" s="60">
        <f t="shared" si="27"/>
        <v>0</v>
      </c>
      <c r="K42" s="58">
        <f t="shared" si="28"/>
        <v>0</v>
      </c>
      <c r="L42" s="58">
        <f t="shared" si="29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</v>
      </c>
      <c r="F43" s="56" t="s">
        <v>26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0</v>
      </c>
      <c r="J43" s="60">
        <f t="shared" si="27"/>
        <v>0</v>
      </c>
      <c r="K43" s="58">
        <f t="shared" si="28"/>
        <v>0</v>
      </c>
      <c r="L43" s="58">
        <f t="shared" si="29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0</v>
      </c>
      <c r="F44" s="56" t="s">
        <v>27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0</v>
      </c>
      <c r="J44" s="60">
        <f t="shared" si="27"/>
        <v>0</v>
      </c>
      <c r="K44" s="58">
        <f t="shared" si="28"/>
        <v>0</v>
      </c>
      <c r="L44" s="58">
        <f t="shared" si="29"/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0</v>
      </c>
      <c r="F45" s="56" t="s">
        <v>28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0</v>
      </c>
      <c r="J45" s="60">
        <f t="shared" si="27"/>
        <v>0</v>
      </c>
      <c r="K45" s="58">
        <f t="shared" si="28"/>
        <v>0</v>
      </c>
      <c r="L45" s="58">
        <f t="shared" si="29"/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</v>
      </c>
      <c r="F46" s="56" t="s">
        <v>29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0</v>
      </c>
      <c r="J46" s="60">
        <f t="shared" si="27"/>
        <v>0</v>
      </c>
      <c r="K46" s="58">
        <f t="shared" si="28"/>
        <v>0</v>
      </c>
      <c r="L46" s="58">
        <f t="shared" si="29"/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0</v>
      </c>
      <c r="F47" s="56" t="s">
        <v>23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0</v>
      </c>
      <c r="J47" s="60">
        <f t="shared" si="27"/>
        <v>0</v>
      </c>
      <c r="K47" s="58">
        <f t="shared" si="28"/>
        <v>0</v>
      </c>
      <c r="L47" s="58">
        <f t="shared" si="29"/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</v>
      </c>
      <c r="F48" s="56" t="s">
        <v>24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0</v>
      </c>
      <c r="J48" s="60">
        <f t="shared" si="27"/>
        <v>0</v>
      </c>
      <c r="K48" s="58">
        <f t="shared" si="28"/>
        <v>0</v>
      </c>
      <c r="L48" s="58">
        <f t="shared" si="29"/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</v>
      </c>
      <c r="F49" s="56"/>
      <c r="G49" s="57"/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7047.5</v>
      </c>
      <c r="I52" s="64">
        <f t="shared" si="60"/>
        <v>214.5</v>
      </c>
      <c r="J52" s="65">
        <v>1447.0</v>
      </c>
      <c r="K52" s="64">
        <f>I52+J52</f>
        <v>1661.5</v>
      </c>
      <c r="L52" s="66">
        <f>H52+I52</f>
        <v>7262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0.03043632494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5600.0</v>
      </c>
      <c r="I55" s="69">
        <f>I52/H55</f>
        <v>0.03830357143</v>
      </c>
      <c r="J55" s="69">
        <f>J52/H55</f>
        <v>0.2583928571</v>
      </c>
      <c r="K55" s="69">
        <f>K52/H55</f>
        <v>0.2966964286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2544.39</v>
      </c>
      <c r="F58" s="84">
        <v>1.0</v>
      </c>
      <c r="G58" s="85">
        <f>((E65*G67)+E65)</f>
        <v>2981.158412</v>
      </c>
      <c r="H58" s="84">
        <v>9.0</v>
      </c>
      <c r="I58" s="85">
        <f>((G65*G67)+G65)</f>
        <v>3492.90222</v>
      </c>
      <c r="J58" s="84">
        <v>17.0</v>
      </c>
      <c r="K58" s="85">
        <f>((I65*G67)+I65)</f>
        <v>4092.491653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0.02</v>
      </c>
      <c r="D59" s="82" t="s">
        <v>38</v>
      </c>
      <c r="E59" s="83">
        <f t="shared" ref="E59:E65" si="62">((E58*G$67)+E58)</f>
        <v>2595.2778</v>
      </c>
      <c r="F59" s="84">
        <v>2.0</v>
      </c>
      <c r="G59" s="85">
        <f t="shared" ref="G59:G65" si="63">((G58*G$67)+G58)</f>
        <v>3040.781581</v>
      </c>
      <c r="H59" s="84">
        <v>10.0</v>
      </c>
      <c r="I59" s="85">
        <f t="shared" ref="I59:I65" si="64">((I58*G$67)+I58)</f>
        <v>3562.760265</v>
      </c>
      <c r="J59" s="84">
        <v>18.0</v>
      </c>
      <c r="K59" s="85">
        <f t="shared" ref="K59:K64" si="65">((K58*G$67)+K58)</f>
        <v>4174.341486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2647.183356</v>
      </c>
      <c r="F60" s="84">
        <v>3.0</v>
      </c>
      <c r="G60" s="85">
        <f t="shared" si="63"/>
        <v>3101.597212</v>
      </c>
      <c r="H60" s="84">
        <v>11.0</v>
      </c>
      <c r="I60" s="85">
        <f t="shared" si="64"/>
        <v>3634.01547</v>
      </c>
      <c r="J60" s="84">
        <v>19.0</v>
      </c>
      <c r="K60" s="85">
        <f t="shared" si="65"/>
        <v>4257.828316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2700.127023</v>
      </c>
      <c r="F61" s="84">
        <v>4.0</v>
      </c>
      <c r="G61" s="85">
        <f t="shared" si="63"/>
        <v>3163.629157</v>
      </c>
      <c r="H61" s="84">
        <v>12.0</v>
      </c>
      <c r="I61" s="85">
        <f t="shared" si="64"/>
        <v>3706.695779</v>
      </c>
      <c r="J61" s="84">
        <v>20.0</v>
      </c>
      <c r="K61" s="85">
        <f t="shared" si="65"/>
        <v>4342.984882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2754.129564</v>
      </c>
      <c r="F62" s="84">
        <v>5.0</v>
      </c>
      <c r="G62" s="85">
        <f t="shared" si="63"/>
        <v>3226.90174</v>
      </c>
      <c r="H62" s="84">
        <v>13.0</v>
      </c>
      <c r="I62" s="85">
        <f t="shared" si="64"/>
        <v>3780.829695</v>
      </c>
      <c r="J62" s="84">
        <v>21.0</v>
      </c>
      <c r="K62" s="85">
        <f t="shared" si="65"/>
        <v>4429.84458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12.4725</v>
      </c>
      <c r="E63" s="83">
        <f t="shared" si="62"/>
        <v>2809.212155</v>
      </c>
      <c r="F63" s="84">
        <v>6.0</v>
      </c>
      <c r="G63" s="85">
        <f t="shared" si="63"/>
        <v>3291.439774</v>
      </c>
      <c r="H63" s="84">
        <v>14.0</v>
      </c>
      <c r="I63" s="85">
        <f t="shared" si="64"/>
        <v>3856.446289</v>
      </c>
      <c r="J63" s="84">
        <v>22.0</v>
      </c>
      <c r="K63" s="85">
        <f t="shared" si="65"/>
        <v>4518.441472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2.4945</v>
      </c>
      <c r="E64" s="83">
        <f t="shared" si="62"/>
        <v>2865.396398</v>
      </c>
      <c r="F64" s="84">
        <v>7.0</v>
      </c>
      <c r="G64" s="85">
        <f t="shared" si="63"/>
        <v>3357.26857</v>
      </c>
      <c r="H64" s="84">
        <v>15.0</v>
      </c>
      <c r="I64" s="85">
        <f t="shared" si="64"/>
        <v>3933.575215</v>
      </c>
      <c r="J64" s="84">
        <v>23.0</v>
      </c>
      <c r="K64" s="85">
        <f t="shared" si="65"/>
        <v>4608.810301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49.89</v>
      </c>
      <c r="E65" s="83">
        <f t="shared" si="62"/>
        <v>2922.704326</v>
      </c>
      <c r="F65" s="84">
        <v>8.0</v>
      </c>
      <c r="G65" s="85">
        <f t="shared" si="63"/>
        <v>3424.413941</v>
      </c>
      <c r="H65" s="84">
        <v>16.0</v>
      </c>
      <c r="I65" s="85">
        <f t="shared" si="64"/>
        <v>4012.246719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0.02</v>
      </c>
      <c r="H67" s="17">
        <f t="shared" ref="H67:I67" si="66">H69+H70+H71+H72+H73+H74+H75+H76+H77+H78+H79+H80+H81+H82+H83+H84+H85+H86+H87+H88+H89+H90+H91+H92+H93+H94+H95+H96+H97+H98</f>
        <v>2350</v>
      </c>
      <c r="I67" s="17">
        <f t="shared" si="66"/>
        <v>144.5</v>
      </c>
      <c r="J67" s="98"/>
      <c r="K67" s="17">
        <f t="shared" ref="K67:L67" si="67">K69+K70+K71+K72+K73+K74+K75+K76+K77+K78+K79+K80+K81+K82+K83+K84+K85+K86+K87+K88+K89+K90+K91+K92+K93+K94+K95+K96+K97+K98</f>
        <v>0</v>
      </c>
      <c r="L67" s="17">
        <f t="shared" si="67"/>
        <v>2494.5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2350.0</v>
      </c>
      <c r="I69" s="101">
        <v>0.0</v>
      </c>
      <c r="J69" s="101">
        <f t="shared" ref="J69:J99" si="68">SUM(H69:I69)</f>
        <v>2350</v>
      </c>
      <c r="K69" s="100">
        <v>0.0</v>
      </c>
      <c r="L69" s="100">
        <f t="shared" ref="L69:L99" si="69">J69-K69</f>
        <v>2350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70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47.0</v>
      </c>
      <c r="J70" s="101">
        <f t="shared" si="68"/>
        <v>47</v>
      </c>
      <c r="K70" s="100">
        <v>0.0</v>
      </c>
      <c r="L70" s="100">
        <f t="shared" si="69"/>
        <v>47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70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48.5</v>
      </c>
      <c r="J71" s="101">
        <f t="shared" si="68"/>
        <v>48.5</v>
      </c>
      <c r="K71" s="100">
        <v>0.0</v>
      </c>
      <c r="L71" s="100">
        <f t="shared" si="69"/>
        <v>48.5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70"/>
        <v>Pix Bet</v>
      </c>
      <c r="D72" s="54" t="s">
        <v>10</v>
      </c>
      <c r="E72" s="54"/>
      <c r="F72" s="56" t="s">
        <v>29</v>
      </c>
      <c r="G72" s="57">
        <v>4.0</v>
      </c>
      <c r="H72" s="100">
        <v>0.0</v>
      </c>
      <c r="I72" s="101">
        <v>49.0</v>
      </c>
      <c r="J72" s="101">
        <f t="shared" si="68"/>
        <v>49</v>
      </c>
      <c r="K72" s="100">
        <v>0.0</v>
      </c>
      <c r="L72" s="100">
        <f t="shared" si="69"/>
        <v>49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70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0.0</v>
      </c>
      <c r="J73" s="101">
        <f t="shared" si="68"/>
        <v>0</v>
      </c>
      <c r="K73" s="100">
        <v>0.0</v>
      </c>
      <c r="L73" s="100">
        <f t="shared" si="69"/>
        <v>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70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0.0</v>
      </c>
      <c r="J74" s="101">
        <f t="shared" si="68"/>
        <v>0</v>
      </c>
      <c r="K74" s="100">
        <v>0.0</v>
      </c>
      <c r="L74" s="100">
        <f t="shared" si="69"/>
        <v>0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70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0.0</v>
      </c>
      <c r="J75" s="101">
        <f t="shared" si="68"/>
        <v>0</v>
      </c>
      <c r="K75" s="100">
        <v>0.0</v>
      </c>
      <c r="L75" s="100">
        <f t="shared" si="69"/>
        <v>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70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0.0</v>
      </c>
      <c r="J76" s="101">
        <f t="shared" si="68"/>
        <v>0</v>
      </c>
      <c r="K76" s="100">
        <v>0.0</v>
      </c>
      <c r="L76" s="100">
        <f t="shared" si="69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70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0.0</v>
      </c>
      <c r="J77" s="101">
        <f t="shared" si="68"/>
        <v>0</v>
      </c>
      <c r="K77" s="100">
        <v>0.0</v>
      </c>
      <c r="L77" s="100">
        <f t="shared" si="69"/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70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0.0</v>
      </c>
      <c r="J78" s="101">
        <f t="shared" si="68"/>
        <v>0</v>
      </c>
      <c r="K78" s="100">
        <v>0.0</v>
      </c>
      <c r="L78" s="100">
        <f t="shared" si="69"/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70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0.0</v>
      </c>
      <c r="J79" s="101">
        <f t="shared" si="68"/>
        <v>0</v>
      </c>
      <c r="K79" s="100">
        <v>0.0</v>
      </c>
      <c r="L79" s="100">
        <f t="shared" si="69"/>
        <v>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70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0.0</v>
      </c>
      <c r="J80" s="101">
        <f t="shared" si="68"/>
        <v>0</v>
      </c>
      <c r="K80" s="100">
        <v>0.0</v>
      </c>
      <c r="L80" s="100">
        <f t="shared" si="69"/>
        <v>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70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0.0</v>
      </c>
      <c r="J81" s="101">
        <f t="shared" si="68"/>
        <v>0</v>
      </c>
      <c r="K81" s="100">
        <v>0.0</v>
      </c>
      <c r="L81" s="100">
        <f t="shared" si="69"/>
        <v>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70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0.0</v>
      </c>
      <c r="J82" s="101">
        <f t="shared" si="68"/>
        <v>0</v>
      </c>
      <c r="K82" s="100">
        <v>0.0</v>
      </c>
      <c r="L82" s="100">
        <f t="shared" si="69"/>
        <v>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70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0.0</v>
      </c>
      <c r="J83" s="101">
        <f t="shared" si="68"/>
        <v>0</v>
      </c>
      <c r="K83" s="100">
        <v>0.0</v>
      </c>
      <c r="L83" s="100">
        <f t="shared" si="69"/>
        <v>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70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0.0</v>
      </c>
      <c r="J84" s="101">
        <f t="shared" si="68"/>
        <v>0</v>
      </c>
      <c r="K84" s="100">
        <v>0.0</v>
      </c>
      <c r="L84" s="100">
        <f t="shared" si="69"/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70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0.0</v>
      </c>
      <c r="J85" s="101">
        <f t="shared" si="68"/>
        <v>0</v>
      </c>
      <c r="K85" s="100">
        <v>0.0</v>
      </c>
      <c r="L85" s="100">
        <f t="shared" si="69"/>
        <v>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70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0.0</v>
      </c>
      <c r="J86" s="101">
        <f t="shared" si="68"/>
        <v>0</v>
      </c>
      <c r="K86" s="100">
        <v>0.0</v>
      </c>
      <c r="L86" s="100">
        <f t="shared" si="69"/>
        <v>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70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0.0</v>
      </c>
      <c r="J87" s="101">
        <f t="shared" si="68"/>
        <v>0</v>
      </c>
      <c r="K87" s="100">
        <v>0.0</v>
      </c>
      <c r="L87" s="100">
        <f t="shared" si="69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70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0.0</v>
      </c>
      <c r="J88" s="101">
        <f t="shared" si="68"/>
        <v>0</v>
      </c>
      <c r="K88" s="100">
        <v>0.0</v>
      </c>
      <c r="L88" s="100">
        <f t="shared" si="69"/>
        <v>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70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0.0</v>
      </c>
      <c r="J89" s="101">
        <f t="shared" si="68"/>
        <v>0</v>
      </c>
      <c r="K89" s="100">
        <v>0.0</v>
      </c>
      <c r="L89" s="100">
        <f t="shared" si="69"/>
        <v>0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70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0.0</v>
      </c>
      <c r="J90" s="101">
        <f t="shared" si="68"/>
        <v>0</v>
      </c>
      <c r="K90" s="100">
        <v>0.0</v>
      </c>
      <c r="L90" s="100">
        <f t="shared" si="69"/>
        <v>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70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0.0</v>
      </c>
      <c r="J91" s="101">
        <f t="shared" si="68"/>
        <v>0</v>
      </c>
      <c r="K91" s="100">
        <v>0.0</v>
      </c>
      <c r="L91" s="100">
        <f t="shared" si="69"/>
        <v>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70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0.0</v>
      </c>
      <c r="J92" s="101">
        <f t="shared" si="68"/>
        <v>0</v>
      </c>
      <c r="K92" s="100">
        <v>0.0</v>
      </c>
      <c r="L92" s="100">
        <f t="shared" si="69"/>
        <v>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70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0.0</v>
      </c>
      <c r="J93" s="101">
        <f t="shared" si="68"/>
        <v>0</v>
      </c>
      <c r="K93" s="100">
        <v>0.0</v>
      </c>
      <c r="L93" s="100">
        <f t="shared" si="69"/>
        <v>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70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0.0</v>
      </c>
      <c r="J94" s="101">
        <f t="shared" si="68"/>
        <v>0</v>
      </c>
      <c r="K94" s="100">
        <v>0.0</v>
      </c>
      <c r="L94" s="100">
        <f t="shared" si="69"/>
        <v>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70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0.0</v>
      </c>
      <c r="J95" s="101">
        <f t="shared" si="68"/>
        <v>0</v>
      </c>
      <c r="K95" s="100">
        <v>0.0</v>
      </c>
      <c r="L95" s="100">
        <f t="shared" si="69"/>
        <v>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70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0.0</v>
      </c>
      <c r="J96" s="101">
        <f t="shared" si="68"/>
        <v>0</v>
      </c>
      <c r="K96" s="100">
        <v>0.0</v>
      </c>
      <c r="L96" s="100">
        <f t="shared" si="69"/>
        <v>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70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0.0</v>
      </c>
      <c r="J97" s="101">
        <f t="shared" si="68"/>
        <v>0</v>
      </c>
      <c r="K97" s="100">
        <v>0.0</v>
      </c>
      <c r="L97" s="100">
        <f t="shared" si="69"/>
        <v>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70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0.0</v>
      </c>
      <c r="J98" s="101">
        <f t="shared" si="68"/>
        <v>0</v>
      </c>
      <c r="K98" s="100">
        <v>0.0</v>
      </c>
      <c r="L98" s="100">
        <f t="shared" si="69"/>
        <v>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70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8"/>
        <v>0</v>
      </c>
      <c r="K99" s="100">
        <v>0.0</v>
      </c>
      <c r="L99" s="100">
        <f t="shared" si="69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1">A101</f>
        <v>2ª ENTRADA</v>
      </c>
      <c r="B102" s="82"/>
      <c r="C102" s="82"/>
      <c r="D102" s="82"/>
      <c r="E102" s="83">
        <f>((L111*G111)+L111)</f>
        <v>2420.46</v>
      </c>
      <c r="F102" s="84">
        <v>1.0</v>
      </c>
      <c r="G102" s="85">
        <f>((E109*G111)+E109)</f>
        <v>2835.954665</v>
      </c>
      <c r="H102" s="84">
        <v>9.0</v>
      </c>
      <c r="I102" s="85">
        <f>((G109*G111)+G109)</f>
        <v>3322.772888</v>
      </c>
      <c r="J102" s="84">
        <v>17.0</v>
      </c>
      <c r="K102" s="85">
        <f>((I109*G111)+I109)</f>
        <v>3893.158025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1"/>
        <v>2ª ENTRADA</v>
      </c>
      <c r="B103" s="87"/>
      <c r="C103" s="87">
        <v>0.02</v>
      </c>
      <c r="D103" s="82" t="s">
        <v>38</v>
      </c>
      <c r="E103" s="83">
        <f t="shared" ref="E103:E109" si="72">((E102*G$111)+E102)</f>
        <v>2468.8692</v>
      </c>
      <c r="F103" s="84">
        <v>2.0</v>
      </c>
      <c r="G103" s="85">
        <f t="shared" ref="G103:G109" si="73">((G102*G$111)+G102)</f>
        <v>2892.673759</v>
      </c>
      <c r="H103" s="84">
        <v>10.0</v>
      </c>
      <c r="I103" s="85">
        <f t="shared" ref="I103:I109" si="74">((I102*G$111)+I102)</f>
        <v>3389.228345</v>
      </c>
      <c r="J103" s="84">
        <v>18.0</v>
      </c>
      <c r="K103" s="85">
        <f t="shared" ref="K103:K108" si="75">((K102*G$111)+K102)</f>
        <v>3971.021185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1"/>
        <v>2ª ENTRADA</v>
      </c>
      <c r="B104" s="82"/>
      <c r="C104" s="82"/>
      <c r="D104" s="82"/>
      <c r="E104" s="83">
        <f t="shared" si="72"/>
        <v>2518.246584</v>
      </c>
      <c r="F104" s="84">
        <v>3.0</v>
      </c>
      <c r="G104" s="85">
        <f t="shared" si="73"/>
        <v>2950.527234</v>
      </c>
      <c r="H104" s="84">
        <v>11.0</v>
      </c>
      <c r="I104" s="85">
        <f t="shared" si="74"/>
        <v>3457.012912</v>
      </c>
      <c r="J104" s="84">
        <v>19.0</v>
      </c>
      <c r="K104" s="85">
        <f t="shared" si="75"/>
        <v>4050.441609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1"/>
        <v>2ª ENTRADA</v>
      </c>
      <c r="B105" s="88"/>
      <c r="C105" s="88"/>
      <c r="D105" s="88"/>
      <c r="E105" s="83">
        <f t="shared" si="72"/>
        <v>2568.611516</v>
      </c>
      <c r="F105" s="84">
        <v>4.0</v>
      </c>
      <c r="G105" s="85">
        <f t="shared" si="73"/>
        <v>3009.537778</v>
      </c>
      <c r="H105" s="84">
        <v>12.0</v>
      </c>
      <c r="I105" s="85">
        <f t="shared" si="74"/>
        <v>3526.153171</v>
      </c>
      <c r="J105" s="84">
        <v>20.0</v>
      </c>
      <c r="K105" s="85">
        <f t="shared" si="75"/>
        <v>4131.450441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1"/>
        <v>2ª ENTRADA</v>
      </c>
      <c r="B106" s="89"/>
      <c r="C106" s="89" t="s">
        <v>1</v>
      </c>
      <c r="D106" s="89" t="s">
        <v>44</v>
      </c>
      <c r="E106" s="83">
        <f t="shared" si="72"/>
        <v>2619.983746</v>
      </c>
      <c r="F106" s="84">
        <v>5.0</v>
      </c>
      <c r="G106" s="85">
        <f t="shared" si="73"/>
        <v>3069.728534</v>
      </c>
      <c r="H106" s="84">
        <v>13.0</v>
      </c>
      <c r="I106" s="85">
        <f t="shared" si="74"/>
        <v>3596.676234</v>
      </c>
      <c r="J106" s="84">
        <v>21.0</v>
      </c>
      <c r="K106" s="85">
        <f t="shared" si="75"/>
        <v>4214.07945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1"/>
        <v>2ª ENTRADA</v>
      </c>
      <c r="B107" s="90"/>
      <c r="C107" s="90" t="s">
        <v>40</v>
      </c>
      <c r="D107" s="91">
        <f>L111*0.5%</f>
        <v>11.865</v>
      </c>
      <c r="E107" s="83">
        <f t="shared" si="72"/>
        <v>2672.383421</v>
      </c>
      <c r="F107" s="84">
        <v>6.0</v>
      </c>
      <c r="G107" s="85">
        <f t="shared" si="73"/>
        <v>3131.123105</v>
      </c>
      <c r="H107" s="84">
        <v>14.0</v>
      </c>
      <c r="I107" s="85">
        <f t="shared" si="74"/>
        <v>3668.609759</v>
      </c>
      <c r="J107" s="84">
        <v>22.0</v>
      </c>
      <c r="K107" s="85">
        <f t="shared" si="75"/>
        <v>4298.361039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1"/>
        <v>2ª ENTRADA</v>
      </c>
      <c r="B108" s="92"/>
      <c r="C108" s="92" t="s">
        <v>41</v>
      </c>
      <c r="D108" s="93">
        <f>D107/5</f>
        <v>2.373</v>
      </c>
      <c r="E108" s="83">
        <f t="shared" si="72"/>
        <v>2725.831089</v>
      </c>
      <c r="F108" s="84">
        <v>7.0</v>
      </c>
      <c r="G108" s="85">
        <f t="shared" si="73"/>
        <v>3193.745567</v>
      </c>
      <c r="H108" s="84">
        <v>15.0</v>
      </c>
      <c r="I108" s="85">
        <f t="shared" si="74"/>
        <v>3741.981954</v>
      </c>
      <c r="J108" s="84">
        <v>23.0</v>
      </c>
      <c r="K108" s="85">
        <f t="shared" si="75"/>
        <v>4384.32826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1"/>
        <v>2ª ENTRADA</v>
      </c>
      <c r="B109" s="94"/>
      <c r="C109" s="94" t="s">
        <v>42</v>
      </c>
      <c r="D109" s="95">
        <f>L111*G111</f>
        <v>47.46</v>
      </c>
      <c r="E109" s="83">
        <f t="shared" si="72"/>
        <v>2780.347711</v>
      </c>
      <c r="F109" s="84">
        <v>8.0</v>
      </c>
      <c r="G109" s="85">
        <f t="shared" si="73"/>
        <v>3257.620478</v>
      </c>
      <c r="H109" s="84">
        <v>16.0</v>
      </c>
      <c r="I109" s="85">
        <f t="shared" si="74"/>
        <v>3816.821593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1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1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0.02</v>
      </c>
      <c r="H111" s="17">
        <f t="shared" ref="H111:I111" si="76">H113+H114+H115+H116+H117+H118+H119+H120+H121+H122+H123+H124+H125+H126+H127+H128+H129+H130+H131+H132+H133+H134+H135+H136+H137+H138+H139+H140+H141+H142</f>
        <v>2350</v>
      </c>
      <c r="I111" s="17">
        <f t="shared" si="76"/>
        <v>23</v>
      </c>
      <c r="J111" s="98"/>
      <c r="K111" s="17">
        <f t="shared" ref="K111:L111" si="77">K113+K114+K115+K116+K117+K118+K119+K120+K121+K122+K123+K124+K125+K126+K127+K128+K129+K130+K131+K132+K133+K134+K135+K136+K137+K138+K139+K140+K141+K142</f>
        <v>0</v>
      </c>
      <c r="L111" s="17">
        <f t="shared" si="77"/>
        <v>2373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1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1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2350.0</v>
      </c>
      <c r="I113" s="101">
        <v>0.0</v>
      </c>
      <c r="J113" s="101">
        <f t="shared" ref="J113:J143" si="78">SUM(H113:I113)</f>
        <v>2350</v>
      </c>
      <c r="K113" s="100">
        <v>0.0</v>
      </c>
      <c r="L113" s="100">
        <f t="shared" ref="L113:L143" si="79">J113-K113</f>
        <v>2350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1"/>
        <v>2ª ENTRADA</v>
      </c>
      <c r="B114" s="54"/>
      <c r="C114" s="54" t="str">
        <f t="shared" ref="C114:C143" si="80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0.0</v>
      </c>
      <c r="J114" s="101">
        <f t="shared" si="78"/>
        <v>0</v>
      </c>
      <c r="K114" s="100">
        <v>0.0</v>
      </c>
      <c r="L114" s="100">
        <f t="shared" si="79"/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1"/>
        <v>2ª ENTRADA</v>
      </c>
      <c r="B115" s="54"/>
      <c r="C115" s="54" t="str">
        <f t="shared" si="80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47.0</v>
      </c>
      <c r="J115" s="101">
        <f t="shared" si="78"/>
        <v>47</v>
      </c>
      <c r="K115" s="100">
        <v>0.0</v>
      </c>
      <c r="L115" s="100">
        <f t="shared" si="79"/>
        <v>47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1"/>
        <v>2ª ENTRADA</v>
      </c>
      <c r="B116" s="54"/>
      <c r="C116" s="54" t="str">
        <f t="shared" si="80"/>
        <v>1XBet</v>
      </c>
      <c r="D116" s="54" t="s">
        <v>10</v>
      </c>
      <c r="E116" s="54"/>
      <c r="F116" s="56" t="s">
        <v>29</v>
      </c>
      <c r="G116" s="57">
        <v>4.0</v>
      </c>
      <c r="H116" s="100">
        <v>0.0</v>
      </c>
      <c r="I116" s="101">
        <v>-24.0</v>
      </c>
      <c r="J116" s="101">
        <f t="shared" si="78"/>
        <v>-24</v>
      </c>
      <c r="K116" s="100">
        <v>0.0</v>
      </c>
      <c r="L116" s="100">
        <f t="shared" si="79"/>
        <v>-24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1"/>
        <v>2ª ENTRADA</v>
      </c>
      <c r="B117" s="54"/>
      <c r="C117" s="54" t="str">
        <f t="shared" si="80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0.0</v>
      </c>
      <c r="J117" s="101">
        <f t="shared" si="78"/>
        <v>0</v>
      </c>
      <c r="K117" s="100">
        <v>0.0</v>
      </c>
      <c r="L117" s="100">
        <f t="shared" si="79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1"/>
        <v>2ª ENTRADA</v>
      </c>
      <c r="B118" s="54"/>
      <c r="C118" s="54" t="str">
        <f t="shared" si="80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0.0</v>
      </c>
      <c r="J118" s="101">
        <f t="shared" si="78"/>
        <v>0</v>
      </c>
      <c r="K118" s="100">
        <v>0.0</v>
      </c>
      <c r="L118" s="100">
        <f t="shared" si="79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1"/>
        <v>2ª ENTRADA</v>
      </c>
      <c r="B119" s="54"/>
      <c r="C119" s="54" t="str">
        <f t="shared" si="80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0.0</v>
      </c>
      <c r="J119" s="101">
        <f t="shared" si="78"/>
        <v>0</v>
      </c>
      <c r="K119" s="100">
        <v>0.0</v>
      </c>
      <c r="L119" s="100">
        <f t="shared" si="79"/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1"/>
        <v>2ª ENTRADA</v>
      </c>
      <c r="B120" s="54"/>
      <c r="C120" s="54" t="str">
        <f t="shared" si="80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0.0</v>
      </c>
      <c r="J120" s="101">
        <f t="shared" si="78"/>
        <v>0</v>
      </c>
      <c r="K120" s="100">
        <v>0.0</v>
      </c>
      <c r="L120" s="100">
        <f t="shared" si="79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1"/>
        <v>2ª ENTRADA</v>
      </c>
      <c r="B121" s="54"/>
      <c r="C121" s="54" t="str">
        <f t="shared" si="80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0.0</v>
      </c>
      <c r="J121" s="101">
        <f t="shared" si="78"/>
        <v>0</v>
      </c>
      <c r="K121" s="100">
        <v>0.0</v>
      </c>
      <c r="L121" s="100">
        <f t="shared" si="79"/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1"/>
        <v>2ª ENTRADA</v>
      </c>
      <c r="B122" s="54"/>
      <c r="C122" s="54" t="str">
        <f t="shared" si="80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0.0</v>
      </c>
      <c r="J122" s="101">
        <f t="shared" si="78"/>
        <v>0</v>
      </c>
      <c r="K122" s="100">
        <v>0.0</v>
      </c>
      <c r="L122" s="100">
        <f t="shared" si="79"/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1"/>
        <v>2ª ENTRADA</v>
      </c>
      <c r="B123" s="54"/>
      <c r="C123" s="54" t="str">
        <f t="shared" si="80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0.0</v>
      </c>
      <c r="J123" s="101">
        <f t="shared" si="78"/>
        <v>0</v>
      </c>
      <c r="K123" s="100">
        <v>0.0</v>
      </c>
      <c r="L123" s="100">
        <f t="shared" si="79"/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1"/>
        <v>2ª ENTRADA</v>
      </c>
      <c r="B124" s="54"/>
      <c r="C124" s="54" t="str">
        <f t="shared" si="80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0.0</v>
      </c>
      <c r="J124" s="101">
        <f t="shared" si="78"/>
        <v>0</v>
      </c>
      <c r="K124" s="100">
        <v>0.0</v>
      </c>
      <c r="L124" s="100">
        <f t="shared" si="79"/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1"/>
        <v>2ª ENTRADA</v>
      </c>
      <c r="B125" s="54"/>
      <c r="C125" s="54" t="str">
        <f t="shared" si="80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0.0</v>
      </c>
      <c r="J125" s="101">
        <f t="shared" si="78"/>
        <v>0</v>
      </c>
      <c r="K125" s="100">
        <v>0.0</v>
      </c>
      <c r="L125" s="100">
        <f t="shared" si="79"/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1"/>
        <v>2ª ENTRADA</v>
      </c>
      <c r="B126" s="54"/>
      <c r="C126" s="54" t="str">
        <f t="shared" si="80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0.0</v>
      </c>
      <c r="J126" s="101">
        <f t="shared" si="78"/>
        <v>0</v>
      </c>
      <c r="K126" s="100">
        <v>0.0</v>
      </c>
      <c r="L126" s="100">
        <f t="shared" si="79"/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1"/>
        <v>2ª ENTRADA</v>
      </c>
      <c r="B127" s="54"/>
      <c r="C127" s="54" t="str">
        <f t="shared" si="80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0.0</v>
      </c>
      <c r="J127" s="101">
        <f t="shared" si="78"/>
        <v>0</v>
      </c>
      <c r="K127" s="100">
        <v>0.0</v>
      </c>
      <c r="L127" s="100">
        <f t="shared" si="79"/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1"/>
        <v>2ª ENTRADA</v>
      </c>
      <c r="B128" s="54"/>
      <c r="C128" s="54" t="str">
        <f t="shared" si="80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0.0</v>
      </c>
      <c r="J128" s="101">
        <f t="shared" si="78"/>
        <v>0</v>
      </c>
      <c r="K128" s="100">
        <v>0.0</v>
      </c>
      <c r="L128" s="100">
        <f t="shared" si="79"/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1"/>
        <v>2ª ENTRADA</v>
      </c>
      <c r="B129" s="54"/>
      <c r="C129" s="54" t="str">
        <f t="shared" si="80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0.0</v>
      </c>
      <c r="J129" s="101">
        <f t="shared" si="78"/>
        <v>0</v>
      </c>
      <c r="K129" s="100">
        <v>0.0</v>
      </c>
      <c r="L129" s="100">
        <f t="shared" si="79"/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1"/>
        <v>2ª ENTRADA</v>
      </c>
      <c r="B130" s="54"/>
      <c r="C130" s="54" t="str">
        <f t="shared" si="80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0.0</v>
      </c>
      <c r="J130" s="101">
        <f t="shared" si="78"/>
        <v>0</v>
      </c>
      <c r="K130" s="100">
        <v>0.0</v>
      </c>
      <c r="L130" s="100">
        <f t="shared" si="79"/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1"/>
        <v>2ª ENTRADA</v>
      </c>
      <c r="B131" s="54"/>
      <c r="C131" s="54" t="str">
        <f t="shared" si="80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0.0</v>
      </c>
      <c r="J131" s="101">
        <f t="shared" si="78"/>
        <v>0</v>
      </c>
      <c r="K131" s="100">
        <v>0.0</v>
      </c>
      <c r="L131" s="100">
        <f t="shared" si="79"/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1"/>
        <v>2ª ENTRADA</v>
      </c>
      <c r="B132" s="54"/>
      <c r="C132" s="54" t="str">
        <f t="shared" si="80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0.0</v>
      </c>
      <c r="J132" s="101">
        <f t="shared" si="78"/>
        <v>0</v>
      </c>
      <c r="K132" s="100">
        <v>0.0</v>
      </c>
      <c r="L132" s="100">
        <f t="shared" si="79"/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1"/>
        <v>2ª ENTRADA</v>
      </c>
      <c r="B133" s="54"/>
      <c r="C133" s="54" t="str">
        <f t="shared" si="80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0.0</v>
      </c>
      <c r="J133" s="101">
        <f t="shared" si="78"/>
        <v>0</v>
      </c>
      <c r="K133" s="100">
        <v>0.0</v>
      </c>
      <c r="L133" s="100">
        <f t="shared" si="79"/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1"/>
        <v>2ª ENTRADA</v>
      </c>
      <c r="B134" s="54"/>
      <c r="C134" s="54" t="str">
        <f t="shared" si="80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0.0</v>
      </c>
      <c r="J134" s="101">
        <f t="shared" si="78"/>
        <v>0</v>
      </c>
      <c r="K134" s="100">
        <v>0.0</v>
      </c>
      <c r="L134" s="100">
        <f t="shared" si="79"/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1"/>
        <v>2ª ENTRADA</v>
      </c>
      <c r="B135" s="54"/>
      <c r="C135" s="54" t="str">
        <f t="shared" si="80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0.0</v>
      </c>
      <c r="J135" s="101">
        <f t="shared" si="78"/>
        <v>0</v>
      </c>
      <c r="K135" s="100">
        <v>0.0</v>
      </c>
      <c r="L135" s="100">
        <f t="shared" si="79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1"/>
        <v>2ª ENTRADA</v>
      </c>
      <c r="B136" s="54"/>
      <c r="C136" s="54" t="str">
        <f t="shared" si="80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0.0</v>
      </c>
      <c r="J136" s="101">
        <f t="shared" si="78"/>
        <v>0</v>
      </c>
      <c r="K136" s="100">
        <v>0.0</v>
      </c>
      <c r="L136" s="100">
        <f t="shared" si="79"/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1"/>
        <v>2ª ENTRADA</v>
      </c>
      <c r="B137" s="54"/>
      <c r="C137" s="54" t="str">
        <f t="shared" si="80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0.0</v>
      </c>
      <c r="J137" s="101">
        <f t="shared" si="78"/>
        <v>0</v>
      </c>
      <c r="K137" s="100">
        <v>0.0</v>
      </c>
      <c r="L137" s="100">
        <f t="shared" si="79"/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1"/>
        <v>2ª ENTRADA</v>
      </c>
      <c r="B138" s="54"/>
      <c r="C138" s="54" t="str">
        <f t="shared" si="80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0.0</v>
      </c>
      <c r="J138" s="101">
        <f t="shared" si="78"/>
        <v>0</v>
      </c>
      <c r="K138" s="100">
        <v>0.0</v>
      </c>
      <c r="L138" s="100">
        <f t="shared" si="79"/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1"/>
        <v>2ª ENTRADA</v>
      </c>
      <c r="B139" s="54"/>
      <c r="C139" s="54" t="str">
        <f t="shared" si="80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0.0</v>
      </c>
      <c r="J139" s="101">
        <f t="shared" si="78"/>
        <v>0</v>
      </c>
      <c r="K139" s="100">
        <v>0.0</v>
      </c>
      <c r="L139" s="100">
        <f t="shared" si="79"/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1"/>
        <v>2ª ENTRADA</v>
      </c>
      <c r="B140" s="54"/>
      <c r="C140" s="54" t="str">
        <f t="shared" si="80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0.0</v>
      </c>
      <c r="J140" s="101">
        <f t="shared" si="78"/>
        <v>0</v>
      </c>
      <c r="K140" s="100">
        <v>0.0</v>
      </c>
      <c r="L140" s="100">
        <f t="shared" si="79"/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1"/>
        <v>2ª ENTRADA</v>
      </c>
      <c r="B141" s="54"/>
      <c r="C141" s="54" t="str">
        <f t="shared" si="80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0.0</v>
      </c>
      <c r="J141" s="101">
        <f t="shared" si="78"/>
        <v>0</v>
      </c>
      <c r="K141" s="100">
        <v>0.0</v>
      </c>
      <c r="L141" s="100">
        <f t="shared" si="79"/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1"/>
        <v>2ª ENTRADA</v>
      </c>
      <c r="B142" s="54"/>
      <c r="C142" s="54" t="str">
        <f t="shared" si="80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0.0</v>
      </c>
      <c r="J142" s="101">
        <f t="shared" si="78"/>
        <v>0</v>
      </c>
      <c r="K142" s="100">
        <v>0.0</v>
      </c>
      <c r="L142" s="100">
        <f t="shared" si="79"/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1"/>
        <v>2ª ENTRADA</v>
      </c>
      <c r="B143" s="54"/>
      <c r="C143" s="54" t="str">
        <f t="shared" si="80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8"/>
        <v>0</v>
      </c>
      <c r="K143" s="100">
        <v>0.0</v>
      </c>
      <c r="L143" s="100">
        <f t="shared" si="79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81">A145</f>
        <v>3ª ENTRADA</v>
      </c>
      <c r="B146" s="82"/>
      <c r="C146" s="82"/>
      <c r="D146" s="82"/>
      <c r="E146" s="83">
        <f>((L155*G155)+L155)</f>
        <v>2442.39</v>
      </c>
      <c r="F146" s="84">
        <v>1.0</v>
      </c>
      <c r="G146" s="85">
        <f>((E153*G155)+E153)</f>
        <v>2861.649156</v>
      </c>
      <c r="H146" s="84">
        <v>9.0</v>
      </c>
      <c r="I146" s="85">
        <f>((G153*G155)+G153)</f>
        <v>3352.878078</v>
      </c>
      <c r="J146" s="84">
        <v>17.0</v>
      </c>
      <c r="K146" s="85">
        <f>((I153*G155)+I153)</f>
        <v>3928.431054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81"/>
        <v>3ª ENTRADA</v>
      </c>
      <c r="B147" s="87"/>
      <c r="C147" s="87">
        <v>0.02</v>
      </c>
      <c r="D147" s="82" t="s">
        <v>38</v>
      </c>
      <c r="E147" s="83">
        <f t="shared" ref="E147:E153" si="82">((E146*G$155)+E146)</f>
        <v>2491.2378</v>
      </c>
      <c r="F147" s="84">
        <v>2.0</v>
      </c>
      <c r="G147" s="85">
        <f t="shared" ref="G147:G153" si="83">((G146*G$155)+G146)</f>
        <v>2918.882139</v>
      </c>
      <c r="H147" s="84">
        <v>10.0</v>
      </c>
      <c r="I147" s="85">
        <f t="shared" ref="I147:I153" si="84">((I146*G$155)+I146)</f>
        <v>3419.93564</v>
      </c>
      <c r="J147" s="84">
        <v>18.0</v>
      </c>
      <c r="K147" s="85">
        <f t="shared" ref="K147:K152" si="85">((K146*G$155)+K146)</f>
        <v>4006.999675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81"/>
        <v>3ª ENTRADA</v>
      </c>
      <c r="B148" s="82"/>
      <c r="C148" s="82"/>
      <c r="D148" s="82"/>
      <c r="E148" s="83">
        <f t="shared" si="82"/>
        <v>2541.062556</v>
      </c>
      <c r="F148" s="84">
        <v>3.0</v>
      </c>
      <c r="G148" s="85">
        <f t="shared" si="83"/>
        <v>2977.259781</v>
      </c>
      <c r="H148" s="84">
        <v>11.0</v>
      </c>
      <c r="I148" s="85">
        <f t="shared" si="84"/>
        <v>3488.334353</v>
      </c>
      <c r="J148" s="84">
        <v>19.0</v>
      </c>
      <c r="K148" s="85">
        <f t="shared" si="85"/>
        <v>4087.139668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81"/>
        <v>3ª ENTRADA</v>
      </c>
      <c r="B149" s="88"/>
      <c r="C149" s="88"/>
      <c r="D149" s="88"/>
      <c r="E149" s="83">
        <f t="shared" si="82"/>
        <v>2591.883807</v>
      </c>
      <c r="F149" s="84">
        <v>4.0</v>
      </c>
      <c r="G149" s="85">
        <f t="shared" si="83"/>
        <v>3036.804977</v>
      </c>
      <c r="H149" s="84">
        <v>12.0</v>
      </c>
      <c r="I149" s="85">
        <f t="shared" si="84"/>
        <v>3558.10104</v>
      </c>
      <c r="J149" s="84">
        <v>20.0</v>
      </c>
      <c r="K149" s="85">
        <f t="shared" si="85"/>
        <v>4168.882462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81"/>
        <v>3ª ENTRADA</v>
      </c>
      <c r="B150" s="89"/>
      <c r="C150" s="89" t="s">
        <v>1</v>
      </c>
      <c r="D150" s="89" t="s">
        <v>46</v>
      </c>
      <c r="E150" s="83">
        <f t="shared" si="82"/>
        <v>2643.721483</v>
      </c>
      <c r="F150" s="84">
        <v>5.0</v>
      </c>
      <c r="G150" s="85">
        <f t="shared" si="83"/>
        <v>3097.541077</v>
      </c>
      <c r="H150" s="84">
        <v>13.0</v>
      </c>
      <c r="I150" s="85">
        <f t="shared" si="84"/>
        <v>3629.26306</v>
      </c>
      <c r="J150" s="84">
        <v>21.0</v>
      </c>
      <c r="K150" s="85">
        <f t="shared" si="85"/>
        <v>4252.260111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81"/>
        <v>3ª ENTRADA</v>
      </c>
      <c r="B151" s="90"/>
      <c r="C151" s="90" t="s">
        <v>40</v>
      </c>
      <c r="D151" s="91">
        <f>L155*0.5%</f>
        <v>11.9725</v>
      </c>
      <c r="E151" s="83">
        <f t="shared" si="82"/>
        <v>2696.595913</v>
      </c>
      <c r="F151" s="84">
        <v>6.0</v>
      </c>
      <c r="G151" s="85">
        <f t="shared" si="83"/>
        <v>3159.491898</v>
      </c>
      <c r="H151" s="84">
        <v>14.0</v>
      </c>
      <c r="I151" s="85">
        <f t="shared" si="84"/>
        <v>3701.848322</v>
      </c>
      <c r="J151" s="84">
        <v>22.0</v>
      </c>
      <c r="K151" s="85">
        <f t="shared" si="85"/>
        <v>4337.305313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81"/>
        <v>3ª ENTRADA</v>
      </c>
      <c r="B152" s="92"/>
      <c r="C152" s="92" t="s">
        <v>41</v>
      </c>
      <c r="D152" s="93">
        <f>D151/5</f>
        <v>2.3945</v>
      </c>
      <c r="E152" s="83">
        <f t="shared" si="82"/>
        <v>2750.527831</v>
      </c>
      <c r="F152" s="84">
        <v>7.0</v>
      </c>
      <c r="G152" s="85">
        <f t="shared" si="83"/>
        <v>3222.681736</v>
      </c>
      <c r="H152" s="84">
        <v>15.0</v>
      </c>
      <c r="I152" s="85">
        <f t="shared" si="84"/>
        <v>3775.885288</v>
      </c>
      <c r="J152" s="84">
        <v>23.0</v>
      </c>
      <c r="K152" s="85">
        <f t="shared" si="85"/>
        <v>4424.051419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81"/>
        <v>3ª ENTRADA</v>
      </c>
      <c r="B153" s="94"/>
      <c r="C153" s="94" t="s">
        <v>42</v>
      </c>
      <c r="D153" s="95">
        <f>L155*G155</f>
        <v>47.89</v>
      </c>
      <c r="E153" s="83">
        <f t="shared" si="82"/>
        <v>2805.538388</v>
      </c>
      <c r="F153" s="84">
        <v>8.0</v>
      </c>
      <c r="G153" s="85">
        <f t="shared" si="83"/>
        <v>3287.135371</v>
      </c>
      <c r="H153" s="84">
        <v>16.0</v>
      </c>
      <c r="I153" s="85">
        <f t="shared" si="84"/>
        <v>3851.402994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81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81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0.02</v>
      </c>
      <c r="H155" s="17">
        <f t="shared" ref="H155:I155" si="86">H157+H158+H159+H160+H161+H162+H163+H164+H165+H166+H167+H168+H169+H170+H171+H172+H173+H174+H175+H176+H177+H178+H179+H180+H181+H182+H183+H184+H185+H186</f>
        <v>2347.5</v>
      </c>
      <c r="I155" s="17">
        <f t="shared" si="86"/>
        <v>47</v>
      </c>
      <c r="J155" s="98"/>
      <c r="K155" s="17">
        <f t="shared" ref="K155:L155" si="87">K157+K158+K159+K160+K161+K162+K163+K164+K165+K166+K167+K168+K169+K170+K171+K172+K173+K174+K175+K176+K177+K178+K179+K180+K181+K182+K183+K184+K185+K186</f>
        <v>0</v>
      </c>
      <c r="L155" s="17">
        <f t="shared" si="87"/>
        <v>2394.5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81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81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2347.5</v>
      </c>
      <c r="I157" s="101">
        <v>0.0</v>
      </c>
      <c r="J157" s="101">
        <f t="shared" ref="J157:J187" si="88">SUM(H157:I157)</f>
        <v>2347.5</v>
      </c>
      <c r="K157" s="100">
        <v>0.0</v>
      </c>
      <c r="L157" s="100">
        <f t="shared" ref="L157:L187" si="89">J157-K157</f>
        <v>2347.5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81"/>
        <v>3ª ENTRADA</v>
      </c>
      <c r="B158" s="54"/>
      <c r="C158" s="54" t="str">
        <f t="shared" ref="C158:C187" si="90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0.0</v>
      </c>
      <c r="J158" s="101">
        <f t="shared" si="88"/>
        <v>0</v>
      </c>
      <c r="K158" s="100">
        <v>0.0</v>
      </c>
      <c r="L158" s="100">
        <f t="shared" si="89"/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81"/>
        <v>3ª ENTRADA</v>
      </c>
      <c r="B159" s="54"/>
      <c r="C159" s="54" t="str">
        <f t="shared" si="90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47.0</v>
      </c>
      <c r="J159" s="101">
        <f t="shared" si="88"/>
        <v>47</v>
      </c>
      <c r="K159" s="100">
        <v>0.0</v>
      </c>
      <c r="L159" s="100">
        <f t="shared" si="89"/>
        <v>47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81"/>
        <v>3ª ENTRADA</v>
      </c>
      <c r="B160" s="54"/>
      <c r="C160" s="54" t="str">
        <f t="shared" si="90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0.0</v>
      </c>
      <c r="I160" s="101">
        <v>0.0</v>
      </c>
      <c r="J160" s="101">
        <f t="shared" si="88"/>
        <v>0</v>
      </c>
      <c r="K160" s="100">
        <v>0.0</v>
      </c>
      <c r="L160" s="100">
        <f t="shared" si="89"/>
        <v>0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81"/>
        <v>3ª ENTRADA</v>
      </c>
      <c r="B161" s="54"/>
      <c r="C161" s="54" t="str">
        <f t="shared" si="90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0.0</v>
      </c>
      <c r="J161" s="101">
        <f t="shared" si="88"/>
        <v>0</v>
      </c>
      <c r="K161" s="100">
        <v>0.0</v>
      </c>
      <c r="L161" s="100">
        <f t="shared" si="89"/>
        <v>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81"/>
        <v>3ª ENTRADA</v>
      </c>
      <c r="B162" s="54"/>
      <c r="C162" s="54" t="str">
        <f t="shared" si="90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0.0</v>
      </c>
      <c r="J162" s="101">
        <f t="shared" si="88"/>
        <v>0</v>
      </c>
      <c r="K162" s="100">
        <v>0.0</v>
      </c>
      <c r="L162" s="100">
        <f t="shared" si="89"/>
        <v>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81"/>
        <v>3ª ENTRADA</v>
      </c>
      <c r="B163" s="54"/>
      <c r="C163" s="54" t="str">
        <f t="shared" si="90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0.0</v>
      </c>
      <c r="J163" s="101">
        <f t="shared" si="88"/>
        <v>0</v>
      </c>
      <c r="K163" s="100">
        <v>0.0</v>
      </c>
      <c r="L163" s="100">
        <f t="shared" si="89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81"/>
        <v>3ª ENTRADA</v>
      </c>
      <c r="B164" s="54"/>
      <c r="C164" s="54" t="str">
        <f t="shared" si="90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0.0</v>
      </c>
      <c r="J164" s="101">
        <f t="shared" si="88"/>
        <v>0</v>
      </c>
      <c r="K164" s="100">
        <v>0.0</v>
      </c>
      <c r="L164" s="100">
        <f t="shared" si="89"/>
        <v>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81"/>
        <v>3ª ENTRADA</v>
      </c>
      <c r="B165" s="54"/>
      <c r="C165" s="54" t="str">
        <f t="shared" si="90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0.0</v>
      </c>
      <c r="J165" s="101">
        <f t="shared" si="88"/>
        <v>0</v>
      </c>
      <c r="K165" s="100">
        <v>0.0</v>
      </c>
      <c r="L165" s="100">
        <f t="shared" si="89"/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81"/>
        <v>3ª ENTRADA</v>
      </c>
      <c r="B166" s="54"/>
      <c r="C166" s="54" t="str">
        <f t="shared" si="90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0.0</v>
      </c>
      <c r="J166" s="101">
        <f t="shared" si="88"/>
        <v>0</v>
      </c>
      <c r="K166" s="100">
        <v>0.0</v>
      </c>
      <c r="L166" s="100">
        <f t="shared" si="89"/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81"/>
        <v>3ª ENTRADA</v>
      </c>
      <c r="B167" s="54"/>
      <c r="C167" s="54" t="str">
        <f t="shared" si="90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0.0</v>
      </c>
      <c r="J167" s="101">
        <f t="shared" si="88"/>
        <v>0</v>
      </c>
      <c r="K167" s="100">
        <v>0.0</v>
      </c>
      <c r="L167" s="100">
        <f t="shared" si="89"/>
        <v>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81"/>
        <v>3ª ENTRADA</v>
      </c>
      <c r="B168" s="54"/>
      <c r="C168" s="54" t="str">
        <f t="shared" si="90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0.0</v>
      </c>
      <c r="J168" s="101">
        <f t="shared" si="88"/>
        <v>0</v>
      </c>
      <c r="K168" s="100">
        <v>0.0</v>
      </c>
      <c r="L168" s="100">
        <f t="shared" si="89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81"/>
        <v>3ª ENTRADA</v>
      </c>
      <c r="B169" s="54"/>
      <c r="C169" s="54" t="str">
        <f t="shared" si="90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0.0</v>
      </c>
      <c r="J169" s="101">
        <f t="shared" si="88"/>
        <v>0</v>
      </c>
      <c r="K169" s="100">
        <v>0.0</v>
      </c>
      <c r="L169" s="100">
        <f t="shared" si="89"/>
        <v>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81"/>
        <v>3ª ENTRADA</v>
      </c>
      <c r="B170" s="54"/>
      <c r="C170" s="54" t="str">
        <f t="shared" si="90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0.0</v>
      </c>
      <c r="J170" s="101">
        <f t="shared" si="88"/>
        <v>0</v>
      </c>
      <c r="K170" s="100">
        <v>0.0</v>
      </c>
      <c r="L170" s="100">
        <f t="shared" si="89"/>
        <v>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81"/>
        <v>3ª ENTRADA</v>
      </c>
      <c r="B171" s="54"/>
      <c r="C171" s="54" t="str">
        <f t="shared" si="90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0.0</v>
      </c>
      <c r="J171" s="101">
        <f t="shared" si="88"/>
        <v>0</v>
      </c>
      <c r="K171" s="100">
        <v>0.0</v>
      </c>
      <c r="L171" s="100">
        <f t="shared" si="89"/>
        <v>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81"/>
        <v>3ª ENTRADA</v>
      </c>
      <c r="B172" s="54"/>
      <c r="C172" s="54" t="str">
        <f t="shared" si="90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0.0</v>
      </c>
      <c r="J172" s="101">
        <f t="shared" si="88"/>
        <v>0</v>
      </c>
      <c r="K172" s="100">
        <v>0.0</v>
      </c>
      <c r="L172" s="100">
        <f t="shared" si="89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81"/>
        <v>3ª ENTRADA</v>
      </c>
      <c r="B173" s="54"/>
      <c r="C173" s="54" t="str">
        <f t="shared" si="90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0.0</v>
      </c>
      <c r="J173" s="101">
        <f t="shared" si="88"/>
        <v>0</v>
      </c>
      <c r="K173" s="100">
        <v>0.0</v>
      </c>
      <c r="L173" s="100">
        <f t="shared" si="89"/>
        <v>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81"/>
        <v>3ª ENTRADA</v>
      </c>
      <c r="B174" s="54"/>
      <c r="C174" s="54" t="str">
        <f t="shared" si="90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0.0</v>
      </c>
      <c r="J174" s="101">
        <f t="shared" si="88"/>
        <v>0</v>
      </c>
      <c r="K174" s="100">
        <v>0.0</v>
      </c>
      <c r="L174" s="100">
        <f t="shared" si="89"/>
        <v>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81"/>
        <v>3ª ENTRADA</v>
      </c>
      <c r="B175" s="54"/>
      <c r="C175" s="54" t="str">
        <f t="shared" si="90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0.0</v>
      </c>
      <c r="J175" s="101">
        <f t="shared" si="88"/>
        <v>0</v>
      </c>
      <c r="K175" s="100">
        <v>0.0</v>
      </c>
      <c r="L175" s="100">
        <f t="shared" si="89"/>
        <v>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81"/>
        <v>3ª ENTRADA</v>
      </c>
      <c r="B176" s="54"/>
      <c r="C176" s="54" t="str">
        <f t="shared" si="90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0.0</v>
      </c>
      <c r="J176" s="101">
        <f t="shared" si="88"/>
        <v>0</v>
      </c>
      <c r="K176" s="100">
        <v>0.0</v>
      </c>
      <c r="L176" s="100">
        <f t="shared" si="89"/>
        <v>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81"/>
        <v>3ª ENTRADA</v>
      </c>
      <c r="B177" s="54"/>
      <c r="C177" s="54" t="str">
        <f t="shared" si="90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0.0</v>
      </c>
      <c r="J177" s="101">
        <f t="shared" si="88"/>
        <v>0</v>
      </c>
      <c r="K177" s="100">
        <v>0.0</v>
      </c>
      <c r="L177" s="100">
        <f t="shared" si="89"/>
        <v>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81"/>
        <v>3ª ENTRADA</v>
      </c>
      <c r="B178" s="54"/>
      <c r="C178" s="54" t="str">
        <f t="shared" si="90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0.0</v>
      </c>
      <c r="J178" s="101">
        <f t="shared" si="88"/>
        <v>0</v>
      </c>
      <c r="K178" s="100">
        <v>0.0</v>
      </c>
      <c r="L178" s="100">
        <f t="shared" si="89"/>
        <v>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81"/>
        <v>3ª ENTRADA</v>
      </c>
      <c r="B179" s="54"/>
      <c r="C179" s="54" t="str">
        <f t="shared" si="90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0.0</v>
      </c>
      <c r="J179" s="101">
        <f t="shared" si="88"/>
        <v>0</v>
      </c>
      <c r="K179" s="100">
        <v>0.0</v>
      </c>
      <c r="L179" s="100">
        <f t="shared" si="89"/>
        <v>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81"/>
        <v>3ª ENTRADA</v>
      </c>
      <c r="B180" s="54"/>
      <c r="C180" s="54" t="str">
        <f t="shared" si="90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0.0</v>
      </c>
      <c r="J180" s="101">
        <f t="shared" si="88"/>
        <v>0</v>
      </c>
      <c r="K180" s="100">
        <v>0.0</v>
      </c>
      <c r="L180" s="100">
        <f t="shared" si="89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81"/>
        <v>3ª ENTRADA</v>
      </c>
      <c r="B181" s="54"/>
      <c r="C181" s="54" t="str">
        <f t="shared" si="90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0.0</v>
      </c>
      <c r="J181" s="101">
        <f t="shared" si="88"/>
        <v>0</v>
      </c>
      <c r="K181" s="100">
        <v>0.0</v>
      </c>
      <c r="L181" s="100">
        <f t="shared" si="89"/>
        <v>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81"/>
        <v>3ª ENTRADA</v>
      </c>
      <c r="B182" s="54"/>
      <c r="C182" s="54" t="str">
        <f t="shared" si="90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0.0</v>
      </c>
      <c r="J182" s="101">
        <f t="shared" si="88"/>
        <v>0</v>
      </c>
      <c r="K182" s="100">
        <v>0.0</v>
      </c>
      <c r="L182" s="100">
        <f t="shared" si="89"/>
        <v>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81"/>
        <v>3ª ENTRADA</v>
      </c>
      <c r="B183" s="54"/>
      <c r="C183" s="54" t="str">
        <f t="shared" si="90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0.0</v>
      </c>
      <c r="J183" s="101">
        <f t="shared" si="88"/>
        <v>0</v>
      </c>
      <c r="K183" s="100">
        <v>0.0</v>
      </c>
      <c r="L183" s="100">
        <f t="shared" si="89"/>
        <v>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81"/>
        <v>3ª ENTRADA</v>
      </c>
      <c r="B184" s="54"/>
      <c r="C184" s="54" t="str">
        <f t="shared" si="90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0.0</v>
      </c>
      <c r="J184" s="101">
        <f t="shared" si="88"/>
        <v>0</v>
      </c>
      <c r="K184" s="100">
        <v>0.0</v>
      </c>
      <c r="L184" s="100">
        <f t="shared" si="89"/>
        <v>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81"/>
        <v>3ª ENTRADA</v>
      </c>
      <c r="B185" s="54"/>
      <c r="C185" s="54" t="str">
        <f t="shared" si="90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0.0</v>
      </c>
      <c r="J185" s="101">
        <f t="shared" si="88"/>
        <v>0</v>
      </c>
      <c r="K185" s="100">
        <v>0.0</v>
      </c>
      <c r="L185" s="100">
        <f t="shared" si="89"/>
        <v>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81"/>
        <v>3ª ENTRADA</v>
      </c>
      <c r="B186" s="54"/>
      <c r="C186" s="54" t="str">
        <f t="shared" si="90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0.0</v>
      </c>
      <c r="J186" s="101">
        <f t="shared" si="88"/>
        <v>0</v>
      </c>
      <c r="K186" s="100">
        <v>0.0</v>
      </c>
      <c r="L186" s="100">
        <f t="shared" si="89"/>
        <v>0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81"/>
        <v>3ª ENTRADA</v>
      </c>
      <c r="B187" s="54"/>
      <c r="C187" s="54" t="str">
        <f t="shared" si="90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8"/>
        <v>0</v>
      </c>
      <c r="K187" s="100">
        <v>0.0</v>
      </c>
      <c r="L187" s="100">
        <f t="shared" si="89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6" t="str">
        <f>C189</f>
        <v>NADA</v>
      </c>
      <c r="B189" s="78"/>
      <c r="C189" s="78" t="s">
        <v>55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6" t="str">
        <f t="shared" ref="A190:A231" si="91">A189</f>
        <v>NADA</v>
      </c>
      <c r="B190" s="82"/>
      <c r="C190" s="82"/>
      <c r="D190" s="82"/>
      <c r="E190" s="83">
        <f>((L199*G199)+L199)</f>
        <v>0</v>
      </c>
      <c r="F190" s="84">
        <v>1.0</v>
      </c>
      <c r="G190" s="85">
        <f>((E197*G199)+E197)</f>
        <v>0</v>
      </c>
      <c r="H190" s="84">
        <v>9.0</v>
      </c>
      <c r="I190" s="85">
        <f>((G197*G199)+G197)</f>
        <v>0</v>
      </c>
      <c r="J190" s="84">
        <v>17.0</v>
      </c>
      <c r="K190" s="85">
        <f>((I197*G199)+I197)</f>
        <v>0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6" t="str">
        <f t="shared" si="91"/>
        <v>NADA</v>
      </c>
      <c r="B191" s="87"/>
      <c r="C191" s="87">
        <v>0.02</v>
      </c>
      <c r="D191" s="82" t="s">
        <v>38</v>
      </c>
      <c r="E191" s="83">
        <f t="shared" ref="E191:E197" si="92">((E190*G$199)+E190)</f>
        <v>0</v>
      </c>
      <c r="F191" s="84">
        <v>2.0</v>
      </c>
      <c r="G191" s="85">
        <f t="shared" ref="G191:G197" si="93">((G190*G$199)+G190)</f>
        <v>0</v>
      </c>
      <c r="H191" s="84">
        <v>10.0</v>
      </c>
      <c r="I191" s="85">
        <f t="shared" ref="I191:I197" si="94">((I190*G$199)+I190)</f>
        <v>0</v>
      </c>
      <c r="J191" s="84">
        <v>18.0</v>
      </c>
      <c r="K191" s="85">
        <f t="shared" ref="K191:K196" si="95">((K190*G$199)+K190)</f>
        <v>0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6" t="str">
        <f t="shared" si="91"/>
        <v>NADA</v>
      </c>
      <c r="B192" s="82"/>
      <c r="C192" s="82"/>
      <c r="D192" s="82"/>
      <c r="E192" s="83">
        <f t="shared" si="92"/>
        <v>0</v>
      </c>
      <c r="F192" s="84">
        <v>3.0</v>
      </c>
      <c r="G192" s="85">
        <f t="shared" si="93"/>
        <v>0</v>
      </c>
      <c r="H192" s="84">
        <v>11.0</v>
      </c>
      <c r="I192" s="85">
        <f t="shared" si="94"/>
        <v>0</v>
      </c>
      <c r="J192" s="84">
        <v>19.0</v>
      </c>
      <c r="K192" s="85">
        <f t="shared" si="95"/>
        <v>0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6" t="str">
        <f t="shared" si="91"/>
        <v>NADA</v>
      </c>
      <c r="B193" s="88"/>
      <c r="C193" s="88"/>
      <c r="D193" s="88"/>
      <c r="E193" s="83">
        <f t="shared" si="92"/>
        <v>0</v>
      </c>
      <c r="F193" s="84">
        <v>4.0</v>
      </c>
      <c r="G193" s="85">
        <f t="shared" si="93"/>
        <v>0</v>
      </c>
      <c r="H193" s="84">
        <v>12.0</v>
      </c>
      <c r="I193" s="85">
        <f t="shared" si="94"/>
        <v>0</v>
      </c>
      <c r="J193" s="84">
        <v>20.0</v>
      </c>
      <c r="K193" s="85">
        <f t="shared" si="95"/>
        <v>0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6" t="str">
        <f t="shared" si="91"/>
        <v>NADA</v>
      </c>
      <c r="B194" s="89"/>
      <c r="C194" s="89" t="s">
        <v>1</v>
      </c>
      <c r="D194" s="89" t="s">
        <v>48</v>
      </c>
      <c r="E194" s="83">
        <f t="shared" si="92"/>
        <v>0</v>
      </c>
      <c r="F194" s="84">
        <v>5.0</v>
      </c>
      <c r="G194" s="85">
        <f t="shared" si="93"/>
        <v>0</v>
      </c>
      <c r="H194" s="84">
        <v>13.0</v>
      </c>
      <c r="I194" s="85">
        <f t="shared" si="94"/>
        <v>0</v>
      </c>
      <c r="J194" s="84">
        <v>21.0</v>
      </c>
      <c r="K194" s="85">
        <f t="shared" si="95"/>
        <v>0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6" t="str">
        <f t="shared" si="91"/>
        <v>NADA</v>
      </c>
      <c r="B195" s="90"/>
      <c r="C195" s="90" t="s">
        <v>40</v>
      </c>
      <c r="D195" s="91">
        <f>L199*0.5%</f>
        <v>0</v>
      </c>
      <c r="E195" s="83">
        <f t="shared" si="92"/>
        <v>0</v>
      </c>
      <c r="F195" s="84">
        <v>6.0</v>
      </c>
      <c r="G195" s="85">
        <f t="shared" si="93"/>
        <v>0</v>
      </c>
      <c r="H195" s="84">
        <v>14.0</v>
      </c>
      <c r="I195" s="85">
        <f t="shared" si="94"/>
        <v>0</v>
      </c>
      <c r="J195" s="84">
        <v>22.0</v>
      </c>
      <c r="K195" s="85">
        <f t="shared" si="95"/>
        <v>0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6" t="str">
        <f t="shared" si="91"/>
        <v>NADA</v>
      </c>
      <c r="B196" s="92"/>
      <c r="C196" s="92" t="s">
        <v>41</v>
      </c>
      <c r="D196" s="93">
        <f>D195/5</f>
        <v>0</v>
      </c>
      <c r="E196" s="83">
        <f t="shared" si="92"/>
        <v>0</v>
      </c>
      <c r="F196" s="84">
        <v>7.0</v>
      </c>
      <c r="G196" s="85">
        <f t="shared" si="93"/>
        <v>0</v>
      </c>
      <c r="H196" s="84">
        <v>15.0</v>
      </c>
      <c r="I196" s="85">
        <f t="shared" si="94"/>
        <v>0</v>
      </c>
      <c r="J196" s="84">
        <v>23.0</v>
      </c>
      <c r="K196" s="85">
        <f t="shared" si="95"/>
        <v>0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6" t="str">
        <f t="shared" si="91"/>
        <v>NADA</v>
      </c>
      <c r="B197" s="94"/>
      <c r="C197" s="94" t="s">
        <v>42</v>
      </c>
      <c r="D197" s="95">
        <f>L199*G199</f>
        <v>0</v>
      </c>
      <c r="E197" s="83">
        <f t="shared" si="92"/>
        <v>0</v>
      </c>
      <c r="F197" s="84">
        <v>8.0</v>
      </c>
      <c r="G197" s="85">
        <f t="shared" si="93"/>
        <v>0</v>
      </c>
      <c r="H197" s="84">
        <v>16.0</v>
      </c>
      <c r="I197" s="85">
        <f t="shared" si="94"/>
        <v>0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6" t="str">
        <f t="shared" si="91"/>
        <v>NADA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6" t="str">
        <f t="shared" si="91"/>
        <v>NADA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6">H201+H202+H203+H204+H205+H206+H207+H208+H209+H210+H211+H212+H213+H214+H215+H216+H217+H218+H219+H220+H221+H222+H223+H224+H225+H226+H227+H228+H229+H230</f>
        <v>0</v>
      </c>
      <c r="I199" s="17">
        <f t="shared" si="96"/>
        <v>0</v>
      </c>
      <c r="J199" s="98"/>
      <c r="K199" s="17">
        <f t="shared" ref="K199:L199" si="97">K201+K202+K203+K204+K205+K206+K207+K208+K209+K210+K211+K212+K213+K214+K215+K216+K217+K218+K219+K220+K221+K222+K223+K224+K225+K226+K227+K228+K229+K230</f>
        <v>0</v>
      </c>
      <c r="L199" s="17">
        <f t="shared" si="97"/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6" t="str">
        <f t="shared" si="91"/>
        <v>NADA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6" t="str">
        <f t="shared" si="91"/>
        <v>NADA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8">SUM(H201:I201)</f>
        <v>0</v>
      </c>
      <c r="K201" s="100">
        <v>0.0</v>
      </c>
      <c r="L201" s="100">
        <f t="shared" ref="L201:L231" si="99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6" t="str">
        <f t="shared" si="91"/>
        <v>NADA</v>
      </c>
      <c r="B202" s="54"/>
      <c r="C202" s="54" t="str">
        <f t="shared" ref="C202:C231" si="100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8"/>
        <v>0</v>
      </c>
      <c r="K202" s="100">
        <v>0.0</v>
      </c>
      <c r="L202" s="100">
        <f t="shared" si="99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6" t="str">
        <f t="shared" si="91"/>
        <v>NADA</v>
      </c>
      <c r="B203" s="54"/>
      <c r="C203" s="54" t="str">
        <f t="shared" si="100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8"/>
        <v>0</v>
      </c>
      <c r="K203" s="100">
        <v>0.0</v>
      </c>
      <c r="L203" s="100">
        <f t="shared" si="99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6" t="str">
        <f t="shared" si="91"/>
        <v>NADA</v>
      </c>
      <c r="B204" s="54"/>
      <c r="C204" s="54" t="str">
        <f t="shared" si="100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8"/>
        <v>0</v>
      </c>
      <c r="K204" s="100">
        <v>0.0</v>
      </c>
      <c r="L204" s="100">
        <f t="shared" si="99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6" t="str">
        <f t="shared" si="91"/>
        <v>NADA</v>
      </c>
      <c r="B205" s="54"/>
      <c r="C205" s="54" t="str">
        <f t="shared" si="100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8"/>
        <v>0</v>
      </c>
      <c r="K205" s="100">
        <v>0.0</v>
      </c>
      <c r="L205" s="100">
        <f t="shared" si="99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6" t="str">
        <f t="shared" si="91"/>
        <v>NADA</v>
      </c>
      <c r="B206" s="54"/>
      <c r="C206" s="54" t="str">
        <f t="shared" si="100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8"/>
        <v>0</v>
      </c>
      <c r="K206" s="100">
        <v>0.0</v>
      </c>
      <c r="L206" s="100">
        <f t="shared" si="99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6" t="str">
        <f t="shared" si="91"/>
        <v>NADA</v>
      </c>
      <c r="B207" s="54"/>
      <c r="C207" s="54" t="str">
        <f t="shared" si="100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8"/>
        <v>0</v>
      </c>
      <c r="K207" s="100">
        <v>0.0</v>
      </c>
      <c r="L207" s="100">
        <f t="shared" si="99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6" t="str">
        <f t="shared" si="91"/>
        <v>NADA</v>
      </c>
      <c r="B208" s="54"/>
      <c r="C208" s="54" t="str">
        <f t="shared" si="100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8"/>
        <v>0</v>
      </c>
      <c r="K208" s="100">
        <v>0.0</v>
      </c>
      <c r="L208" s="100">
        <f t="shared" si="99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6" t="str">
        <f t="shared" si="91"/>
        <v>NADA</v>
      </c>
      <c r="B209" s="54"/>
      <c r="C209" s="54" t="str">
        <f t="shared" si="100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8"/>
        <v>0</v>
      </c>
      <c r="K209" s="100">
        <v>0.0</v>
      </c>
      <c r="L209" s="100">
        <f t="shared" si="99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6" t="str">
        <f t="shared" si="91"/>
        <v>NADA</v>
      </c>
      <c r="B210" s="54"/>
      <c r="C210" s="54" t="str">
        <f t="shared" si="100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8"/>
        <v>0</v>
      </c>
      <c r="K210" s="100">
        <v>0.0</v>
      </c>
      <c r="L210" s="100">
        <f t="shared" si="99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6" t="str">
        <f t="shared" si="91"/>
        <v>NADA</v>
      </c>
      <c r="B211" s="54"/>
      <c r="C211" s="54" t="str">
        <f t="shared" si="100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8"/>
        <v>0</v>
      </c>
      <c r="K211" s="100">
        <v>0.0</v>
      </c>
      <c r="L211" s="100">
        <f t="shared" si="99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6" t="str">
        <f t="shared" si="91"/>
        <v>NADA</v>
      </c>
      <c r="B212" s="54"/>
      <c r="C212" s="54" t="str">
        <f t="shared" si="100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8"/>
        <v>0</v>
      </c>
      <c r="K212" s="100">
        <v>0.0</v>
      </c>
      <c r="L212" s="100">
        <f t="shared" si="99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6" t="str">
        <f t="shared" si="91"/>
        <v>NADA</v>
      </c>
      <c r="B213" s="54"/>
      <c r="C213" s="54" t="str">
        <f t="shared" si="100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8"/>
        <v>0</v>
      </c>
      <c r="K213" s="100">
        <v>0.0</v>
      </c>
      <c r="L213" s="100">
        <f t="shared" si="99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6" t="str">
        <f t="shared" si="91"/>
        <v>NADA</v>
      </c>
      <c r="B214" s="54"/>
      <c r="C214" s="54" t="str">
        <f t="shared" si="100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8"/>
        <v>0</v>
      </c>
      <c r="K214" s="100">
        <v>0.0</v>
      </c>
      <c r="L214" s="100">
        <f t="shared" si="99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6" t="str">
        <f t="shared" si="91"/>
        <v>NADA</v>
      </c>
      <c r="B215" s="54"/>
      <c r="C215" s="54" t="str">
        <f t="shared" si="100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8"/>
        <v>0</v>
      </c>
      <c r="K215" s="100">
        <v>0.0</v>
      </c>
      <c r="L215" s="100">
        <f t="shared" si="99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6" t="str">
        <f t="shared" si="91"/>
        <v>NADA</v>
      </c>
      <c r="B216" s="54"/>
      <c r="C216" s="54" t="str">
        <f t="shared" si="100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8"/>
        <v>0</v>
      </c>
      <c r="K216" s="100">
        <v>0.0</v>
      </c>
      <c r="L216" s="100">
        <f t="shared" si="99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6" t="str">
        <f t="shared" si="91"/>
        <v>NADA</v>
      </c>
      <c r="B217" s="54"/>
      <c r="C217" s="54" t="str">
        <f t="shared" si="100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8"/>
        <v>0</v>
      </c>
      <c r="K217" s="100">
        <v>0.0</v>
      </c>
      <c r="L217" s="100">
        <f t="shared" si="99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6" t="str">
        <f t="shared" si="91"/>
        <v>NADA</v>
      </c>
      <c r="B218" s="54"/>
      <c r="C218" s="54" t="str">
        <f t="shared" si="100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8"/>
        <v>0</v>
      </c>
      <c r="K218" s="100">
        <v>0.0</v>
      </c>
      <c r="L218" s="100">
        <f t="shared" si="99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6" t="str">
        <f t="shared" si="91"/>
        <v>NADA</v>
      </c>
      <c r="B219" s="54"/>
      <c r="C219" s="54" t="str">
        <f t="shared" si="100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0.0</v>
      </c>
      <c r="J219" s="101">
        <f t="shared" si="98"/>
        <v>0</v>
      </c>
      <c r="K219" s="100">
        <v>0.0</v>
      </c>
      <c r="L219" s="100">
        <f t="shared" si="99"/>
        <v>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6" t="str">
        <f t="shared" si="91"/>
        <v>NADA</v>
      </c>
      <c r="B220" s="54"/>
      <c r="C220" s="54" t="str">
        <f t="shared" si="100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8"/>
        <v>0</v>
      </c>
      <c r="K220" s="100">
        <v>0.0</v>
      </c>
      <c r="L220" s="100">
        <f t="shared" si="99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6" t="str">
        <f t="shared" si="91"/>
        <v>NADA</v>
      </c>
      <c r="B221" s="54"/>
      <c r="C221" s="54" t="str">
        <f t="shared" si="100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8"/>
        <v>0</v>
      </c>
      <c r="K221" s="100">
        <v>0.0</v>
      </c>
      <c r="L221" s="100">
        <f t="shared" si="99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6" t="str">
        <f t="shared" si="91"/>
        <v>NADA</v>
      </c>
      <c r="B222" s="54"/>
      <c r="C222" s="54" t="str">
        <f t="shared" si="100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0.0</v>
      </c>
      <c r="J222" s="101">
        <f t="shared" si="98"/>
        <v>0</v>
      </c>
      <c r="K222" s="100">
        <v>0.0</v>
      </c>
      <c r="L222" s="100">
        <f t="shared" si="99"/>
        <v>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6" t="str">
        <f t="shared" si="91"/>
        <v>NADA</v>
      </c>
      <c r="B223" s="54"/>
      <c r="C223" s="54" t="str">
        <f t="shared" si="100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8"/>
        <v>0</v>
      </c>
      <c r="K223" s="100">
        <v>0.0</v>
      </c>
      <c r="L223" s="100">
        <f t="shared" si="99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6" t="str">
        <f t="shared" si="91"/>
        <v>NADA</v>
      </c>
      <c r="B224" s="54"/>
      <c r="C224" s="54" t="str">
        <f t="shared" si="100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8"/>
        <v>0</v>
      </c>
      <c r="K224" s="100">
        <v>0.0</v>
      </c>
      <c r="L224" s="100">
        <f t="shared" si="99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6" t="str">
        <f t="shared" si="91"/>
        <v>NADA</v>
      </c>
      <c r="B225" s="54"/>
      <c r="C225" s="54" t="str">
        <f t="shared" si="100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8"/>
        <v>0</v>
      </c>
      <c r="K225" s="100">
        <v>0.0</v>
      </c>
      <c r="L225" s="100">
        <f t="shared" si="99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6" t="str">
        <f t="shared" si="91"/>
        <v>NADA</v>
      </c>
      <c r="B226" s="54"/>
      <c r="C226" s="54" t="str">
        <f t="shared" si="100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8"/>
        <v>0</v>
      </c>
      <c r="K226" s="100">
        <v>0.0</v>
      </c>
      <c r="L226" s="100">
        <f t="shared" si="99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6" t="str">
        <f t="shared" si="91"/>
        <v>NADA</v>
      </c>
      <c r="B227" s="54"/>
      <c r="C227" s="54" t="str">
        <f t="shared" si="100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8"/>
        <v>0</v>
      </c>
      <c r="K227" s="100">
        <v>0.0</v>
      </c>
      <c r="L227" s="100">
        <f t="shared" si="99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6" t="str">
        <f t="shared" si="91"/>
        <v>NADA</v>
      </c>
      <c r="B228" s="54"/>
      <c r="C228" s="54" t="str">
        <f t="shared" si="100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8"/>
        <v>0</v>
      </c>
      <c r="K228" s="100">
        <v>0.0</v>
      </c>
      <c r="L228" s="100">
        <f t="shared" si="99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6" t="str">
        <f t="shared" si="91"/>
        <v>NADA</v>
      </c>
      <c r="B229" s="54"/>
      <c r="C229" s="54" t="str">
        <f t="shared" si="100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8"/>
        <v>0</v>
      </c>
      <c r="K229" s="100">
        <v>0.0</v>
      </c>
      <c r="L229" s="100">
        <f t="shared" si="99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6" t="str">
        <f t="shared" si="91"/>
        <v>NADA</v>
      </c>
      <c r="B230" s="54"/>
      <c r="C230" s="54" t="str">
        <f t="shared" si="100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8"/>
        <v>0</v>
      </c>
      <c r="K230" s="100">
        <v>0.0</v>
      </c>
      <c r="L230" s="100">
        <f t="shared" si="99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6" t="str">
        <f t="shared" si="91"/>
        <v>NADA</v>
      </c>
      <c r="B231" s="54"/>
      <c r="C231" s="54" t="str">
        <f t="shared" si="100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8"/>
        <v>0</v>
      </c>
      <c r="K231" s="100">
        <v>0.0</v>
      </c>
      <c r="L231" s="100">
        <f t="shared" si="99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6" t="str">
        <f>C233</f>
        <v>NADA</v>
      </c>
      <c r="B233" s="78"/>
      <c r="C233" s="78" t="s">
        <v>55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6" t="str">
        <f t="shared" ref="A234:A275" si="101">A233</f>
        <v>NADA</v>
      </c>
      <c r="B234" s="82"/>
      <c r="C234" s="82"/>
      <c r="D234" s="82"/>
      <c r="E234" s="83">
        <f>((L243*G243)+L243)</f>
        <v>0</v>
      </c>
      <c r="F234" s="84">
        <v>1.0</v>
      </c>
      <c r="G234" s="85">
        <f>((E241*G243)+E241)</f>
        <v>0</v>
      </c>
      <c r="H234" s="84">
        <v>9.0</v>
      </c>
      <c r="I234" s="85">
        <f>((G241*G243)+G241)</f>
        <v>0</v>
      </c>
      <c r="J234" s="84">
        <v>17.0</v>
      </c>
      <c r="K234" s="85">
        <f>((I241*G243)+I241)</f>
        <v>0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6" t="str">
        <f t="shared" si="101"/>
        <v>NADA</v>
      </c>
      <c r="B235" s="87"/>
      <c r="C235" s="87">
        <v>0.02</v>
      </c>
      <c r="D235" s="82" t="s">
        <v>38</v>
      </c>
      <c r="E235" s="83">
        <f t="shared" ref="E235:E241" si="102">((E234*G$67)+E234)</f>
        <v>0</v>
      </c>
      <c r="F235" s="84">
        <v>2.0</v>
      </c>
      <c r="G235" s="85">
        <f t="shared" ref="G235:G241" si="103">((G234*G$67)+G234)</f>
        <v>0</v>
      </c>
      <c r="H235" s="84">
        <v>10.0</v>
      </c>
      <c r="I235" s="85">
        <f t="shared" ref="I235:I241" si="104">((I234*G$67)+I234)</f>
        <v>0</v>
      </c>
      <c r="J235" s="84">
        <v>18.0</v>
      </c>
      <c r="K235" s="85">
        <f t="shared" ref="K235:K240" si="105">((K234*G$67)+K234)</f>
        <v>0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6" t="str">
        <f t="shared" si="101"/>
        <v>NADA</v>
      </c>
      <c r="B236" s="82"/>
      <c r="C236" s="82"/>
      <c r="D236" s="82"/>
      <c r="E236" s="83">
        <f t="shared" si="102"/>
        <v>0</v>
      </c>
      <c r="F236" s="84">
        <v>3.0</v>
      </c>
      <c r="G236" s="85">
        <f t="shared" si="103"/>
        <v>0</v>
      </c>
      <c r="H236" s="84">
        <v>11.0</v>
      </c>
      <c r="I236" s="85">
        <f t="shared" si="104"/>
        <v>0</v>
      </c>
      <c r="J236" s="84">
        <v>19.0</v>
      </c>
      <c r="K236" s="85">
        <f t="shared" si="105"/>
        <v>0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6" t="str">
        <f t="shared" si="101"/>
        <v>NADA</v>
      </c>
      <c r="B237" s="88"/>
      <c r="C237" s="88"/>
      <c r="D237" s="88"/>
      <c r="E237" s="83">
        <f t="shared" si="102"/>
        <v>0</v>
      </c>
      <c r="F237" s="84">
        <v>4.0</v>
      </c>
      <c r="G237" s="85">
        <f t="shared" si="103"/>
        <v>0</v>
      </c>
      <c r="H237" s="84">
        <v>12.0</v>
      </c>
      <c r="I237" s="85">
        <f t="shared" si="104"/>
        <v>0</v>
      </c>
      <c r="J237" s="84">
        <v>20.0</v>
      </c>
      <c r="K237" s="85">
        <f t="shared" si="105"/>
        <v>0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>
      <c r="A238" s="6" t="str">
        <f t="shared" si="101"/>
        <v>NADA</v>
      </c>
      <c r="B238" s="89"/>
      <c r="C238" s="89" t="s">
        <v>1</v>
      </c>
      <c r="D238" s="89" t="s">
        <v>50</v>
      </c>
      <c r="E238" s="83">
        <f t="shared" si="102"/>
        <v>0</v>
      </c>
      <c r="F238" s="84">
        <v>5.0</v>
      </c>
      <c r="G238" s="85">
        <f t="shared" si="103"/>
        <v>0</v>
      </c>
      <c r="H238" s="84">
        <v>13.0</v>
      </c>
      <c r="I238" s="85">
        <f t="shared" si="104"/>
        <v>0</v>
      </c>
      <c r="J238" s="84">
        <v>21.0</v>
      </c>
      <c r="K238" s="85">
        <f t="shared" si="105"/>
        <v>0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>
      <c r="A239" s="6" t="str">
        <f t="shared" si="101"/>
        <v>NADA</v>
      </c>
      <c r="B239" s="90"/>
      <c r="C239" s="90" t="s">
        <v>40</v>
      </c>
      <c r="D239" s="91">
        <f>L243*0.5%</f>
        <v>0</v>
      </c>
      <c r="E239" s="83">
        <f t="shared" si="102"/>
        <v>0</v>
      </c>
      <c r="F239" s="84">
        <v>6.0</v>
      </c>
      <c r="G239" s="85">
        <f t="shared" si="103"/>
        <v>0</v>
      </c>
      <c r="H239" s="84">
        <v>14.0</v>
      </c>
      <c r="I239" s="85">
        <f t="shared" si="104"/>
        <v>0</v>
      </c>
      <c r="J239" s="84">
        <v>22.0</v>
      </c>
      <c r="K239" s="85">
        <f t="shared" si="105"/>
        <v>0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>
      <c r="A240" s="6" t="str">
        <f t="shared" si="101"/>
        <v>NADA</v>
      </c>
      <c r="B240" s="92"/>
      <c r="C240" s="92" t="s">
        <v>41</v>
      </c>
      <c r="D240" s="93">
        <f>D239/5</f>
        <v>0</v>
      </c>
      <c r="E240" s="83">
        <f t="shared" si="102"/>
        <v>0</v>
      </c>
      <c r="F240" s="84">
        <v>7.0</v>
      </c>
      <c r="G240" s="85">
        <f t="shared" si="103"/>
        <v>0</v>
      </c>
      <c r="H240" s="84">
        <v>15.0</v>
      </c>
      <c r="I240" s="85">
        <f t="shared" si="104"/>
        <v>0</v>
      </c>
      <c r="J240" s="84">
        <v>23.0</v>
      </c>
      <c r="K240" s="85">
        <f t="shared" si="105"/>
        <v>0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>
      <c r="A241" s="6" t="str">
        <f t="shared" si="101"/>
        <v>NADA</v>
      </c>
      <c r="B241" s="94"/>
      <c r="C241" s="94" t="s">
        <v>42</v>
      </c>
      <c r="D241" s="95">
        <f>L243*G243</f>
        <v>0</v>
      </c>
      <c r="E241" s="83">
        <f t="shared" si="102"/>
        <v>0</v>
      </c>
      <c r="F241" s="84">
        <v>8.0</v>
      </c>
      <c r="G241" s="85">
        <f t="shared" si="103"/>
        <v>0</v>
      </c>
      <c r="H241" s="84">
        <v>16.0</v>
      </c>
      <c r="I241" s="85">
        <f t="shared" si="104"/>
        <v>0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>
      <c r="A242" s="6" t="str">
        <f t="shared" si="101"/>
        <v>NADA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6" t="str">
        <f t="shared" si="101"/>
        <v>NADA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6">H245+H246+H247+H248+H249+H250+H251+H252+H253+H254+H255+H256+H257+H258+H259+H260+H261+H262+H263+H264+H265+H266+H267+H268+H269+H270+H271+H272+H273+H274</f>
        <v>0</v>
      </c>
      <c r="I243" s="17">
        <f t="shared" si="106"/>
        <v>0</v>
      </c>
      <c r="J243" s="98"/>
      <c r="K243" s="17">
        <f t="shared" ref="K243:L243" si="107">K245+K246+K247+K248+K249+K250+K251+K252+K253+K254+K255+K256+K257+K258+K259+K260+K261+K262+K263+K264+K265+K266+K267+K268+K269+K270+K271+K272+K273+K274</f>
        <v>0</v>
      </c>
      <c r="L243" s="17">
        <f t="shared" si="107"/>
        <v>0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>
      <c r="A244" s="6" t="str">
        <f t="shared" si="101"/>
        <v>NADA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>
      <c r="A245" s="6" t="str">
        <f t="shared" si="101"/>
        <v>NADA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8">SUM(H245:I245)</f>
        <v>0</v>
      </c>
      <c r="K245" s="100">
        <v>0.0</v>
      </c>
      <c r="L245" s="100">
        <f t="shared" ref="L245:L275" si="109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>
      <c r="A246" s="6" t="str">
        <f t="shared" si="101"/>
        <v>NADA</v>
      </c>
      <c r="B246" s="54"/>
      <c r="C246" s="54" t="str">
        <f t="shared" ref="C246:C275" si="110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8"/>
        <v>0</v>
      </c>
      <c r="K246" s="100">
        <v>0.0</v>
      </c>
      <c r="L246" s="100">
        <f t="shared" si="109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>
      <c r="A247" s="6" t="str">
        <f t="shared" si="101"/>
        <v>NADA</v>
      </c>
      <c r="B247" s="54"/>
      <c r="C247" s="54" t="str">
        <f t="shared" si="110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8"/>
        <v>0</v>
      </c>
      <c r="K247" s="100">
        <v>0.0</v>
      </c>
      <c r="L247" s="100">
        <f t="shared" si="109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>
      <c r="A248" s="6" t="str">
        <f t="shared" si="101"/>
        <v>NADA</v>
      </c>
      <c r="B248" s="54"/>
      <c r="C248" s="54" t="str">
        <f t="shared" si="110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8"/>
        <v>0</v>
      </c>
      <c r="K248" s="100">
        <v>0.0</v>
      </c>
      <c r="L248" s="100">
        <f t="shared" si="109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>
      <c r="A249" s="6" t="str">
        <f t="shared" si="101"/>
        <v>NADA</v>
      </c>
      <c r="B249" s="54"/>
      <c r="C249" s="54" t="str">
        <f t="shared" si="110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8"/>
        <v>0</v>
      </c>
      <c r="K249" s="100">
        <v>0.0</v>
      </c>
      <c r="L249" s="100">
        <f t="shared" si="109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>
      <c r="A250" s="6" t="str">
        <f t="shared" si="101"/>
        <v>NADA</v>
      </c>
      <c r="B250" s="54"/>
      <c r="C250" s="54" t="str">
        <f t="shared" si="110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8"/>
        <v>0</v>
      </c>
      <c r="K250" s="100">
        <v>0.0</v>
      </c>
      <c r="L250" s="100">
        <f t="shared" si="109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>
      <c r="A251" s="6" t="str">
        <f t="shared" si="101"/>
        <v>NADA</v>
      </c>
      <c r="B251" s="54"/>
      <c r="C251" s="54" t="str">
        <f t="shared" si="110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8"/>
        <v>0</v>
      </c>
      <c r="K251" s="100">
        <v>0.0</v>
      </c>
      <c r="L251" s="100">
        <f t="shared" si="109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>
      <c r="A252" s="6" t="str">
        <f t="shared" si="101"/>
        <v>NADA</v>
      </c>
      <c r="B252" s="54"/>
      <c r="C252" s="54" t="str">
        <f t="shared" si="110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8"/>
        <v>0</v>
      </c>
      <c r="K252" s="100">
        <v>0.0</v>
      </c>
      <c r="L252" s="100">
        <f t="shared" si="109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>
      <c r="A253" s="6" t="str">
        <f t="shared" si="101"/>
        <v>NADA</v>
      </c>
      <c r="B253" s="54"/>
      <c r="C253" s="54" t="str">
        <f t="shared" si="110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8"/>
        <v>0</v>
      </c>
      <c r="K253" s="100">
        <v>0.0</v>
      </c>
      <c r="L253" s="100">
        <f t="shared" si="109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>
      <c r="A254" s="6" t="str">
        <f t="shared" si="101"/>
        <v>NADA</v>
      </c>
      <c r="B254" s="54"/>
      <c r="C254" s="54" t="str">
        <f t="shared" si="110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8"/>
        <v>0</v>
      </c>
      <c r="K254" s="100">
        <v>0.0</v>
      </c>
      <c r="L254" s="100">
        <f t="shared" si="109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>
      <c r="A255" s="6" t="str">
        <f t="shared" si="101"/>
        <v>NADA</v>
      </c>
      <c r="B255" s="54"/>
      <c r="C255" s="54" t="str">
        <f t="shared" si="110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8"/>
        <v>0</v>
      </c>
      <c r="K255" s="100">
        <v>0.0</v>
      </c>
      <c r="L255" s="100">
        <f t="shared" si="109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>
      <c r="A256" s="6" t="str">
        <f t="shared" si="101"/>
        <v>NADA</v>
      </c>
      <c r="B256" s="54"/>
      <c r="C256" s="54" t="str">
        <f t="shared" si="110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8"/>
        <v>0</v>
      </c>
      <c r="K256" s="100">
        <v>0.0</v>
      </c>
      <c r="L256" s="100">
        <f t="shared" si="109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>
      <c r="A257" s="6" t="str">
        <f t="shared" si="101"/>
        <v>NADA</v>
      </c>
      <c r="B257" s="54"/>
      <c r="C257" s="54" t="str">
        <f t="shared" si="110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8"/>
        <v>0</v>
      </c>
      <c r="K257" s="100">
        <v>0.0</v>
      </c>
      <c r="L257" s="100">
        <f t="shared" si="109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>
      <c r="A258" s="6" t="str">
        <f t="shared" si="101"/>
        <v>NADA</v>
      </c>
      <c r="B258" s="54"/>
      <c r="C258" s="54" t="str">
        <f t="shared" si="110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8"/>
        <v>0</v>
      </c>
      <c r="K258" s="100">
        <v>0.0</v>
      </c>
      <c r="L258" s="100">
        <f t="shared" si="109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>
      <c r="A259" s="6" t="str">
        <f t="shared" si="101"/>
        <v>NADA</v>
      </c>
      <c r="B259" s="54"/>
      <c r="C259" s="54" t="str">
        <f t="shared" si="110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8"/>
        <v>0</v>
      </c>
      <c r="K259" s="100">
        <v>0.0</v>
      </c>
      <c r="L259" s="100">
        <f t="shared" si="109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>
      <c r="A260" s="6" t="str">
        <f t="shared" si="101"/>
        <v>NADA</v>
      </c>
      <c r="B260" s="54"/>
      <c r="C260" s="54" t="str">
        <f t="shared" si="110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8"/>
        <v>0</v>
      </c>
      <c r="K260" s="100">
        <v>0.0</v>
      </c>
      <c r="L260" s="100">
        <f t="shared" si="109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>
      <c r="A261" s="6" t="str">
        <f t="shared" si="101"/>
        <v>NADA</v>
      </c>
      <c r="B261" s="54"/>
      <c r="C261" s="54" t="str">
        <f t="shared" si="110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8"/>
        <v>0</v>
      </c>
      <c r="K261" s="100">
        <v>0.0</v>
      </c>
      <c r="L261" s="100">
        <f t="shared" si="109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>
      <c r="A262" s="6" t="str">
        <f t="shared" si="101"/>
        <v>NADA</v>
      </c>
      <c r="B262" s="54"/>
      <c r="C262" s="54" t="str">
        <f t="shared" si="110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8"/>
        <v>0</v>
      </c>
      <c r="K262" s="100">
        <v>0.0</v>
      </c>
      <c r="L262" s="100">
        <f t="shared" si="109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>
      <c r="A263" s="6" t="str">
        <f t="shared" si="101"/>
        <v>NADA</v>
      </c>
      <c r="B263" s="54"/>
      <c r="C263" s="54" t="str">
        <f t="shared" si="110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0.0</v>
      </c>
      <c r="J263" s="101">
        <f t="shared" si="108"/>
        <v>0</v>
      </c>
      <c r="K263" s="100">
        <v>0.0</v>
      </c>
      <c r="L263" s="100">
        <f t="shared" si="109"/>
        <v>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>
      <c r="A264" s="6" t="str">
        <f t="shared" si="101"/>
        <v>NADA</v>
      </c>
      <c r="B264" s="54"/>
      <c r="C264" s="54" t="str">
        <f t="shared" si="110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8"/>
        <v>0</v>
      </c>
      <c r="K264" s="100">
        <v>0.0</v>
      </c>
      <c r="L264" s="100">
        <f t="shared" si="109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>
      <c r="A265" s="6" t="str">
        <f t="shared" si="101"/>
        <v>NADA</v>
      </c>
      <c r="B265" s="54"/>
      <c r="C265" s="54" t="str">
        <f t="shared" si="110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8"/>
        <v>0</v>
      </c>
      <c r="K265" s="100">
        <v>0.0</v>
      </c>
      <c r="L265" s="100">
        <f t="shared" si="109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>
      <c r="A266" s="6" t="str">
        <f t="shared" si="101"/>
        <v>NADA</v>
      </c>
      <c r="B266" s="54"/>
      <c r="C266" s="54" t="str">
        <f t="shared" si="110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8"/>
        <v>0</v>
      </c>
      <c r="K266" s="100">
        <v>0.0</v>
      </c>
      <c r="L266" s="100">
        <f t="shared" si="109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>
      <c r="A267" s="6" t="str">
        <f t="shared" si="101"/>
        <v>NADA</v>
      </c>
      <c r="B267" s="54"/>
      <c r="C267" s="54" t="str">
        <f t="shared" si="110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8"/>
        <v>0</v>
      </c>
      <c r="K267" s="100">
        <v>0.0</v>
      </c>
      <c r="L267" s="100">
        <f t="shared" si="109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>
      <c r="A268" s="6" t="str">
        <f t="shared" si="101"/>
        <v>NADA</v>
      </c>
      <c r="B268" s="54"/>
      <c r="C268" s="54" t="str">
        <f t="shared" si="110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8"/>
        <v>0</v>
      </c>
      <c r="K268" s="100">
        <v>0.0</v>
      </c>
      <c r="L268" s="100">
        <f t="shared" si="109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>
      <c r="A269" s="6" t="str">
        <f t="shared" si="101"/>
        <v>NADA</v>
      </c>
      <c r="B269" s="54"/>
      <c r="C269" s="54" t="str">
        <f t="shared" si="110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8"/>
        <v>0</v>
      </c>
      <c r="K269" s="100">
        <v>0.0</v>
      </c>
      <c r="L269" s="100">
        <f t="shared" si="109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>
      <c r="A270" s="6" t="str">
        <f t="shared" si="101"/>
        <v>NADA</v>
      </c>
      <c r="B270" s="54"/>
      <c r="C270" s="54" t="str">
        <f t="shared" si="110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8"/>
        <v>0</v>
      </c>
      <c r="K270" s="100">
        <v>0.0</v>
      </c>
      <c r="L270" s="100">
        <f t="shared" si="109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>
      <c r="A271" s="6" t="str">
        <f t="shared" si="101"/>
        <v>NADA</v>
      </c>
      <c r="B271" s="54"/>
      <c r="C271" s="54" t="str">
        <f t="shared" si="110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8"/>
        <v>0</v>
      </c>
      <c r="K271" s="100">
        <v>0.0</v>
      </c>
      <c r="L271" s="100">
        <f t="shared" si="109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>
      <c r="A272" s="6" t="str">
        <f t="shared" si="101"/>
        <v>NADA</v>
      </c>
      <c r="B272" s="54"/>
      <c r="C272" s="54" t="str">
        <f t="shared" si="110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8"/>
        <v>0</v>
      </c>
      <c r="K272" s="100">
        <v>0.0</v>
      </c>
      <c r="L272" s="100">
        <f t="shared" si="109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>
      <c r="A273" s="6" t="str">
        <f t="shared" si="101"/>
        <v>NADA</v>
      </c>
      <c r="B273" s="54"/>
      <c r="C273" s="54" t="str">
        <f t="shared" si="110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8"/>
        <v>0</v>
      </c>
      <c r="K273" s="100">
        <v>0.0</v>
      </c>
      <c r="L273" s="100">
        <f t="shared" si="109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>
      <c r="A274" s="6" t="str">
        <f t="shared" si="101"/>
        <v>NADA</v>
      </c>
      <c r="B274" s="54"/>
      <c r="C274" s="54" t="str">
        <f t="shared" si="110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8"/>
        <v>0</v>
      </c>
      <c r="K274" s="100">
        <v>0.0</v>
      </c>
      <c r="L274" s="100">
        <f t="shared" si="109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>
      <c r="A275" s="6" t="str">
        <f t="shared" si="101"/>
        <v>NADA</v>
      </c>
      <c r="B275" s="54"/>
      <c r="C275" s="54" t="str">
        <f t="shared" si="110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8"/>
        <v>0</v>
      </c>
      <c r="K275" s="100">
        <v>0.0</v>
      </c>
      <c r="L275" s="100">
        <f t="shared" si="109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6" t="str">
        <f>C277</f>
        <v>NADA</v>
      </c>
      <c r="B277" s="78"/>
      <c r="C277" s="78" t="s">
        <v>55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6" t="str">
        <f t="shared" ref="A278:A319" si="111">A277</f>
        <v>NADA</v>
      </c>
      <c r="B278" s="82"/>
      <c r="C278" s="82"/>
      <c r="D278" s="82"/>
      <c r="E278" s="83">
        <f>((L287*G287)+L287)</f>
        <v>0</v>
      </c>
      <c r="F278" s="84">
        <v>1.0</v>
      </c>
      <c r="G278" s="85">
        <f>((E285*G287)+E285)</f>
        <v>0</v>
      </c>
      <c r="H278" s="84">
        <v>9.0</v>
      </c>
      <c r="I278" s="85">
        <f>((G285*G287)+G285)</f>
        <v>0</v>
      </c>
      <c r="J278" s="84">
        <v>17.0</v>
      </c>
      <c r="K278" s="85">
        <f>((I285*G287)+I285)</f>
        <v>0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6" t="str">
        <f t="shared" si="111"/>
        <v>NADA</v>
      </c>
      <c r="B279" s="87"/>
      <c r="C279" s="87">
        <v>0.02</v>
      </c>
      <c r="D279" s="82" t="s">
        <v>38</v>
      </c>
      <c r="E279" s="83">
        <f t="shared" ref="E279:E285" si="112">((E278*G$67)+E278)</f>
        <v>0</v>
      </c>
      <c r="F279" s="84">
        <v>2.0</v>
      </c>
      <c r="G279" s="85">
        <f t="shared" ref="G279:G285" si="113">((G278*G$67)+G278)</f>
        <v>0</v>
      </c>
      <c r="H279" s="84">
        <v>10.0</v>
      </c>
      <c r="I279" s="85">
        <f t="shared" ref="I279:I285" si="114">((I278*G$67)+I278)</f>
        <v>0</v>
      </c>
      <c r="J279" s="84">
        <v>18.0</v>
      </c>
      <c r="K279" s="85">
        <f t="shared" ref="K279:K284" si="115">((K278*G$67)+K278)</f>
        <v>0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6" t="str">
        <f t="shared" si="111"/>
        <v>NADA</v>
      </c>
      <c r="B280" s="82"/>
      <c r="C280" s="82"/>
      <c r="D280" s="82"/>
      <c r="E280" s="83">
        <f t="shared" si="112"/>
        <v>0</v>
      </c>
      <c r="F280" s="84">
        <v>3.0</v>
      </c>
      <c r="G280" s="85">
        <f t="shared" si="113"/>
        <v>0</v>
      </c>
      <c r="H280" s="84">
        <v>11.0</v>
      </c>
      <c r="I280" s="85">
        <f t="shared" si="114"/>
        <v>0</v>
      </c>
      <c r="J280" s="84">
        <v>19.0</v>
      </c>
      <c r="K280" s="85">
        <f t="shared" si="115"/>
        <v>0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6" t="str">
        <f t="shared" si="111"/>
        <v>NADA</v>
      </c>
      <c r="B281" s="88"/>
      <c r="C281" s="88"/>
      <c r="D281" s="88"/>
      <c r="E281" s="83">
        <f t="shared" si="112"/>
        <v>0</v>
      </c>
      <c r="F281" s="84">
        <v>4.0</v>
      </c>
      <c r="G281" s="85">
        <f t="shared" si="113"/>
        <v>0</v>
      </c>
      <c r="H281" s="84">
        <v>12.0</v>
      </c>
      <c r="I281" s="85">
        <f t="shared" si="114"/>
        <v>0</v>
      </c>
      <c r="J281" s="84">
        <v>20.0</v>
      </c>
      <c r="K281" s="85">
        <f t="shared" si="115"/>
        <v>0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6" t="str">
        <f t="shared" si="111"/>
        <v>NADA</v>
      </c>
      <c r="B282" s="89"/>
      <c r="C282" s="89" t="s">
        <v>1</v>
      </c>
      <c r="D282" s="89" t="s">
        <v>52</v>
      </c>
      <c r="E282" s="83">
        <f t="shared" si="112"/>
        <v>0</v>
      </c>
      <c r="F282" s="84">
        <v>5.0</v>
      </c>
      <c r="G282" s="85">
        <f t="shared" si="113"/>
        <v>0</v>
      </c>
      <c r="H282" s="84">
        <v>13.0</v>
      </c>
      <c r="I282" s="85">
        <f t="shared" si="114"/>
        <v>0</v>
      </c>
      <c r="J282" s="84">
        <v>21.0</v>
      </c>
      <c r="K282" s="85">
        <f t="shared" si="115"/>
        <v>0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6" t="str">
        <f t="shared" si="111"/>
        <v>NADA</v>
      </c>
      <c r="B283" s="90"/>
      <c r="C283" s="90" t="s">
        <v>40</v>
      </c>
      <c r="D283" s="91">
        <f>L287*0.5%</f>
        <v>0</v>
      </c>
      <c r="E283" s="83">
        <f t="shared" si="112"/>
        <v>0</v>
      </c>
      <c r="F283" s="84">
        <v>6.0</v>
      </c>
      <c r="G283" s="85">
        <f t="shared" si="113"/>
        <v>0</v>
      </c>
      <c r="H283" s="84">
        <v>14.0</v>
      </c>
      <c r="I283" s="85">
        <f t="shared" si="114"/>
        <v>0</v>
      </c>
      <c r="J283" s="84">
        <v>22.0</v>
      </c>
      <c r="K283" s="85">
        <f t="shared" si="115"/>
        <v>0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6" t="str">
        <f t="shared" si="111"/>
        <v>NADA</v>
      </c>
      <c r="B284" s="92"/>
      <c r="C284" s="92" t="s">
        <v>41</v>
      </c>
      <c r="D284" s="93">
        <f>D283/5</f>
        <v>0</v>
      </c>
      <c r="E284" s="83">
        <f t="shared" si="112"/>
        <v>0</v>
      </c>
      <c r="F284" s="84">
        <v>7.0</v>
      </c>
      <c r="G284" s="85">
        <f t="shared" si="113"/>
        <v>0</v>
      </c>
      <c r="H284" s="84">
        <v>15.0</v>
      </c>
      <c r="I284" s="85">
        <f t="shared" si="114"/>
        <v>0</v>
      </c>
      <c r="J284" s="84">
        <v>23.0</v>
      </c>
      <c r="K284" s="85">
        <f t="shared" si="115"/>
        <v>0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6" t="str">
        <f t="shared" si="111"/>
        <v>NADA</v>
      </c>
      <c r="B285" s="94"/>
      <c r="C285" s="94" t="s">
        <v>42</v>
      </c>
      <c r="D285" s="95">
        <f>L287*G287</f>
        <v>0</v>
      </c>
      <c r="E285" s="83">
        <f t="shared" si="112"/>
        <v>0</v>
      </c>
      <c r="F285" s="84">
        <v>8.0</v>
      </c>
      <c r="G285" s="85">
        <f t="shared" si="113"/>
        <v>0</v>
      </c>
      <c r="H285" s="84">
        <v>16.0</v>
      </c>
      <c r="I285" s="85">
        <f t="shared" si="114"/>
        <v>0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6" t="str">
        <f t="shared" si="111"/>
        <v>NADA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6" t="str">
        <f t="shared" si="111"/>
        <v>NADA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6">H289+H290+H291+H292+H293+H294+H295+H296+H297+H298+H299+H300+H301+H302+H303+H304+H305+H306+H307+H308+H309+H310+H311+H312+H313+H314+H315+H316+H317+H318</f>
        <v>0</v>
      </c>
      <c r="I287" s="17">
        <f t="shared" si="116"/>
        <v>0</v>
      </c>
      <c r="J287" s="98"/>
      <c r="K287" s="17">
        <f t="shared" ref="K287:L287" si="117">K289+K290+K291+K292+K293+K294+K295+K296+K297+K298+K299+K300+K301+K302+K303+K304+K305+K306+K307+K308+K309+K310+K311+K312+K313+K314+K315+K316+K317+K318</f>
        <v>0</v>
      </c>
      <c r="L287" s="17">
        <f t="shared" si="117"/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6" t="str">
        <f t="shared" si="111"/>
        <v>NADA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6" t="str">
        <f t="shared" si="111"/>
        <v>NADA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8">SUM(H289:I289)</f>
        <v>0</v>
      </c>
      <c r="K289" s="100">
        <v>0.0</v>
      </c>
      <c r="L289" s="100">
        <f t="shared" ref="L289:L319" si="119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6" t="str">
        <f t="shared" si="111"/>
        <v>NADA</v>
      </c>
      <c r="B290" s="54"/>
      <c r="C290" s="54" t="str">
        <f t="shared" ref="C290:C319" si="120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8"/>
        <v>0</v>
      </c>
      <c r="K290" s="100">
        <v>0.0</v>
      </c>
      <c r="L290" s="100">
        <f t="shared" si="119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6" t="str">
        <f t="shared" si="111"/>
        <v>NADA</v>
      </c>
      <c r="B291" s="54"/>
      <c r="C291" s="54" t="str">
        <f t="shared" si="120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8"/>
        <v>0</v>
      </c>
      <c r="K291" s="100">
        <v>0.0</v>
      </c>
      <c r="L291" s="100">
        <f t="shared" si="119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6" t="str">
        <f t="shared" si="111"/>
        <v>NADA</v>
      </c>
      <c r="B292" s="54"/>
      <c r="C292" s="54" t="str">
        <f t="shared" si="120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8"/>
        <v>0</v>
      </c>
      <c r="K292" s="100">
        <v>0.0</v>
      </c>
      <c r="L292" s="100">
        <f t="shared" si="119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6" t="str">
        <f t="shared" si="111"/>
        <v>NADA</v>
      </c>
      <c r="B293" s="54"/>
      <c r="C293" s="54" t="str">
        <f t="shared" si="120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8"/>
        <v>0</v>
      </c>
      <c r="K293" s="100">
        <v>0.0</v>
      </c>
      <c r="L293" s="100">
        <f t="shared" si="119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6" t="str">
        <f t="shared" si="111"/>
        <v>NADA</v>
      </c>
      <c r="B294" s="54"/>
      <c r="C294" s="54" t="str">
        <f t="shared" si="120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8"/>
        <v>0</v>
      </c>
      <c r="K294" s="100">
        <v>0.0</v>
      </c>
      <c r="L294" s="100">
        <f t="shared" si="119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6" t="str">
        <f t="shared" si="111"/>
        <v>NADA</v>
      </c>
      <c r="B295" s="54"/>
      <c r="C295" s="54" t="str">
        <f t="shared" si="120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8"/>
        <v>0</v>
      </c>
      <c r="K295" s="100">
        <v>0.0</v>
      </c>
      <c r="L295" s="100">
        <f t="shared" si="119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6" t="str">
        <f t="shared" si="111"/>
        <v>NADA</v>
      </c>
      <c r="B296" s="54"/>
      <c r="C296" s="54" t="str">
        <f t="shared" si="120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8"/>
        <v>0</v>
      </c>
      <c r="K296" s="100">
        <v>0.0</v>
      </c>
      <c r="L296" s="100">
        <f t="shared" si="119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6" t="str">
        <f t="shared" si="111"/>
        <v>NADA</v>
      </c>
      <c r="B297" s="54"/>
      <c r="C297" s="54" t="str">
        <f t="shared" si="120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8"/>
        <v>0</v>
      </c>
      <c r="K297" s="100">
        <v>0.0</v>
      </c>
      <c r="L297" s="100">
        <f t="shared" si="119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6" t="str">
        <f t="shared" si="111"/>
        <v>NADA</v>
      </c>
      <c r="B298" s="54"/>
      <c r="C298" s="54" t="str">
        <f t="shared" si="120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8"/>
        <v>0</v>
      </c>
      <c r="K298" s="100">
        <v>0.0</v>
      </c>
      <c r="L298" s="100">
        <f t="shared" si="119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6" t="str">
        <f t="shared" si="111"/>
        <v>NADA</v>
      </c>
      <c r="B299" s="54"/>
      <c r="C299" s="54" t="str">
        <f t="shared" si="120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8"/>
        <v>0</v>
      </c>
      <c r="K299" s="100">
        <v>0.0</v>
      </c>
      <c r="L299" s="100">
        <f t="shared" si="119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6" t="str">
        <f t="shared" si="111"/>
        <v>NADA</v>
      </c>
      <c r="B300" s="54"/>
      <c r="C300" s="54" t="str">
        <f t="shared" si="120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8"/>
        <v>0</v>
      </c>
      <c r="K300" s="100">
        <v>0.0</v>
      </c>
      <c r="L300" s="100">
        <f t="shared" si="119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6" t="str">
        <f t="shared" si="111"/>
        <v>NADA</v>
      </c>
      <c r="B301" s="54"/>
      <c r="C301" s="54" t="str">
        <f t="shared" si="120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8"/>
        <v>0</v>
      </c>
      <c r="K301" s="100">
        <v>0.0</v>
      </c>
      <c r="L301" s="100">
        <f t="shared" si="119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6" t="str">
        <f t="shared" si="111"/>
        <v>NADA</v>
      </c>
      <c r="B302" s="54"/>
      <c r="C302" s="54" t="str">
        <f t="shared" si="120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8"/>
        <v>0</v>
      </c>
      <c r="K302" s="100">
        <v>0.0</v>
      </c>
      <c r="L302" s="100">
        <f t="shared" si="119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6" t="str">
        <f t="shared" si="111"/>
        <v>NADA</v>
      </c>
      <c r="B303" s="54"/>
      <c r="C303" s="54" t="str">
        <f t="shared" si="120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8"/>
        <v>0</v>
      </c>
      <c r="K303" s="100">
        <v>0.0</v>
      </c>
      <c r="L303" s="100">
        <f t="shared" si="119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6" t="str">
        <f t="shared" si="111"/>
        <v>NADA</v>
      </c>
      <c r="B304" s="54"/>
      <c r="C304" s="54" t="str">
        <f t="shared" si="120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8"/>
        <v>0</v>
      </c>
      <c r="K304" s="100">
        <v>0.0</v>
      </c>
      <c r="L304" s="100">
        <f t="shared" si="119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6" t="str">
        <f t="shared" si="111"/>
        <v>NADA</v>
      </c>
      <c r="B305" s="54"/>
      <c r="C305" s="54" t="str">
        <f t="shared" si="120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8"/>
        <v>0</v>
      </c>
      <c r="K305" s="100">
        <v>0.0</v>
      </c>
      <c r="L305" s="100">
        <f t="shared" si="119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6" t="str">
        <f t="shared" si="111"/>
        <v>NADA</v>
      </c>
      <c r="B306" s="54"/>
      <c r="C306" s="54" t="str">
        <f t="shared" si="120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8"/>
        <v>0</v>
      </c>
      <c r="K306" s="100">
        <v>0.0</v>
      </c>
      <c r="L306" s="100">
        <f t="shared" si="119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6" t="str">
        <f t="shared" si="111"/>
        <v>NADA</v>
      </c>
      <c r="B307" s="54"/>
      <c r="C307" s="54" t="str">
        <f t="shared" si="120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0.0</v>
      </c>
      <c r="J307" s="101">
        <f t="shared" si="118"/>
        <v>0</v>
      </c>
      <c r="K307" s="100">
        <v>0.0</v>
      </c>
      <c r="L307" s="100">
        <f t="shared" si="119"/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6" t="str">
        <f t="shared" si="111"/>
        <v>NADA</v>
      </c>
      <c r="B308" s="54"/>
      <c r="C308" s="54" t="str">
        <f t="shared" si="120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8"/>
        <v>0</v>
      </c>
      <c r="K308" s="100">
        <v>0.0</v>
      </c>
      <c r="L308" s="100">
        <f t="shared" si="119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6" t="str">
        <f t="shared" si="111"/>
        <v>NADA</v>
      </c>
      <c r="B309" s="54"/>
      <c r="C309" s="54" t="str">
        <f t="shared" si="120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8"/>
        <v>0</v>
      </c>
      <c r="K309" s="100">
        <v>0.0</v>
      </c>
      <c r="L309" s="100">
        <f t="shared" si="119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6" t="str">
        <f t="shared" si="111"/>
        <v>NADA</v>
      </c>
      <c r="B310" s="54"/>
      <c r="C310" s="54" t="str">
        <f t="shared" si="120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8"/>
        <v>0</v>
      </c>
      <c r="K310" s="100">
        <v>0.0</v>
      </c>
      <c r="L310" s="100">
        <f t="shared" si="119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6" t="str">
        <f t="shared" si="111"/>
        <v>NADA</v>
      </c>
      <c r="B311" s="54"/>
      <c r="C311" s="54" t="str">
        <f t="shared" si="120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8"/>
        <v>0</v>
      </c>
      <c r="K311" s="100">
        <v>0.0</v>
      </c>
      <c r="L311" s="100">
        <f t="shared" si="119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6" t="str">
        <f t="shared" si="111"/>
        <v>NADA</v>
      </c>
      <c r="B312" s="54"/>
      <c r="C312" s="54" t="str">
        <f t="shared" si="120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8"/>
        <v>0</v>
      </c>
      <c r="K312" s="100">
        <v>0.0</v>
      </c>
      <c r="L312" s="100">
        <f t="shared" si="119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6" t="str">
        <f t="shared" si="111"/>
        <v>NADA</v>
      </c>
      <c r="B313" s="54"/>
      <c r="C313" s="54" t="str">
        <f t="shared" si="120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8"/>
        <v>0</v>
      </c>
      <c r="K313" s="100">
        <v>0.0</v>
      </c>
      <c r="L313" s="100">
        <f t="shared" si="119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6" t="str">
        <f t="shared" si="111"/>
        <v>NADA</v>
      </c>
      <c r="B314" s="54"/>
      <c r="C314" s="54" t="str">
        <f t="shared" si="120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8"/>
        <v>0</v>
      </c>
      <c r="K314" s="100">
        <v>0.0</v>
      </c>
      <c r="L314" s="100">
        <f t="shared" si="119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6" t="str">
        <f t="shared" si="111"/>
        <v>NADA</v>
      </c>
      <c r="B315" s="54"/>
      <c r="C315" s="54" t="str">
        <f t="shared" si="120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8"/>
        <v>0</v>
      </c>
      <c r="K315" s="100">
        <v>0.0</v>
      </c>
      <c r="L315" s="100">
        <f t="shared" si="119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6" t="str">
        <f t="shared" si="111"/>
        <v>NADA</v>
      </c>
      <c r="B316" s="54"/>
      <c r="C316" s="54" t="str">
        <f t="shared" si="120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8"/>
        <v>0</v>
      </c>
      <c r="K316" s="100">
        <v>0.0</v>
      </c>
      <c r="L316" s="100">
        <f t="shared" si="119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6" t="str">
        <f t="shared" si="111"/>
        <v>NADA</v>
      </c>
      <c r="B317" s="54"/>
      <c r="C317" s="54" t="str">
        <f t="shared" si="120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8"/>
        <v>0</v>
      </c>
      <c r="K317" s="100">
        <v>0.0</v>
      </c>
      <c r="L317" s="100">
        <f t="shared" si="119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6" t="str">
        <f t="shared" si="111"/>
        <v>NADA</v>
      </c>
      <c r="B318" s="54"/>
      <c r="C318" s="54" t="str">
        <f t="shared" si="120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8"/>
        <v>0</v>
      </c>
      <c r="K318" s="100">
        <v>0.0</v>
      </c>
      <c r="L318" s="100">
        <f t="shared" si="119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6" t="str">
        <f t="shared" si="111"/>
        <v>NADA</v>
      </c>
      <c r="B319" s="54"/>
      <c r="C319" s="54" t="str">
        <f t="shared" si="120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8"/>
        <v>0</v>
      </c>
      <c r="K319" s="100">
        <v>0.0</v>
      </c>
      <c r="L319" s="100">
        <f t="shared" si="119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6" t="str">
        <f>C321</f>
        <v>NADA</v>
      </c>
      <c r="B321" s="78"/>
      <c r="C321" s="78" t="s">
        <v>55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6" t="str">
        <f t="shared" ref="A322:A363" si="121">A321</f>
        <v>NADA</v>
      </c>
      <c r="B322" s="82"/>
      <c r="C322" s="82"/>
      <c r="D322" s="82"/>
      <c r="E322" s="83">
        <f>((L331*G331)+L331)</f>
        <v>0</v>
      </c>
      <c r="F322" s="84">
        <v>1.0</v>
      </c>
      <c r="G322" s="85">
        <f>((E329*G331)+E329)</f>
        <v>0</v>
      </c>
      <c r="H322" s="84">
        <v>9.0</v>
      </c>
      <c r="I322" s="85">
        <f>((G329*G331)+G329)</f>
        <v>0</v>
      </c>
      <c r="J322" s="84">
        <v>17.0</v>
      </c>
      <c r="K322" s="85">
        <f>((I329*G331)+I329)</f>
        <v>0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6" t="str">
        <f t="shared" si="121"/>
        <v>NADA</v>
      </c>
      <c r="B323" s="87"/>
      <c r="C323" s="87">
        <v>0.04</v>
      </c>
      <c r="D323" s="82" t="s">
        <v>38</v>
      </c>
      <c r="E323" s="83">
        <f t="shared" ref="E323:E329" si="122">((E322*G$331)+E322)</f>
        <v>0</v>
      </c>
      <c r="F323" s="84">
        <v>2.0</v>
      </c>
      <c r="G323" s="85">
        <f t="shared" ref="G323:G329" si="123">((G322*G$331)+G322)</f>
        <v>0</v>
      </c>
      <c r="H323" s="84">
        <v>10.0</v>
      </c>
      <c r="I323" s="85">
        <f t="shared" ref="I323:I329" si="124">((I322*G$331)+I322)</f>
        <v>0</v>
      </c>
      <c r="J323" s="84">
        <v>18.0</v>
      </c>
      <c r="K323" s="85">
        <f t="shared" ref="K323:K328" si="125">((K322*G$331)+K322)</f>
        <v>0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6" t="str">
        <f t="shared" si="121"/>
        <v>NADA</v>
      </c>
      <c r="B324" s="82"/>
      <c r="C324" s="82"/>
      <c r="D324" s="82"/>
      <c r="E324" s="83">
        <f t="shared" si="122"/>
        <v>0</v>
      </c>
      <c r="F324" s="84">
        <v>3.0</v>
      </c>
      <c r="G324" s="85">
        <f t="shared" si="123"/>
        <v>0</v>
      </c>
      <c r="H324" s="84">
        <v>11.0</v>
      </c>
      <c r="I324" s="85">
        <f t="shared" si="124"/>
        <v>0</v>
      </c>
      <c r="J324" s="84">
        <v>19.0</v>
      </c>
      <c r="K324" s="85">
        <f t="shared" si="125"/>
        <v>0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6" t="str">
        <f t="shared" si="121"/>
        <v>NADA</v>
      </c>
      <c r="B325" s="88"/>
      <c r="C325" s="88"/>
      <c r="D325" s="88"/>
      <c r="E325" s="83">
        <f t="shared" si="122"/>
        <v>0</v>
      </c>
      <c r="F325" s="84">
        <v>4.0</v>
      </c>
      <c r="G325" s="85">
        <f t="shared" si="123"/>
        <v>0</v>
      </c>
      <c r="H325" s="84">
        <v>12.0</v>
      </c>
      <c r="I325" s="85">
        <f t="shared" si="124"/>
        <v>0</v>
      </c>
      <c r="J325" s="84">
        <v>20.0</v>
      </c>
      <c r="K325" s="85">
        <f t="shared" si="125"/>
        <v>0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>
      <c r="A326" s="6" t="str">
        <f t="shared" si="121"/>
        <v>NADA</v>
      </c>
      <c r="B326" s="89"/>
      <c r="C326" s="89" t="s">
        <v>1</v>
      </c>
      <c r="D326" s="89" t="s">
        <v>54</v>
      </c>
      <c r="E326" s="83">
        <f t="shared" si="122"/>
        <v>0</v>
      </c>
      <c r="F326" s="84">
        <v>5.0</v>
      </c>
      <c r="G326" s="85">
        <f t="shared" si="123"/>
        <v>0</v>
      </c>
      <c r="H326" s="84">
        <v>13.0</v>
      </c>
      <c r="I326" s="85">
        <f t="shared" si="124"/>
        <v>0</v>
      </c>
      <c r="J326" s="84">
        <v>21.0</v>
      </c>
      <c r="K326" s="85">
        <f t="shared" si="125"/>
        <v>0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>
      <c r="A327" s="6" t="str">
        <f t="shared" si="121"/>
        <v>NADA</v>
      </c>
      <c r="B327" s="90"/>
      <c r="C327" s="90" t="s">
        <v>40</v>
      </c>
      <c r="D327" s="91">
        <f>L331*0.5%</f>
        <v>0</v>
      </c>
      <c r="E327" s="83">
        <f t="shared" si="122"/>
        <v>0</v>
      </c>
      <c r="F327" s="84">
        <v>6.0</v>
      </c>
      <c r="G327" s="85">
        <f t="shared" si="123"/>
        <v>0</v>
      </c>
      <c r="H327" s="84">
        <v>14.0</v>
      </c>
      <c r="I327" s="85">
        <f t="shared" si="124"/>
        <v>0</v>
      </c>
      <c r="J327" s="84">
        <v>22.0</v>
      </c>
      <c r="K327" s="85">
        <f t="shared" si="125"/>
        <v>0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>
      <c r="A328" s="6" t="str">
        <f t="shared" si="121"/>
        <v>NADA</v>
      </c>
      <c r="B328" s="92"/>
      <c r="C328" s="92" t="s">
        <v>41</v>
      </c>
      <c r="D328" s="93">
        <f>D327/5</f>
        <v>0</v>
      </c>
      <c r="E328" s="83">
        <f t="shared" si="122"/>
        <v>0</v>
      </c>
      <c r="F328" s="84">
        <v>7.0</v>
      </c>
      <c r="G328" s="85">
        <f t="shared" si="123"/>
        <v>0</v>
      </c>
      <c r="H328" s="84">
        <v>15.0</v>
      </c>
      <c r="I328" s="85">
        <f t="shared" si="124"/>
        <v>0</v>
      </c>
      <c r="J328" s="84">
        <v>23.0</v>
      </c>
      <c r="K328" s="85">
        <f t="shared" si="125"/>
        <v>0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>
      <c r="A329" s="6" t="str">
        <f t="shared" si="121"/>
        <v>NADA</v>
      </c>
      <c r="B329" s="94"/>
      <c r="C329" s="94" t="s">
        <v>42</v>
      </c>
      <c r="D329" s="95">
        <f>L331*G331</f>
        <v>0</v>
      </c>
      <c r="E329" s="83">
        <f t="shared" si="122"/>
        <v>0</v>
      </c>
      <c r="F329" s="84">
        <v>8.0</v>
      </c>
      <c r="G329" s="85">
        <f t="shared" si="123"/>
        <v>0</v>
      </c>
      <c r="H329" s="84">
        <v>16.0</v>
      </c>
      <c r="I329" s="85">
        <f t="shared" si="124"/>
        <v>0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>
      <c r="A330" s="6" t="str">
        <f t="shared" si="121"/>
        <v>NADA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6" t="str">
        <f t="shared" si="121"/>
        <v>NADA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6">H333+H334+H335+H336+H337+H338+H339+H340+H341+H342+H343+H344+H345+H346+H347+H348+H349+H350+H351+H352+H353+H354+H355+H356+H357+H358+H359+H360+H361+H362</f>
        <v>0</v>
      </c>
      <c r="I331" s="17">
        <f t="shared" si="126"/>
        <v>0</v>
      </c>
      <c r="J331" s="98"/>
      <c r="K331" s="17">
        <f t="shared" ref="K331:L331" si="127">K333+K334+K335+K336+K337+K338+K339+K340+K341+K342+K343+K344+K345+K346+K347+K348+K349+K350+K351+K352+K353+K354+K355+K356+K357+K358+K359+K360+K361+K362</f>
        <v>0</v>
      </c>
      <c r="L331" s="17">
        <f t="shared" si="127"/>
        <v>0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>
      <c r="A332" s="6" t="str">
        <f t="shared" si="121"/>
        <v>NADA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>
      <c r="A333" s="6" t="str">
        <f t="shared" si="121"/>
        <v>NADA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8">SUM(H333:I333)</f>
        <v>0</v>
      </c>
      <c r="K333" s="100">
        <v>0.0</v>
      </c>
      <c r="L333" s="100">
        <f t="shared" ref="L333:L363" si="129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>
      <c r="A334" s="6" t="str">
        <f t="shared" si="121"/>
        <v>NADA</v>
      </c>
      <c r="B334" s="54"/>
      <c r="C334" s="54" t="str">
        <f t="shared" ref="C334:C363" si="130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8"/>
        <v>0</v>
      </c>
      <c r="K334" s="100">
        <v>0.0</v>
      </c>
      <c r="L334" s="100">
        <f t="shared" si="129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>
      <c r="A335" s="6" t="str">
        <f t="shared" si="121"/>
        <v>NADA</v>
      </c>
      <c r="B335" s="54"/>
      <c r="C335" s="54" t="str">
        <f t="shared" si="130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8"/>
        <v>0</v>
      </c>
      <c r="K335" s="100">
        <v>0.0</v>
      </c>
      <c r="L335" s="100">
        <f t="shared" si="129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>
      <c r="A336" s="6" t="str">
        <f t="shared" si="121"/>
        <v>NADA</v>
      </c>
      <c r="B336" s="54"/>
      <c r="C336" s="54" t="str">
        <f t="shared" si="130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8"/>
        <v>0</v>
      </c>
      <c r="K336" s="100">
        <v>0.0</v>
      </c>
      <c r="L336" s="100">
        <f t="shared" si="129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>
      <c r="A337" s="6" t="str">
        <f t="shared" si="121"/>
        <v>NADA</v>
      </c>
      <c r="B337" s="54"/>
      <c r="C337" s="54" t="str">
        <f t="shared" si="130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8"/>
        <v>0</v>
      </c>
      <c r="K337" s="100">
        <v>0.0</v>
      </c>
      <c r="L337" s="100">
        <f t="shared" si="129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>
      <c r="A338" s="6" t="str">
        <f t="shared" si="121"/>
        <v>NADA</v>
      </c>
      <c r="B338" s="54"/>
      <c r="C338" s="54" t="str">
        <f t="shared" si="130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8"/>
        <v>0</v>
      </c>
      <c r="K338" s="100">
        <v>0.0</v>
      </c>
      <c r="L338" s="100">
        <f t="shared" si="129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>
      <c r="A339" s="6" t="str">
        <f t="shared" si="121"/>
        <v>NADA</v>
      </c>
      <c r="B339" s="54"/>
      <c r="C339" s="54" t="str">
        <f t="shared" si="130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8"/>
        <v>0</v>
      </c>
      <c r="K339" s="100">
        <v>0.0</v>
      </c>
      <c r="L339" s="100">
        <f t="shared" si="129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>
      <c r="A340" s="6" t="str">
        <f t="shared" si="121"/>
        <v>NADA</v>
      </c>
      <c r="B340" s="54"/>
      <c r="C340" s="54" t="str">
        <f t="shared" si="130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8"/>
        <v>0</v>
      </c>
      <c r="K340" s="100">
        <v>0.0</v>
      </c>
      <c r="L340" s="100">
        <f t="shared" si="129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>
      <c r="A341" s="6" t="str">
        <f t="shared" si="121"/>
        <v>NADA</v>
      </c>
      <c r="B341" s="54"/>
      <c r="C341" s="54" t="str">
        <f t="shared" si="130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8"/>
        <v>0</v>
      </c>
      <c r="K341" s="100">
        <v>0.0</v>
      </c>
      <c r="L341" s="100">
        <f t="shared" si="129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>
      <c r="A342" s="6" t="str">
        <f t="shared" si="121"/>
        <v>NADA</v>
      </c>
      <c r="B342" s="54"/>
      <c r="C342" s="54" t="str">
        <f t="shared" si="130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8"/>
        <v>0</v>
      </c>
      <c r="K342" s="100">
        <v>0.0</v>
      </c>
      <c r="L342" s="100">
        <f t="shared" si="129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>
      <c r="A343" s="6" t="str">
        <f t="shared" si="121"/>
        <v>NADA</v>
      </c>
      <c r="B343" s="54"/>
      <c r="C343" s="54" t="str">
        <f t="shared" si="130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8"/>
        <v>0</v>
      </c>
      <c r="K343" s="100">
        <v>0.0</v>
      </c>
      <c r="L343" s="100">
        <f t="shared" si="129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>
      <c r="A344" s="6" t="str">
        <f t="shared" si="121"/>
        <v>NADA</v>
      </c>
      <c r="B344" s="54"/>
      <c r="C344" s="54" t="str">
        <f t="shared" si="130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8"/>
        <v>0</v>
      </c>
      <c r="K344" s="100">
        <v>0.0</v>
      </c>
      <c r="L344" s="100">
        <f t="shared" si="129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>
      <c r="A345" s="6" t="str">
        <f t="shared" si="121"/>
        <v>NADA</v>
      </c>
      <c r="B345" s="54"/>
      <c r="C345" s="54" t="str">
        <f t="shared" si="130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8"/>
        <v>0</v>
      </c>
      <c r="K345" s="100">
        <v>0.0</v>
      </c>
      <c r="L345" s="100">
        <f t="shared" si="129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>
      <c r="A346" s="6" t="str">
        <f t="shared" si="121"/>
        <v>NADA</v>
      </c>
      <c r="B346" s="54"/>
      <c r="C346" s="54" t="str">
        <f t="shared" si="130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8"/>
        <v>0</v>
      </c>
      <c r="K346" s="100">
        <v>0.0</v>
      </c>
      <c r="L346" s="100">
        <f t="shared" si="129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>
      <c r="A347" s="6" t="str">
        <f t="shared" si="121"/>
        <v>NADA</v>
      </c>
      <c r="B347" s="54"/>
      <c r="C347" s="54" t="str">
        <f t="shared" si="130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8"/>
        <v>0</v>
      </c>
      <c r="K347" s="100">
        <v>0.0</v>
      </c>
      <c r="L347" s="100">
        <f t="shared" si="129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>
      <c r="A348" s="6" t="str">
        <f t="shared" si="121"/>
        <v>NADA</v>
      </c>
      <c r="B348" s="54"/>
      <c r="C348" s="54" t="str">
        <f t="shared" si="130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8"/>
        <v>0</v>
      </c>
      <c r="K348" s="100">
        <v>0.0</v>
      </c>
      <c r="L348" s="100">
        <f t="shared" si="129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>
      <c r="A349" s="6" t="str">
        <f t="shared" si="121"/>
        <v>NADA</v>
      </c>
      <c r="B349" s="54"/>
      <c r="C349" s="54" t="str">
        <f t="shared" si="130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8"/>
        <v>0</v>
      </c>
      <c r="K349" s="100">
        <v>0.0</v>
      </c>
      <c r="L349" s="100">
        <f t="shared" si="129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>
      <c r="A350" s="6" t="str">
        <f t="shared" si="121"/>
        <v>NADA</v>
      </c>
      <c r="B350" s="54"/>
      <c r="C350" s="54" t="str">
        <f t="shared" si="130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8"/>
        <v>0</v>
      </c>
      <c r="K350" s="100">
        <v>0.0</v>
      </c>
      <c r="L350" s="100">
        <f t="shared" si="129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>
      <c r="A351" s="6" t="str">
        <f t="shared" si="121"/>
        <v>NADA</v>
      </c>
      <c r="B351" s="54"/>
      <c r="C351" s="54" t="str">
        <f t="shared" si="130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8"/>
        <v>0</v>
      </c>
      <c r="K351" s="100">
        <v>0.0</v>
      </c>
      <c r="L351" s="100">
        <f t="shared" si="129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>
      <c r="A352" s="6" t="str">
        <f t="shared" si="121"/>
        <v>NADA</v>
      </c>
      <c r="B352" s="54"/>
      <c r="C352" s="54" t="str">
        <f t="shared" si="130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8"/>
        <v>0</v>
      </c>
      <c r="K352" s="100">
        <v>0.0</v>
      </c>
      <c r="L352" s="100">
        <f t="shared" si="129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>
      <c r="A353" s="6" t="str">
        <f t="shared" si="121"/>
        <v>NADA</v>
      </c>
      <c r="B353" s="54"/>
      <c r="C353" s="54" t="str">
        <f t="shared" si="130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8"/>
        <v>0</v>
      </c>
      <c r="K353" s="100">
        <v>0.0</v>
      </c>
      <c r="L353" s="100">
        <f t="shared" si="129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>
      <c r="A354" s="6" t="str">
        <f t="shared" si="121"/>
        <v>NADA</v>
      </c>
      <c r="B354" s="54"/>
      <c r="C354" s="54" t="str">
        <f t="shared" si="130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8"/>
        <v>0</v>
      </c>
      <c r="K354" s="100">
        <v>0.0</v>
      </c>
      <c r="L354" s="100">
        <f t="shared" si="129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>
      <c r="A355" s="6" t="str">
        <f t="shared" si="121"/>
        <v>NADA</v>
      </c>
      <c r="B355" s="54"/>
      <c r="C355" s="54" t="str">
        <f t="shared" si="130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8"/>
        <v>0</v>
      </c>
      <c r="K355" s="100">
        <v>0.0</v>
      </c>
      <c r="L355" s="100">
        <f t="shared" si="129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>
      <c r="A356" s="6" t="str">
        <f t="shared" si="121"/>
        <v>NADA</v>
      </c>
      <c r="B356" s="54"/>
      <c r="C356" s="54" t="str">
        <f t="shared" si="130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8"/>
        <v>0</v>
      </c>
      <c r="K356" s="100">
        <v>0.0</v>
      </c>
      <c r="L356" s="100">
        <f t="shared" si="129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>
      <c r="A357" s="6" t="str">
        <f t="shared" si="121"/>
        <v>NADA</v>
      </c>
      <c r="B357" s="54"/>
      <c r="C357" s="54" t="str">
        <f t="shared" si="130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8"/>
        <v>0</v>
      </c>
      <c r="K357" s="100">
        <v>0.0</v>
      </c>
      <c r="L357" s="100">
        <f t="shared" si="129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>
      <c r="A358" s="6" t="str">
        <f t="shared" si="121"/>
        <v>NADA</v>
      </c>
      <c r="B358" s="54"/>
      <c r="C358" s="54" t="str">
        <f t="shared" si="130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8"/>
        <v>0</v>
      </c>
      <c r="K358" s="100">
        <v>0.0</v>
      </c>
      <c r="L358" s="100">
        <f t="shared" si="129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>
      <c r="A359" s="6" t="str">
        <f t="shared" si="121"/>
        <v>NADA</v>
      </c>
      <c r="B359" s="54"/>
      <c r="C359" s="54" t="str">
        <f t="shared" si="130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8"/>
        <v>0</v>
      </c>
      <c r="K359" s="100">
        <v>0.0</v>
      </c>
      <c r="L359" s="100">
        <f t="shared" si="129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>
      <c r="A360" s="6" t="str">
        <f t="shared" si="121"/>
        <v>NADA</v>
      </c>
      <c r="B360" s="54"/>
      <c r="C360" s="54" t="str">
        <f t="shared" si="130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8"/>
        <v>0</v>
      </c>
      <c r="K360" s="100">
        <v>0.0</v>
      </c>
      <c r="L360" s="100">
        <f t="shared" si="129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>
      <c r="A361" s="6" t="str">
        <f t="shared" si="121"/>
        <v>NADA</v>
      </c>
      <c r="B361" s="54"/>
      <c r="C361" s="54" t="str">
        <f t="shared" si="130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8"/>
        <v>0</v>
      </c>
      <c r="K361" s="100">
        <v>0.0</v>
      </c>
      <c r="L361" s="100">
        <f t="shared" si="129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>
      <c r="A362" s="6" t="str">
        <f t="shared" si="121"/>
        <v>NADA</v>
      </c>
      <c r="B362" s="54"/>
      <c r="C362" s="54" t="str">
        <f t="shared" si="130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8"/>
        <v>0</v>
      </c>
      <c r="K362" s="100">
        <v>0.0</v>
      </c>
      <c r="L362" s="100">
        <f t="shared" si="129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>
      <c r="A363" s="6" t="str">
        <f t="shared" si="121"/>
        <v>NADA</v>
      </c>
      <c r="B363" s="54"/>
      <c r="C363" s="54" t="str">
        <f t="shared" si="130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8"/>
        <v>0</v>
      </c>
      <c r="K363" s="100">
        <v>0.0</v>
      </c>
      <c r="L363" s="100">
        <f t="shared" si="129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6" t="str">
        <f t="shared" ref="A366:A407" si="131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6" t="str">
        <f t="shared" si="131"/>
        <v>NADA</v>
      </c>
      <c r="B367" s="87"/>
      <c r="C367" s="87">
        <v>0.1</v>
      </c>
      <c r="D367" s="82" t="s">
        <v>38</v>
      </c>
      <c r="E367" s="83">
        <f t="shared" ref="E367:E373" si="132">((E366*G$67)+E366)</f>
        <v>0</v>
      </c>
      <c r="F367" s="84">
        <v>2.0</v>
      </c>
      <c r="G367" s="85">
        <f t="shared" ref="G367:G373" si="133">((G366*G$67)+G366)</f>
        <v>0</v>
      </c>
      <c r="H367" s="84">
        <v>10.0</v>
      </c>
      <c r="I367" s="85">
        <f t="shared" ref="I367:I373" si="134">((I366*G$67)+I366)</f>
        <v>0</v>
      </c>
      <c r="J367" s="84">
        <v>18.0</v>
      </c>
      <c r="K367" s="85">
        <f t="shared" ref="K367:K372" si="135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6" t="str">
        <f t="shared" si="131"/>
        <v>NADA</v>
      </c>
      <c r="B368" s="82"/>
      <c r="C368" s="82"/>
      <c r="D368" s="82"/>
      <c r="E368" s="83">
        <f t="shared" si="132"/>
        <v>0</v>
      </c>
      <c r="F368" s="84">
        <v>3.0</v>
      </c>
      <c r="G368" s="85">
        <f t="shared" si="133"/>
        <v>0</v>
      </c>
      <c r="H368" s="84">
        <v>11.0</v>
      </c>
      <c r="I368" s="85">
        <f t="shared" si="134"/>
        <v>0</v>
      </c>
      <c r="J368" s="84">
        <v>19.0</v>
      </c>
      <c r="K368" s="85">
        <f t="shared" si="135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6" t="str">
        <f t="shared" si="131"/>
        <v>NADA</v>
      </c>
      <c r="B369" s="88"/>
      <c r="C369" s="88"/>
      <c r="D369" s="88"/>
      <c r="E369" s="83">
        <f t="shared" si="132"/>
        <v>0</v>
      </c>
      <c r="F369" s="84">
        <v>4.0</v>
      </c>
      <c r="G369" s="85">
        <f t="shared" si="133"/>
        <v>0</v>
      </c>
      <c r="H369" s="84">
        <v>12.0</v>
      </c>
      <c r="I369" s="85">
        <f t="shared" si="134"/>
        <v>0</v>
      </c>
      <c r="J369" s="84">
        <v>20.0</v>
      </c>
      <c r="K369" s="85">
        <f t="shared" si="135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6" t="str">
        <f t="shared" si="131"/>
        <v>NADA</v>
      </c>
      <c r="B370" s="89"/>
      <c r="C370" s="89" t="s">
        <v>1</v>
      </c>
      <c r="D370" s="89" t="s">
        <v>39</v>
      </c>
      <c r="E370" s="83">
        <f t="shared" si="132"/>
        <v>0</v>
      </c>
      <c r="F370" s="84">
        <v>5.0</v>
      </c>
      <c r="G370" s="85">
        <f t="shared" si="133"/>
        <v>0</v>
      </c>
      <c r="H370" s="84">
        <v>13.0</v>
      </c>
      <c r="I370" s="85">
        <f t="shared" si="134"/>
        <v>0</v>
      </c>
      <c r="J370" s="84">
        <v>21.0</v>
      </c>
      <c r="K370" s="85">
        <f t="shared" si="135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6" t="str">
        <f t="shared" si="131"/>
        <v>NADA</v>
      </c>
      <c r="B371" s="90"/>
      <c r="C371" s="90" t="s">
        <v>40</v>
      </c>
      <c r="D371" s="91">
        <f>L375*0.5%</f>
        <v>0</v>
      </c>
      <c r="E371" s="83">
        <f t="shared" si="132"/>
        <v>0</v>
      </c>
      <c r="F371" s="84">
        <v>6.0</v>
      </c>
      <c r="G371" s="85">
        <f t="shared" si="133"/>
        <v>0</v>
      </c>
      <c r="H371" s="84">
        <v>14.0</v>
      </c>
      <c r="I371" s="85">
        <f t="shared" si="134"/>
        <v>0</v>
      </c>
      <c r="J371" s="84">
        <v>22.0</v>
      </c>
      <c r="K371" s="85">
        <f t="shared" si="135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6" t="str">
        <f t="shared" si="131"/>
        <v>NADA</v>
      </c>
      <c r="B372" s="92"/>
      <c r="C372" s="92" t="s">
        <v>41</v>
      </c>
      <c r="D372" s="93">
        <f>D371/5</f>
        <v>0</v>
      </c>
      <c r="E372" s="83">
        <f t="shared" si="132"/>
        <v>0</v>
      </c>
      <c r="F372" s="84">
        <v>7.0</v>
      </c>
      <c r="G372" s="85">
        <f t="shared" si="133"/>
        <v>0</v>
      </c>
      <c r="H372" s="84">
        <v>15.0</v>
      </c>
      <c r="I372" s="85">
        <f t="shared" si="134"/>
        <v>0</v>
      </c>
      <c r="J372" s="84">
        <v>23.0</v>
      </c>
      <c r="K372" s="85">
        <f t="shared" si="135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6" t="str">
        <f t="shared" si="131"/>
        <v>NADA</v>
      </c>
      <c r="B373" s="94"/>
      <c r="C373" s="94" t="s">
        <v>42</v>
      </c>
      <c r="D373" s="95">
        <f>L375*G375</f>
        <v>0</v>
      </c>
      <c r="E373" s="83">
        <f t="shared" si="132"/>
        <v>0</v>
      </c>
      <c r="F373" s="84">
        <v>8.0</v>
      </c>
      <c r="G373" s="85">
        <f t="shared" si="133"/>
        <v>0</v>
      </c>
      <c r="H373" s="84">
        <v>16.0</v>
      </c>
      <c r="I373" s="85">
        <f t="shared" si="134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6" t="str">
        <f t="shared" si="131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6" t="str">
        <f t="shared" si="131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6">H377+H378+H379+H380+H381+H382+H383+H384+H385+H386+H387+H388+H389+H390+H391+H392+H393+H394+H395+H396+H397+H398+H399+H400+H401+H402+H403+H404+H405+H406</f>
        <v>0</v>
      </c>
      <c r="I375" s="17">
        <f t="shared" si="136"/>
        <v>0</v>
      </c>
      <c r="J375" s="98"/>
      <c r="K375" s="17">
        <f t="shared" ref="K375:L375" si="137">K377+K378+K379+K380+K381+K382+K383+K384+K385+K386+K387+K388+K389+K390+K391+K392+K393+K394+K395+K396+K397+K398+K399+K400+K401+K402+K403+K404+K405+K406</f>
        <v>0</v>
      </c>
      <c r="L375" s="17">
        <f t="shared" si="137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6" t="str">
        <f t="shared" si="131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6" t="str">
        <f t="shared" si="131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8">SUM(H377:I377)</f>
        <v>0</v>
      </c>
      <c r="K377" s="100">
        <v>0.0</v>
      </c>
      <c r="L377" s="100">
        <f t="shared" ref="L377:L407" si="139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6" t="str">
        <f t="shared" si="131"/>
        <v>NADA</v>
      </c>
      <c r="B378" s="54"/>
      <c r="C378" s="54" t="str">
        <f t="shared" ref="C378:C407" si="140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8"/>
        <v>0</v>
      </c>
      <c r="K378" s="100">
        <v>0.0</v>
      </c>
      <c r="L378" s="100">
        <f t="shared" si="139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6" t="str">
        <f t="shared" si="131"/>
        <v>NADA</v>
      </c>
      <c r="B379" s="54"/>
      <c r="C379" s="54" t="str">
        <f t="shared" si="140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8"/>
        <v>0</v>
      </c>
      <c r="K379" s="100">
        <v>0.0</v>
      </c>
      <c r="L379" s="100">
        <f t="shared" si="139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6" t="str">
        <f t="shared" si="131"/>
        <v>NADA</v>
      </c>
      <c r="B380" s="54"/>
      <c r="C380" s="54" t="str">
        <f t="shared" si="140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8"/>
        <v>0</v>
      </c>
      <c r="K380" s="100">
        <v>0.0</v>
      </c>
      <c r="L380" s="100">
        <f t="shared" si="139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6" t="str">
        <f t="shared" si="131"/>
        <v>NADA</v>
      </c>
      <c r="B381" s="54"/>
      <c r="C381" s="54" t="str">
        <f t="shared" si="140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8"/>
        <v>0</v>
      </c>
      <c r="K381" s="100">
        <v>0.0</v>
      </c>
      <c r="L381" s="100">
        <f t="shared" si="139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6" t="str">
        <f t="shared" si="131"/>
        <v>NADA</v>
      </c>
      <c r="B382" s="54"/>
      <c r="C382" s="54" t="str">
        <f t="shared" si="140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8"/>
        <v>0</v>
      </c>
      <c r="K382" s="100">
        <v>0.0</v>
      </c>
      <c r="L382" s="100">
        <f t="shared" si="139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6" t="str">
        <f t="shared" si="131"/>
        <v>NADA</v>
      </c>
      <c r="B383" s="54"/>
      <c r="C383" s="54" t="str">
        <f t="shared" si="140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8"/>
        <v>0</v>
      </c>
      <c r="K383" s="100">
        <v>0.0</v>
      </c>
      <c r="L383" s="100">
        <f t="shared" si="139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6" t="str">
        <f t="shared" si="131"/>
        <v>NADA</v>
      </c>
      <c r="B384" s="54"/>
      <c r="C384" s="54" t="str">
        <f t="shared" si="140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8"/>
        <v>0</v>
      </c>
      <c r="K384" s="100">
        <v>0.0</v>
      </c>
      <c r="L384" s="100">
        <f t="shared" si="139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6" t="str">
        <f t="shared" si="131"/>
        <v>NADA</v>
      </c>
      <c r="B385" s="54"/>
      <c r="C385" s="54" t="str">
        <f t="shared" si="140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8"/>
        <v>0</v>
      </c>
      <c r="K385" s="100">
        <v>0.0</v>
      </c>
      <c r="L385" s="100">
        <f t="shared" si="139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6" t="str">
        <f t="shared" si="131"/>
        <v>NADA</v>
      </c>
      <c r="B386" s="54"/>
      <c r="C386" s="54" t="str">
        <f t="shared" si="140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8"/>
        <v>0</v>
      </c>
      <c r="K386" s="100">
        <v>0.0</v>
      </c>
      <c r="L386" s="100">
        <f t="shared" si="139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6" t="str">
        <f t="shared" si="131"/>
        <v>NADA</v>
      </c>
      <c r="B387" s="54"/>
      <c r="C387" s="54" t="str">
        <f t="shared" si="140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8"/>
        <v>0</v>
      </c>
      <c r="K387" s="100">
        <v>0.0</v>
      </c>
      <c r="L387" s="100">
        <f t="shared" si="139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6" t="str">
        <f t="shared" si="131"/>
        <v>NADA</v>
      </c>
      <c r="B388" s="54"/>
      <c r="C388" s="54" t="str">
        <f t="shared" si="140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8"/>
        <v>0</v>
      </c>
      <c r="K388" s="100">
        <v>0.0</v>
      </c>
      <c r="L388" s="100">
        <f t="shared" si="139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6" t="str">
        <f t="shared" si="131"/>
        <v>NADA</v>
      </c>
      <c r="B389" s="54"/>
      <c r="C389" s="54" t="str">
        <f t="shared" si="140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8"/>
        <v>0</v>
      </c>
      <c r="K389" s="100">
        <v>0.0</v>
      </c>
      <c r="L389" s="100">
        <f t="shared" si="139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6" t="str">
        <f t="shared" si="131"/>
        <v>NADA</v>
      </c>
      <c r="B390" s="54"/>
      <c r="C390" s="54" t="str">
        <f t="shared" si="140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8"/>
        <v>0</v>
      </c>
      <c r="K390" s="100">
        <v>0.0</v>
      </c>
      <c r="L390" s="100">
        <f t="shared" si="139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6" t="str">
        <f t="shared" si="131"/>
        <v>NADA</v>
      </c>
      <c r="B391" s="54"/>
      <c r="C391" s="54" t="str">
        <f t="shared" si="140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8"/>
        <v>0</v>
      </c>
      <c r="K391" s="100">
        <v>0.0</v>
      </c>
      <c r="L391" s="100">
        <f t="shared" si="139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6" t="str">
        <f t="shared" si="131"/>
        <v>NADA</v>
      </c>
      <c r="B392" s="54"/>
      <c r="C392" s="54" t="str">
        <f t="shared" si="140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8"/>
        <v>0</v>
      </c>
      <c r="K392" s="100">
        <v>0.0</v>
      </c>
      <c r="L392" s="100">
        <f t="shared" si="139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6" t="str">
        <f t="shared" si="131"/>
        <v>NADA</v>
      </c>
      <c r="B393" s="54"/>
      <c r="C393" s="54" t="str">
        <f t="shared" si="140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8"/>
        <v>0</v>
      </c>
      <c r="K393" s="100">
        <v>0.0</v>
      </c>
      <c r="L393" s="100">
        <f t="shared" si="139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6" t="str">
        <f t="shared" si="131"/>
        <v>NADA</v>
      </c>
      <c r="B394" s="54"/>
      <c r="C394" s="54" t="str">
        <f t="shared" si="140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8"/>
        <v>0</v>
      </c>
      <c r="K394" s="100">
        <v>0.0</v>
      </c>
      <c r="L394" s="100">
        <f t="shared" si="139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6" t="str">
        <f t="shared" si="131"/>
        <v>NADA</v>
      </c>
      <c r="B395" s="54"/>
      <c r="C395" s="54" t="str">
        <f t="shared" si="140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8"/>
        <v>0</v>
      </c>
      <c r="K395" s="100">
        <v>0.0</v>
      </c>
      <c r="L395" s="100">
        <f t="shared" si="139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6" t="str">
        <f t="shared" si="131"/>
        <v>NADA</v>
      </c>
      <c r="B396" s="54"/>
      <c r="C396" s="54" t="str">
        <f t="shared" si="140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8"/>
        <v>0</v>
      </c>
      <c r="K396" s="100">
        <v>0.0</v>
      </c>
      <c r="L396" s="100">
        <f t="shared" si="139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6" t="str">
        <f t="shared" si="131"/>
        <v>NADA</v>
      </c>
      <c r="B397" s="54"/>
      <c r="C397" s="54" t="str">
        <f t="shared" si="140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8"/>
        <v>0</v>
      </c>
      <c r="K397" s="100">
        <v>0.0</v>
      </c>
      <c r="L397" s="100">
        <f t="shared" si="139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6" t="str">
        <f t="shared" si="131"/>
        <v>NADA</v>
      </c>
      <c r="B398" s="54"/>
      <c r="C398" s="54" t="str">
        <f t="shared" si="140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8"/>
        <v>0</v>
      </c>
      <c r="K398" s="100">
        <v>0.0</v>
      </c>
      <c r="L398" s="100">
        <f t="shared" si="139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6" t="str">
        <f t="shared" si="131"/>
        <v>NADA</v>
      </c>
      <c r="B399" s="54"/>
      <c r="C399" s="54" t="str">
        <f t="shared" si="140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8"/>
        <v>0</v>
      </c>
      <c r="K399" s="100">
        <v>0.0</v>
      </c>
      <c r="L399" s="100">
        <f t="shared" si="139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6" t="str">
        <f t="shared" si="131"/>
        <v>NADA</v>
      </c>
      <c r="B400" s="54"/>
      <c r="C400" s="54" t="str">
        <f t="shared" si="140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8"/>
        <v>0</v>
      </c>
      <c r="K400" s="100">
        <v>0.0</v>
      </c>
      <c r="L400" s="100">
        <f t="shared" si="139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6" t="str">
        <f t="shared" si="131"/>
        <v>NADA</v>
      </c>
      <c r="B401" s="54"/>
      <c r="C401" s="54" t="str">
        <f t="shared" si="140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8"/>
        <v>0</v>
      </c>
      <c r="K401" s="100">
        <v>0.0</v>
      </c>
      <c r="L401" s="100">
        <f t="shared" si="139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6" t="str">
        <f t="shared" si="131"/>
        <v>NADA</v>
      </c>
      <c r="B402" s="54"/>
      <c r="C402" s="54" t="str">
        <f t="shared" si="140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8"/>
        <v>0</v>
      </c>
      <c r="K402" s="100">
        <v>0.0</v>
      </c>
      <c r="L402" s="100">
        <f t="shared" si="139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6" t="str">
        <f t="shared" si="131"/>
        <v>NADA</v>
      </c>
      <c r="B403" s="54"/>
      <c r="C403" s="54" t="str">
        <f t="shared" si="140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8"/>
        <v>0</v>
      </c>
      <c r="K403" s="100">
        <v>0.0</v>
      </c>
      <c r="L403" s="100">
        <f t="shared" si="139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6" t="str">
        <f t="shared" si="131"/>
        <v>NADA</v>
      </c>
      <c r="B404" s="54"/>
      <c r="C404" s="54" t="str">
        <f t="shared" si="140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8"/>
        <v>0</v>
      </c>
      <c r="K404" s="100">
        <v>0.0</v>
      </c>
      <c r="L404" s="100">
        <f t="shared" si="139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6" t="str">
        <f t="shared" si="131"/>
        <v>NADA</v>
      </c>
      <c r="B405" s="54"/>
      <c r="C405" s="54" t="str">
        <f t="shared" si="140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8"/>
        <v>0</v>
      </c>
      <c r="K405" s="100">
        <v>0.0</v>
      </c>
      <c r="L405" s="100">
        <f t="shared" si="139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6" t="str">
        <f t="shared" si="131"/>
        <v>NADA</v>
      </c>
      <c r="B406" s="54"/>
      <c r="C406" s="54" t="str">
        <f t="shared" si="140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8"/>
        <v>0</v>
      </c>
      <c r="K406" s="100">
        <v>0.0</v>
      </c>
      <c r="L406" s="100">
        <f t="shared" si="139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6" t="str">
        <f t="shared" si="131"/>
        <v>NADA</v>
      </c>
      <c r="B407" s="54"/>
      <c r="C407" s="54" t="str">
        <f t="shared" si="140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8"/>
        <v>0</v>
      </c>
      <c r="K407" s="100">
        <v>0.0</v>
      </c>
      <c r="L407" s="100">
        <f t="shared" si="139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6" t="str">
        <f t="shared" ref="A410:A451" si="141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6" t="str">
        <f t="shared" si="141"/>
        <v>NADA</v>
      </c>
      <c r="B411" s="87"/>
      <c r="C411" s="87">
        <v>0.1</v>
      </c>
      <c r="D411" s="82" t="s">
        <v>38</v>
      </c>
      <c r="E411" s="83">
        <f t="shared" ref="E411:E417" si="142">((E410*G$67)+E410)</f>
        <v>0</v>
      </c>
      <c r="F411" s="84">
        <v>2.0</v>
      </c>
      <c r="G411" s="85">
        <f t="shared" ref="G411:G417" si="143">((G410*G$67)+G410)</f>
        <v>0</v>
      </c>
      <c r="H411" s="84">
        <v>10.0</v>
      </c>
      <c r="I411" s="85">
        <f t="shared" ref="I411:I417" si="144">((I410*G$67)+I410)</f>
        <v>0</v>
      </c>
      <c r="J411" s="84">
        <v>18.0</v>
      </c>
      <c r="K411" s="85">
        <f t="shared" ref="K411:K416" si="145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6" t="str">
        <f t="shared" si="141"/>
        <v>NADA</v>
      </c>
      <c r="B412" s="82"/>
      <c r="C412" s="82"/>
      <c r="D412" s="82"/>
      <c r="E412" s="83">
        <f t="shared" si="142"/>
        <v>0</v>
      </c>
      <c r="F412" s="84">
        <v>3.0</v>
      </c>
      <c r="G412" s="85">
        <f t="shared" si="143"/>
        <v>0</v>
      </c>
      <c r="H412" s="84">
        <v>11.0</v>
      </c>
      <c r="I412" s="85">
        <f t="shared" si="144"/>
        <v>0</v>
      </c>
      <c r="J412" s="84">
        <v>19.0</v>
      </c>
      <c r="K412" s="85">
        <f t="shared" si="145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6" t="str">
        <f t="shared" si="141"/>
        <v>NADA</v>
      </c>
      <c r="B413" s="88"/>
      <c r="C413" s="88"/>
      <c r="D413" s="88"/>
      <c r="E413" s="83">
        <f t="shared" si="142"/>
        <v>0</v>
      </c>
      <c r="F413" s="84">
        <v>4.0</v>
      </c>
      <c r="G413" s="85">
        <f t="shared" si="143"/>
        <v>0</v>
      </c>
      <c r="H413" s="84">
        <v>12.0</v>
      </c>
      <c r="I413" s="85">
        <f t="shared" si="144"/>
        <v>0</v>
      </c>
      <c r="J413" s="84">
        <v>20.0</v>
      </c>
      <c r="K413" s="85">
        <f t="shared" si="145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6" t="str">
        <f t="shared" si="141"/>
        <v>NADA</v>
      </c>
      <c r="B414" s="89"/>
      <c r="C414" s="89" t="s">
        <v>1</v>
      </c>
      <c r="D414" s="89" t="s">
        <v>39</v>
      </c>
      <c r="E414" s="83">
        <f t="shared" si="142"/>
        <v>0</v>
      </c>
      <c r="F414" s="84">
        <v>5.0</v>
      </c>
      <c r="G414" s="85">
        <f t="shared" si="143"/>
        <v>0</v>
      </c>
      <c r="H414" s="84">
        <v>13.0</v>
      </c>
      <c r="I414" s="85">
        <f t="shared" si="144"/>
        <v>0</v>
      </c>
      <c r="J414" s="84">
        <v>21.0</v>
      </c>
      <c r="K414" s="85">
        <f t="shared" si="145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6" t="str">
        <f t="shared" si="141"/>
        <v>NADA</v>
      </c>
      <c r="B415" s="90"/>
      <c r="C415" s="90" t="s">
        <v>40</v>
      </c>
      <c r="D415" s="91">
        <f>L419*0.5%</f>
        <v>0</v>
      </c>
      <c r="E415" s="83">
        <f t="shared" si="142"/>
        <v>0</v>
      </c>
      <c r="F415" s="84">
        <v>6.0</v>
      </c>
      <c r="G415" s="85">
        <f t="shared" si="143"/>
        <v>0</v>
      </c>
      <c r="H415" s="84">
        <v>14.0</v>
      </c>
      <c r="I415" s="85">
        <f t="shared" si="144"/>
        <v>0</v>
      </c>
      <c r="J415" s="84">
        <v>22.0</v>
      </c>
      <c r="K415" s="85">
        <f t="shared" si="145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6" t="str">
        <f t="shared" si="141"/>
        <v>NADA</v>
      </c>
      <c r="B416" s="92"/>
      <c r="C416" s="92" t="s">
        <v>41</v>
      </c>
      <c r="D416" s="93">
        <f>D415/5</f>
        <v>0</v>
      </c>
      <c r="E416" s="83">
        <f t="shared" si="142"/>
        <v>0</v>
      </c>
      <c r="F416" s="84">
        <v>7.0</v>
      </c>
      <c r="G416" s="85">
        <f t="shared" si="143"/>
        <v>0</v>
      </c>
      <c r="H416" s="84">
        <v>15.0</v>
      </c>
      <c r="I416" s="85">
        <f t="shared" si="144"/>
        <v>0</v>
      </c>
      <c r="J416" s="84">
        <v>23.0</v>
      </c>
      <c r="K416" s="85">
        <f t="shared" si="145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6" t="str">
        <f t="shared" si="141"/>
        <v>NADA</v>
      </c>
      <c r="B417" s="94"/>
      <c r="C417" s="94" t="s">
        <v>42</v>
      </c>
      <c r="D417" s="95">
        <f>L419*G419</f>
        <v>0</v>
      </c>
      <c r="E417" s="83">
        <f t="shared" si="142"/>
        <v>0</v>
      </c>
      <c r="F417" s="84">
        <v>8.0</v>
      </c>
      <c r="G417" s="85">
        <f t="shared" si="143"/>
        <v>0</v>
      </c>
      <c r="H417" s="84">
        <v>16.0</v>
      </c>
      <c r="I417" s="85">
        <f t="shared" si="144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6" t="str">
        <f t="shared" si="141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6" t="str">
        <f t="shared" si="141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6">H421+H422+H423+H424+H425+H426+H427+H428+H429+H430+H431+H432+H433+H434+H435+H436+H437+H438+H439+H440+H441+H442+H443+H444+H445+H446+H447+H448+H449+H450</f>
        <v>0</v>
      </c>
      <c r="I419" s="17">
        <f t="shared" si="146"/>
        <v>0</v>
      </c>
      <c r="J419" s="98"/>
      <c r="K419" s="17">
        <f t="shared" ref="K419:L419" si="147">K421+K422+K423+K424+K425+K426+K427+K428+K429+K430+K431+K432+K433+K434+K435+K436+K437+K438+K439+K440+K441+K442+K443+K444+K445+K446+K447+K448+K449+K450</f>
        <v>0</v>
      </c>
      <c r="L419" s="17">
        <f t="shared" si="147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6" t="str">
        <f t="shared" si="141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6" t="str">
        <f t="shared" si="141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8">SUM(H421:I421)</f>
        <v>0</v>
      </c>
      <c r="K421" s="100">
        <v>0.0</v>
      </c>
      <c r="L421" s="100">
        <f t="shared" ref="L421:L451" si="149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6" t="str">
        <f t="shared" si="141"/>
        <v>NADA</v>
      </c>
      <c r="B422" s="54"/>
      <c r="C422" s="54" t="str">
        <f t="shared" ref="C422:C451" si="150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8"/>
        <v>0</v>
      </c>
      <c r="K422" s="100">
        <v>0.0</v>
      </c>
      <c r="L422" s="100">
        <f t="shared" si="149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6" t="str">
        <f t="shared" si="141"/>
        <v>NADA</v>
      </c>
      <c r="B423" s="54"/>
      <c r="C423" s="54" t="str">
        <f t="shared" si="150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8"/>
        <v>0</v>
      </c>
      <c r="K423" s="100">
        <v>0.0</v>
      </c>
      <c r="L423" s="100">
        <f t="shared" si="149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6" t="str">
        <f t="shared" si="141"/>
        <v>NADA</v>
      </c>
      <c r="B424" s="54"/>
      <c r="C424" s="54" t="str">
        <f t="shared" si="150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8"/>
        <v>0</v>
      </c>
      <c r="K424" s="100">
        <v>0.0</v>
      </c>
      <c r="L424" s="100">
        <f t="shared" si="149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6" t="str">
        <f t="shared" si="141"/>
        <v>NADA</v>
      </c>
      <c r="B425" s="54"/>
      <c r="C425" s="54" t="str">
        <f t="shared" si="150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8"/>
        <v>0</v>
      </c>
      <c r="K425" s="100">
        <v>0.0</v>
      </c>
      <c r="L425" s="100">
        <f t="shared" si="149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6" t="str">
        <f t="shared" si="141"/>
        <v>NADA</v>
      </c>
      <c r="B426" s="54"/>
      <c r="C426" s="54" t="str">
        <f t="shared" si="150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8"/>
        <v>0</v>
      </c>
      <c r="K426" s="100">
        <v>0.0</v>
      </c>
      <c r="L426" s="100">
        <f t="shared" si="149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6" t="str">
        <f t="shared" si="141"/>
        <v>NADA</v>
      </c>
      <c r="B427" s="54"/>
      <c r="C427" s="54" t="str">
        <f t="shared" si="150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8"/>
        <v>0</v>
      </c>
      <c r="K427" s="100">
        <v>0.0</v>
      </c>
      <c r="L427" s="100">
        <f t="shared" si="149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6" t="str">
        <f t="shared" si="141"/>
        <v>NADA</v>
      </c>
      <c r="B428" s="54"/>
      <c r="C428" s="54" t="str">
        <f t="shared" si="150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8"/>
        <v>0</v>
      </c>
      <c r="K428" s="100">
        <v>0.0</v>
      </c>
      <c r="L428" s="100">
        <f t="shared" si="149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6" t="str">
        <f t="shared" si="141"/>
        <v>NADA</v>
      </c>
      <c r="B429" s="54"/>
      <c r="C429" s="54" t="str">
        <f t="shared" si="150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8"/>
        <v>0</v>
      </c>
      <c r="K429" s="100">
        <v>0.0</v>
      </c>
      <c r="L429" s="100">
        <f t="shared" si="149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6" t="str">
        <f t="shared" si="141"/>
        <v>NADA</v>
      </c>
      <c r="B430" s="54"/>
      <c r="C430" s="54" t="str">
        <f t="shared" si="150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8"/>
        <v>0</v>
      </c>
      <c r="K430" s="100">
        <v>0.0</v>
      </c>
      <c r="L430" s="100">
        <f t="shared" si="149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6" t="str">
        <f t="shared" si="141"/>
        <v>NADA</v>
      </c>
      <c r="B431" s="54"/>
      <c r="C431" s="54" t="str">
        <f t="shared" si="150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8"/>
        <v>0</v>
      </c>
      <c r="K431" s="100">
        <v>0.0</v>
      </c>
      <c r="L431" s="100">
        <f t="shared" si="149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6" t="str">
        <f t="shared" si="141"/>
        <v>NADA</v>
      </c>
      <c r="B432" s="54"/>
      <c r="C432" s="54" t="str">
        <f t="shared" si="150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8"/>
        <v>0</v>
      </c>
      <c r="K432" s="100">
        <v>0.0</v>
      </c>
      <c r="L432" s="100">
        <f t="shared" si="149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6" t="str">
        <f t="shared" si="141"/>
        <v>NADA</v>
      </c>
      <c r="B433" s="54"/>
      <c r="C433" s="54" t="str">
        <f t="shared" si="150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8"/>
        <v>0</v>
      </c>
      <c r="K433" s="100">
        <v>0.0</v>
      </c>
      <c r="L433" s="100">
        <f t="shared" si="149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6" t="str">
        <f t="shared" si="141"/>
        <v>NADA</v>
      </c>
      <c r="B434" s="54"/>
      <c r="C434" s="54" t="str">
        <f t="shared" si="150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8"/>
        <v>0</v>
      </c>
      <c r="K434" s="100">
        <v>0.0</v>
      </c>
      <c r="L434" s="100">
        <f t="shared" si="149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6" t="str">
        <f t="shared" si="141"/>
        <v>NADA</v>
      </c>
      <c r="B435" s="54"/>
      <c r="C435" s="54" t="str">
        <f t="shared" si="150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8"/>
        <v>0</v>
      </c>
      <c r="K435" s="100">
        <v>0.0</v>
      </c>
      <c r="L435" s="100">
        <f t="shared" si="149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6" t="str">
        <f t="shared" si="141"/>
        <v>NADA</v>
      </c>
      <c r="B436" s="54"/>
      <c r="C436" s="54" t="str">
        <f t="shared" si="150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8"/>
        <v>0</v>
      </c>
      <c r="K436" s="100">
        <v>0.0</v>
      </c>
      <c r="L436" s="100">
        <f t="shared" si="149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6" t="str">
        <f t="shared" si="141"/>
        <v>NADA</v>
      </c>
      <c r="B437" s="54"/>
      <c r="C437" s="54" t="str">
        <f t="shared" si="150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8"/>
        <v>0</v>
      </c>
      <c r="K437" s="100">
        <v>0.0</v>
      </c>
      <c r="L437" s="100">
        <f t="shared" si="149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6" t="str">
        <f t="shared" si="141"/>
        <v>NADA</v>
      </c>
      <c r="B438" s="54"/>
      <c r="C438" s="54" t="str">
        <f t="shared" si="150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8"/>
        <v>0</v>
      </c>
      <c r="K438" s="100">
        <v>0.0</v>
      </c>
      <c r="L438" s="100">
        <f t="shared" si="149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6" t="str">
        <f t="shared" si="141"/>
        <v>NADA</v>
      </c>
      <c r="B439" s="54"/>
      <c r="C439" s="54" t="str">
        <f t="shared" si="150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8"/>
        <v>0</v>
      </c>
      <c r="K439" s="100">
        <v>0.0</v>
      </c>
      <c r="L439" s="100">
        <f t="shared" si="149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6" t="str">
        <f t="shared" si="141"/>
        <v>NADA</v>
      </c>
      <c r="B440" s="54"/>
      <c r="C440" s="54" t="str">
        <f t="shared" si="150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8"/>
        <v>0</v>
      </c>
      <c r="K440" s="100">
        <v>0.0</v>
      </c>
      <c r="L440" s="100">
        <f t="shared" si="149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6" t="str">
        <f t="shared" si="141"/>
        <v>NADA</v>
      </c>
      <c r="B441" s="54"/>
      <c r="C441" s="54" t="str">
        <f t="shared" si="150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8"/>
        <v>0</v>
      </c>
      <c r="K441" s="100">
        <v>0.0</v>
      </c>
      <c r="L441" s="100">
        <f t="shared" si="149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6" t="str">
        <f t="shared" si="141"/>
        <v>NADA</v>
      </c>
      <c r="B442" s="54"/>
      <c r="C442" s="54" t="str">
        <f t="shared" si="150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8"/>
        <v>0</v>
      </c>
      <c r="K442" s="100">
        <v>0.0</v>
      </c>
      <c r="L442" s="100">
        <f t="shared" si="149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6" t="str">
        <f t="shared" si="141"/>
        <v>NADA</v>
      </c>
      <c r="B443" s="54"/>
      <c r="C443" s="54" t="str">
        <f t="shared" si="150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8"/>
        <v>0</v>
      </c>
      <c r="K443" s="100">
        <v>0.0</v>
      </c>
      <c r="L443" s="100">
        <f t="shared" si="149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6" t="str">
        <f t="shared" si="141"/>
        <v>NADA</v>
      </c>
      <c r="B444" s="54"/>
      <c r="C444" s="54" t="str">
        <f t="shared" si="150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8"/>
        <v>0</v>
      </c>
      <c r="K444" s="100">
        <v>0.0</v>
      </c>
      <c r="L444" s="100">
        <f t="shared" si="149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6" t="str">
        <f t="shared" si="141"/>
        <v>NADA</v>
      </c>
      <c r="B445" s="54"/>
      <c r="C445" s="54" t="str">
        <f t="shared" si="150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8"/>
        <v>0</v>
      </c>
      <c r="K445" s="100">
        <v>0.0</v>
      </c>
      <c r="L445" s="100">
        <f t="shared" si="149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6" t="str">
        <f t="shared" si="141"/>
        <v>NADA</v>
      </c>
      <c r="B446" s="54"/>
      <c r="C446" s="54" t="str">
        <f t="shared" si="150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8"/>
        <v>0</v>
      </c>
      <c r="K446" s="100">
        <v>0.0</v>
      </c>
      <c r="L446" s="100">
        <f t="shared" si="149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6" t="str">
        <f t="shared" si="141"/>
        <v>NADA</v>
      </c>
      <c r="B447" s="54"/>
      <c r="C447" s="54" t="str">
        <f t="shared" si="150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8"/>
        <v>0</v>
      </c>
      <c r="K447" s="100">
        <v>0.0</v>
      </c>
      <c r="L447" s="100">
        <f t="shared" si="149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6" t="str">
        <f t="shared" si="141"/>
        <v>NADA</v>
      </c>
      <c r="B448" s="54"/>
      <c r="C448" s="54" t="str">
        <f t="shared" si="150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8"/>
        <v>0</v>
      </c>
      <c r="K448" s="100">
        <v>0.0</v>
      </c>
      <c r="L448" s="100">
        <f t="shared" si="149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6" t="str">
        <f t="shared" si="141"/>
        <v>NADA</v>
      </c>
      <c r="B449" s="54"/>
      <c r="C449" s="54" t="str">
        <f t="shared" si="150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8"/>
        <v>0</v>
      </c>
      <c r="K449" s="100">
        <v>0.0</v>
      </c>
      <c r="L449" s="100">
        <f t="shared" si="149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6" t="str">
        <f t="shared" si="141"/>
        <v>NADA</v>
      </c>
      <c r="B450" s="54"/>
      <c r="C450" s="54" t="str">
        <f t="shared" si="150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8"/>
        <v>0</v>
      </c>
      <c r="K450" s="100">
        <v>0.0</v>
      </c>
      <c r="L450" s="100">
        <f t="shared" si="149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6" t="str">
        <f t="shared" si="141"/>
        <v>NADA</v>
      </c>
      <c r="B451" s="54"/>
      <c r="C451" s="54" t="str">
        <f t="shared" si="150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8"/>
        <v>0</v>
      </c>
      <c r="K451" s="100">
        <v>0.0</v>
      </c>
      <c r="L451" s="100">
        <f t="shared" si="149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5" max="5" width="18.25"/>
    <col customWidth="1" min="12" max="12" width="14.63"/>
    <col customWidth="1" min="13" max="13" width="3.0"/>
    <col customWidth="1" min="14" max="14" width="24.5"/>
    <col customWidth="1" min="15" max="15" width="21.63"/>
    <col customWidth="1" min="22" max="22" width="15.25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0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0.1</v>
      </c>
      <c r="H3" s="17">
        <f t="shared" ref="H3:I3" si="1">H67</f>
        <v>329</v>
      </c>
      <c r="I3" s="17">
        <f t="shared" si="1"/>
        <v>17</v>
      </c>
      <c r="J3" s="18">
        <f t="shared" ref="J3:J12" si="5">I3/H3</f>
        <v>0.05167173252</v>
      </c>
      <c r="K3" s="17">
        <f t="shared" ref="K3:L3" si="2">K67</f>
        <v>0</v>
      </c>
      <c r="L3" s="17">
        <f t="shared" si="2"/>
        <v>346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0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12</v>
      </c>
      <c r="G4" s="16">
        <f>C103</f>
        <v>0.02</v>
      </c>
      <c r="H4" s="17">
        <f t="shared" ref="H4:I4" si="4">H111</f>
        <v>1200</v>
      </c>
      <c r="I4" s="17">
        <f t="shared" si="4"/>
        <v>296</v>
      </c>
      <c r="J4" s="18">
        <f t="shared" si="5"/>
        <v>0.2466666667</v>
      </c>
      <c r="K4" s="17">
        <f t="shared" ref="K4:L4" si="6">K111</f>
        <v>0</v>
      </c>
      <c r="L4" s="17">
        <f t="shared" si="6"/>
        <v>1496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0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12</v>
      </c>
      <c r="G5" s="16">
        <f>C147</f>
        <v>0.05</v>
      </c>
      <c r="H5" s="17">
        <f t="shared" ref="H5:I5" si="7">H155</f>
        <v>782</v>
      </c>
      <c r="I5" s="17">
        <f t="shared" si="7"/>
        <v>6</v>
      </c>
      <c r="J5" s="18">
        <f t="shared" si="5"/>
        <v>0.007672634271</v>
      </c>
      <c r="K5" s="17">
        <f>K11</f>
        <v>0</v>
      </c>
      <c r="L5" s="17">
        <f>L155</f>
        <v>788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6" t="str">
        <f t="shared" si="3"/>
        <v>GERAL</v>
      </c>
      <c r="B6" s="13" t="b">
        <v>0</v>
      </c>
      <c r="C6" s="14" t="str">
        <f>D194</f>
        <v>Sportingbet</v>
      </c>
      <c r="D6" s="14" t="s">
        <v>10</v>
      </c>
      <c r="E6" s="14" t="str">
        <f>C189</f>
        <v>4ª ENTRADA</v>
      </c>
      <c r="F6" s="15" t="s">
        <v>12</v>
      </c>
      <c r="G6" s="16">
        <f>C191</f>
        <v>0.02</v>
      </c>
      <c r="H6" s="17">
        <f t="shared" ref="H6:I6" si="8">H199</f>
        <v>1082</v>
      </c>
      <c r="I6" s="17">
        <f t="shared" si="8"/>
        <v>256.5</v>
      </c>
      <c r="J6" s="18">
        <f t="shared" si="5"/>
        <v>0.2370609982</v>
      </c>
      <c r="K6" s="17">
        <f t="shared" ref="K6:L6" si="9">K199</f>
        <v>0</v>
      </c>
      <c r="L6" s="17">
        <f t="shared" si="9"/>
        <v>1338.5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6" t="str">
        <f t="shared" si="3"/>
        <v>GERAL</v>
      </c>
      <c r="B7" s="13" t="b">
        <v>0</v>
      </c>
      <c r="C7" s="14" t="str">
        <f>D238</f>
        <v>Bet Vip</v>
      </c>
      <c r="D7" s="14" t="s">
        <v>10</v>
      </c>
      <c r="E7" s="14" t="str">
        <f>C233</f>
        <v>5ª ENTRADA</v>
      </c>
      <c r="F7" s="15" t="s">
        <v>12</v>
      </c>
      <c r="G7" s="16">
        <f>C235</f>
        <v>0.02</v>
      </c>
      <c r="H7" s="17">
        <f t="shared" ref="H7:I7" si="10">H243</f>
        <v>1070</v>
      </c>
      <c r="I7" s="17">
        <f t="shared" si="10"/>
        <v>112</v>
      </c>
      <c r="J7" s="18">
        <f t="shared" si="5"/>
        <v>0.1046728972</v>
      </c>
      <c r="K7" s="17">
        <f t="shared" ref="K7:L7" si="11">K243</f>
        <v>0</v>
      </c>
      <c r="L7" s="17">
        <f t="shared" si="11"/>
        <v>1182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6" t="str">
        <f t="shared" si="3"/>
        <v>GERAL</v>
      </c>
      <c r="B8" s="13" t="b">
        <v>0</v>
      </c>
      <c r="C8" s="14" t="str">
        <f>D282</f>
        <v>Bet Fair</v>
      </c>
      <c r="D8" s="14" t="s">
        <v>10</v>
      </c>
      <c r="E8" s="14" t="str">
        <f>C277</f>
        <v>6ª ENTRADA</v>
      </c>
      <c r="F8" s="15" t="s">
        <v>12</v>
      </c>
      <c r="G8" s="16">
        <f>C279</f>
        <v>0.02</v>
      </c>
      <c r="H8" s="17">
        <f t="shared" ref="H8:I8" si="12">H287</f>
        <v>975</v>
      </c>
      <c r="I8" s="17">
        <f t="shared" si="12"/>
        <v>84</v>
      </c>
      <c r="J8" s="18">
        <f t="shared" si="5"/>
        <v>0.08615384615</v>
      </c>
      <c r="K8" s="17">
        <f t="shared" ref="K8:L8" si="13">K287</f>
        <v>0</v>
      </c>
      <c r="L8" s="17">
        <f t="shared" si="13"/>
        <v>1059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6" t="str">
        <f t="shared" si="3"/>
        <v>GERAL</v>
      </c>
      <c r="B9" s="13" t="b">
        <v>1</v>
      </c>
      <c r="C9" s="14" t="str">
        <f>D326</f>
        <v>Esportes da Sorte</v>
      </c>
      <c r="D9" s="14" t="s">
        <v>10</v>
      </c>
      <c r="E9" s="14" t="str">
        <f>C321</f>
        <v>7ª ENTRADA</v>
      </c>
      <c r="F9" s="15" t="s">
        <v>11</v>
      </c>
      <c r="G9" s="16">
        <f>C323</f>
        <v>0.04</v>
      </c>
      <c r="H9" s="17">
        <f t="shared" ref="H9:I9" si="14">H331</f>
        <v>837</v>
      </c>
      <c r="I9" s="17">
        <f t="shared" si="14"/>
        <v>1</v>
      </c>
      <c r="J9" s="18">
        <f t="shared" si="5"/>
        <v>0.00119474313</v>
      </c>
      <c r="K9" s="17">
        <f t="shared" ref="K9:L9" si="15">K331</f>
        <v>0</v>
      </c>
      <c r="L9" s="17">
        <f t="shared" si="15"/>
        <v>838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6" t="str">
        <f t="shared" si="3"/>
        <v>GERAL</v>
      </c>
      <c r="B10" s="14" t="b">
        <v>0</v>
      </c>
      <c r="C10" s="14" t="str">
        <f>D370</f>
        <v>Pix Bet</v>
      </c>
      <c r="D10" s="14"/>
      <c r="E10" s="14"/>
      <c r="F10" s="15"/>
      <c r="G10" s="16">
        <f>C367</f>
        <v>0.1</v>
      </c>
      <c r="H10" s="17">
        <f t="shared" ref="H10:I10" si="16">H375</f>
        <v>0</v>
      </c>
      <c r="I10" s="17">
        <f t="shared" si="16"/>
        <v>0</v>
      </c>
      <c r="J10" s="18" t="str">
        <f t="shared" si="5"/>
        <v>#DIV/0!</v>
      </c>
      <c r="K10" s="17">
        <f t="shared" ref="K10:L10" si="17">K375</f>
        <v>0</v>
      </c>
      <c r="L10" s="17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6" t="str">
        <f t="shared" si="3"/>
        <v>GERAL</v>
      </c>
      <c r="B11" s="14" t="b">
        <v>0</v>
      </c>
      <c r="C11" s="14" t="str">
        <f>D414</f>
        <v>Pix Bet</v>
      </c>
      <c r="D11" s="14"/>
      <c r="E11" s="14"/>
      <c r="F11" s="15"/>
      <c r="G11" s="16">
        <f>C411</f>
        <v>0.1</v>
      </c>
      <c r="H11" s="17">
        <f t="shared" ref="H11:I11" si="18">H419</f>
        <v>0</v>
      </c>
      <c r="I11" s="17">
        <f t="shared" si="18"/>
        <v>0</v>
      </c>
      <c r="J11" s="18" t="str">
        <f t="shared" si="5"/>
        <v>#DIV/0!</v>
      </c>
      <c r="K11" s="17">
        <f t="shared" ref="K11:L11" si="19">K419</f>
        <v>0</v>
      </c>
      <c r="L11" s="17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/>
      <c r="C12" s="26" t="s">
        <v>56</v>
      </c>
      <c r="D12" s="26"/>
      <c r="E12" s="27">
        <f>H12*234.52%</f>
        <v>14716.13</v>
      </c>
      <c r="F12" s="28" t="s">
        <v>14</v>
      </c>
      <c r="G12" s="29"/>
      <c r="H12" s="30">
        <f t="shared" ref="H12:I12" si="20">SUM(H3:H11)</f>
        <v>6275</v>
      </c>
      <c r="I12" s="30">
        <f t="shared" si="20"/>
        <v>772.5</v>
      </c>
      <c r="J12" s="31">
        <f t="shared" si="5"/>
        <v>0.1231075697</v>
      </c>
      <c r="K12" s="30">
        <f t="shared" ref="K12:L12" si="21">SUM(K3:K11)</f>
        <v>0</v>
      </c>
      <c r="L12" s="30">
        <f t="shared" si="21"/>
        <v>7047.5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106"/>
      <c r="G13" s="3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106"/>
      <c r="G14" s="3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6275</v>
      </c>
      <c r="I17" s="51">
        <f t="shared" si="23"/>
        <v>772.5</v>
      </c>
      <c r="J17" s="52">
        <f>SUM(H17:I17)</f>
        <v>7047.5</v>
      </c>
      <c r="K17" s="51">
        <f>K67+K111+K155+K199+K243+K287+K331+K375+K419</f>
        <v>0</v>
      </c>
      <c r="L17" s="51">
        <f>J17-K17</f>
        <v>7047.5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0.01593625498</v>
      </c>
      <c r="F19" s="56" t="s">
        <v>27</v>
      </c>
      <c r="G19" s="57">
        <v>1.0</v>
      </c>
      <c r="H19" s="58">
        <f t="shared" ref="H19:I19" si="24">H69+H113+H157+H201+H245+H289+H333+H377+H421</f>
        <v>6275</v>
      </c>
      <c r="I19" s="59">
        <f t="shared" si="24"/>
        <v>100</v>
      </c>
      <c r="J19" s="60">
        <f t="shared" ref="J19:J49" si="27">SUM(H19:I19)</f>
        <v>6375</v>
      </c>
      <c r="K19" s="58">
        <f t="shared" ref="K19:K49" si="28">K69+K113+K157+K201+K245+K289+K333+K377+K421</f>
        <v>0</v>
      </c>
      <c r="L19" s="58">
        <f t="shared" ref="L19:L49" si="29">J19-K19</f>
        <v>6375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-0.009561752988</v>
      </c>
      <c r="F20" s="56" t="s">
        <v>28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-60</v>
      </c>
      <c r="J20" s="60">
        <f t="shared" si="27"/>
        <v>-60</v>
      </c>
      <c r="K20" s="58">
        <f t="shared" si="28"/>
        <v>0</v>
      </c>
      <c r="L20" s="58">
        <f t="shared" si="29"/>
        <v>-60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0.01115537849</v>
      </c>
      <c r="F21" s="56" t="s">
        <v>29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70</v>
      </c>
      <c r="J21" s="60">
        <f t="shared" si="27"/>
        <v>70</v>
      </c>
      <c r="K21" s="58">
        <f t="shared" si="28"/>
        <v>0</v>
      </c>
      <c r="L21" s="58">
        <f t="shared" si="29"/>
        <v>70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</v>
      </c>
      <c r="F22" s="56" t="s">
        <v>23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0</v>
      </c>
      <c r="J22" s="60">
        <f t="shared" si="27"/>
        <v>0</v>
      </c>
      <c r="K22" s="58">
        <f t="shared" si="28"/>
        <v>0</v>
      </c>
      <c r="L22" s="58">
        <f t="shared" si="29"/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0.01545816733</v>
      </c>
      <c r="F23" s="56" t="s">
        <v>24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97</v>
      </c>
      <c r="J23" s="60">
        <f t="shared" si="27"/>
        <v>97</v>
      </c>
      <c r="K23" s="58">
        <f t="shared" si="28"/>
        <v>0</v>
      </c>
      <c r="L23" s="58">
        <f t="shared" si="29"/>
        <v>97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-0.01593625498</v>
      </c>
      <c r="F24" s="56" t="s">
        <v>25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-100</v>
      </c>
      <c r="J24" s="60">
        <f t="shared" si="27"/>
        <v>-100</v>
      </c>
      <c r="K24" s="58">
        <f t="shared" si="28"/>
        <v>0</v>
      </c>
      <c r="L24" s="58">
        <f t="shared" si="29"/>
        <v>-100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0.006852589641</v>
      </c>
      <c r="F25" s="56" t="s">
        <v>26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43</v>
      </c>
      <c r="J25" s="60">
        <f t="shared" si="27"/>
        <v>43</v>
      </c>
      <c r="K25" s="58">
        <f t="shared" si="28"/>
        <v>0</v>
      </c>
      <c r="L25" s="58">
        <f t="shared" si="29"/>
        <v>43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</v>
      </c>
      <c r="F26" s="56" t="s">
        <v>27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0</v>
      </c>
      <c r="J26" s="60">
        <f t="shared" si="27"/>
        <v>0</v>
      </c>
      <c r="K26" s="58">
        <f t="shared" si="28"/>
        <v>0</v>
      </c>
      <c r="L26" s="58">
        <f t="shared" si="29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0.00796812749</v>
      </c>
      <c r="F27" s="56" t="s">
        <v>28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50</v>
      </c>
      <c r="J27" s="60">
        <f t="shared" si="27"/>
        <v>50</v>
      </c>
      <c r="K27" s="58">
        <f t="shared" si="28"/>
        <v>0</v>
      </c>
      <c r="L27" s="58">
        <f t="shared" si="29"/>
        <v>50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-0.01593625498</v>
      </c>
      <c r="F28" s="56" t="s">
        <v>29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-100</v>
      </c>
      <c r="J28" s="60">
        <f t="shared" si="27"/>
        <v>-100</v>
      </c>
      <c r="K28" s="58">
        <f t="shared" si="28"/>
        <v>0</v>
      </c>
      <c r="L28" s="58">
        <f t="shared" si="29"/>
        <v>-100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0</v>
      </c>
      <c r="F29" s="56" t="s">
        <v>23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0</v>
      </c>
      <c r="J29" s="60">
        <f t="shared" si="27"/>
        <v>0</v>
      </c>
      <c r="K29" s="58">
        <f t="shared" si="28"/>
        <v>0</v>
      </c>
      <c r="L29" s="58">
        <f t="shared" si="29"/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-0.00796812749</v>
      </c>
      <c r="F30" s="56" t="s">
        <v>24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-50</v>
      </c>
      <c r="J30" s="60">
        <f t="shared" si="27"/>
        <v>-50</v>
      </c>
      <c r="K30" s="58">
        <f t="shared" si="28"/>
        <v>0</v>
      </c>
      <c r="L30" s="58">
        <f t="shared" si="29"/>
        <v>-50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0.01051792829</v>
      </c>
      <c r="F31" s="56" t="s">
        <v>25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66</v>
      </c>
      <c r="J31" s="60">
        <f t="shared" si="27"/>
        <v>66</v>
      </c>
      <c r="K31" s="58">
        <f t="shared" si="28"/>
        <v>0</v>
      </c>
      <c r="L31" s="58">
        <f t="shared" si="29"/>
        <v>66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0.00796812749</v>
      </c>
      <c r="F32" s="56" t="s">
        <v>26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50</v>
      </c>
      <c r="J32" s="60">
        <f t="shared" si="27"/>
        <v>50</v>
      </c>
      <c r="K32" s="58">
        <f t="shared" si="28"/>
        <v>0</v>
      </c>
      <c r="L32" s="58">
        <f t="shared" si="29"/>
        <v>50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0.005896414343</v>
      </c>
      <c r="F33" s="56" t="s">
        <v>27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37</v>
      </c>
      <c r="J33" s="60">
        <f t="shared" si="27"/>
        <v>37</v>
      </c>
      <c r="K33" s="58">
        <f t="shared" si="28"/>
        <v>0</v>
      </c>
      <c r="L33" s="58">
        <f t="shared" si="29"/>
        <v>37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0.009003984064</v>
      </c>
      <c r="F34" s="56" t="s">
        <v>28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56.5</v>
      </c>
      <c r="J34" s="60">
        <f t="shared" si="27"/>
        <v>56.5</v>
      </c>
      <c r="K34" s="58">
        <f t="shared" si="28"/>
        <v>0</v>
      </c>
      <c r="L34" s="58">
        <f t="shared" si="29"/>
        <v>56.5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0.00828685259</v>
      </c>
      <c r="F35" s="56" t="s">
        <v>29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52</v>
      </c>
      <c r="J35" s="60">
        <f t="shared" si="27"/>
        <v>52</v>
      </c>
      <c r="K35" s="58">
        <f t="shared" si="28"/>
        <v>0</v>
      </c>
      <c r="L35" s="58">
        <f t="shared" si="29"/>
        <v>52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</v>
      </c>
      <c r="F36" s="56" t="s">
        <v>23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0</v>
      </c>
      <c r="J36" s="60">
        <f t="shared" si="27"/>
        <v>0</v>
      </c>
      <c r="K36" s="58">
        <f t="shared" si="28"/>
        <v>0</v>
      </c>
      <c r="L36" s="58">
        <f t="shared" si="29"/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0.01003984064</v>
      </c>
      <c r="F37" s="56" t="s">
        <v>24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63</v>
      </c>
      <c r="J37" s="60">
        <f t="shared" si="27"/>
        <v>63</v>
      </c>
      <c r="K37" s="58">
        <f t="shared" si="28"/>
        <v>0</v>
      </c>
      <c r="L37" s="58">
        <f t="shared" si="29"/>
        <v>63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0.007011952191</v>
      </c>
      <c r="F38" s="56" t="s">
        <v>25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44</v>
      </c>
      <c r="J38" s="60">
        <f t="shared" si="27"/>
        <v>44</v>
      </c>
      <c r="K38" s="58">
        <f t="shared" si="28"/>
        <v>0</v>
      </c>
      <c r="L38" s="58">
        <f t="shared" si="29"/>
        <v>44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0.01099601594</v>
      </c>
      <c r="F39" s="56" t="s">
        <v>26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69</v>
      </c>
      <c r="J39" s="60">
        <f t="shared" si="27"/>
        <v>69</v>
      </c>
      <c r="K39" s="58">
        <f t="shared" si="28"/>
        <v>0</v>
      </c>
      <c r="L39" s="58">
        <f t="shared" si="29"/>
        <v>69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0.01195219124</v>
      </c>
      <c r="F40" s="56" t="s">
        <v>27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75</v>
      </c>
      <c r="J40" s="60">
        <f t="shared" si="27"/>
        <v>75</v>
      </c>
      <c r="K40" s="58">
        <f t="shared" si="28"/>
        <v>0</v>
      </c>
      <c r="L40" s="58">
        <f t="shared" si="29"/>
        <v>75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0.00406374502</v>
      </c>
      <c r="F41" s="56" t="s">
        <v>28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25.5</v>
      </c>
      <c r="J41" s="60">
        <f t="shared" si="27"/>
        <v>25.5</v>
      </c>
      <c r="K41" s="58">
        <f t="shared" si="28"/>
        <v>0</v>
      </c>
      <c r="L41" s="58">
        <f t="shared" si="29"/>
        <v>25.5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0.01187250996</v>
      </c>
      <c r="F42" s="56" t="s">
        <v>29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74.5</v>
      </c>
      <c r="J42" s="60">
        <f t="shared" si="27"/>
        <v>74.5</v>
      </c>
      <c r="K42" s="58">
        <f t="shared" si="28"/>
        <v>0</v>
      </c>
      <c r="L42" s="58">
        <f t="shared" si="29"/>
        <v>74.5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</v>
      </c>
      <c r="F43" s="56" t="s">
        <v>23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0</v>
      </c>
      <c r="J43" s="60">
        <f t="shared" si="27"/>
        <v>0</v>
      </c>
      <c r="K43" s="58">
        <f t="shared" si="28"/>
        <v>0</v>
      </c>
      <c r="L43" s="58">
        <f t="shared" si="29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0.01019920319</v>
      </c>
      <c r="F44" s="56" t="s">
        <v>24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64</v>
      </c>
      <c r="J44" s="60">
        <f t="shared" si="27"/>
        <v>64</v>
      </c>
      <c r="K44" s="58">
        <f t="shared" si="28"/>
        <v>0</v>
      </c>
      <c r="L44" s="58">
        <f t="shared" si="29"/>
        <v>64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-0.01402390438</v>
      </c>
      <c r="F45" s="56" t="s">
        <v>25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-88</v>
      </c>
      <c r="J45" s="60">
        <f t="shared" si="27"/>
        <v>-88</v>
      </c>
      <c r="K45" s="58">
        <f t="shared" si="28"/>
        <v>0</v>
      </c>
      <c r="L45" s="58">
        <f t="shared" si="29"/>
        <v>-88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-0.01370517928</v>
      </c>
      <c r="F46" s="56" t="s">
        <v>26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-86</v>
      </c>
      <c r="J46" s="60">
        <f t="shared" si="27"/>
        <v>-86</v>
      </c>
      <c r="K46" s="58">
        <f t="shared" si="28"/>
        <v>0</v>
      </c>
      <c r="L46" s="58">
        <f t="shared" si="29"/>
        <v>-86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0.01035856574</v>
      </c>
      <c r="F47" s="56" t="s">
        <v>27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65</v>
      </c>
      <c r="J47" s="60">
        <f t="shared" si="27"/>
        <v>65</v>
      </c>
      <c r="K47" s="58">
        <f t="shared" si="28"/>
        <v>0</v>
      </c>
      <c r="L47" s="58">
        <f t="shared" si="29"/>
        <v>65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0.01083665339</v>
      </c>
      <c r="F48" s="56" t="s">
        <v>28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68</v>
      </c>
      <c r="J48" s="60">
        <f t="shared" si="27"/>
        <v>68</v>
      </c>
      <c r="K48" s="58">
        <f t="shared" si="28"/>
        <v>0</v>
      </c>
      <c r="L48" s="58">
        <f t="shared" si="29"/>
        <v>68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0.01386454183</v>
      </c>
      <c r="F49" s="56" t="s">
        <v>29</v>
      </c>
      <c r="G49" s="57">
        <v>31.0</v>
      </c>
      <c r="H49" s="58">
        <f t="shared" ref="H49:I49" si="59">H99+H143+H187+H231+H275+H319+H363+H407+H451</f>
        <v>0</v>
      </c>
      <c r="I49" s="59">
        <f t="shared" si="59"/>
        <v>87</v>
      </c>
      <c r="J49" s="60">
        <f t="shared" si="27"/>
        <v>87</v>
      </c>
      <c r="K49" s="58">
        <f t="shared" si="28"/>
        <v>0</v>
      </c>
      <c r="L49" s="58">
        <f t="shared" si="29"/>
        <v>87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6275</v>
      </c>
      <c r="I52" s="64">
        <f t="shared" si="60"/>
        <v>772.5</v>
      </c>
      <c r="J52" s="65">
        <v>674.5</v>
      </c>
      <c r="K52" s="64">
        <f>I52+J52</f>
        <v>1447</v>
      </c>
      <c r="L52" s="66">
        <f>H52+I52</f>
        <v>7047.5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0.1231075697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5600.0</v>
      </c>
      <c r="I55" s="69">
        <f>I52/H55</f>
        <v>0.1379464286</v>
      </c>
      <c r="J55" s="69">
        <f>J52/H55</f>
        <v>0.1204464286</v>
      </c>
      <c r="K55" s="69">
        <f>K52/H55</f>
        <v>0.2583928571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380.6</v>
      </c>
      <c r="F58" s="84">
        <v>1.0</v>
      </c>
      <c r="G58" s="85">
        <f>((E65*G67)+E65)</f>
        <v>815.8499011</v>
      </c>
      <c r="H58" s="84">
        <v>9.0</v>
      </c>
      <c r="I58" s="85">
        <f>((G65*G67)+G65)</f>
        <v>1748.846719</v>
      </c>
      <c r="J58" s="84">
        <v>17.0</v>
      </c>
      <c r="K58" s="85">
        <f>((I65*G67)+I65)</f>
        <v>3748.808256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0.1</v>
      </c>
      <c r="D59" s="82" t="s">
        <v>38</v>
      </c>
      <c r="E59" s="83">
        <f t="shared" ref="E59:E65" si="62">((E58*G$67)+E58)</f>
        <v>418.66</v>
      </c>
      <c r="F59" s="84">
        <v>2.0</v>
      </c>
      <c r="G59" s="85">
        <f t="shared" ref="G59:G65" si="63">((G58*G$67)+G58)</f>
        <v>897.4348912</v>
      </c>
      <c r="H59" s="84">
        <v>10.0</v>
      </c>
      <c r="I59" s="85">
        <f t="shared" ref="I59:I65" si="64">((I58*G$67)+I58)</f>
        <v>1923.73139</v>
      </c>
      <c r="J59" s="84">
        <v>18.0</v>
      </c>
      <c r="K59" s="85">
        <f t="shared" ref="K59:K64" si="65">((K58*G$67)+K58)</f>
        <v>4123.689082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460.526</v>
      </c>
      <c r="F60" s="84">
        <v>3.0</v>
      </c>
      <c r="G60" s="85">
        <f t="shared" si="63"/>
        <v>987.1783803</v>
      </c>
      <c r="H60" s="84">
        <v>11.0</v>
      </c>
      <c r="I60" s="85">
        <f t="shared" si="64"/>
        <v>2116.10453</v>
      </c>
      <c r="J60" s="84">
        <v>19.0</v>
      </c>
      <c r="K60" s="85">
        <f t="shared" si="65"/>
        <v>4536.05799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506.5786</v>
      </c>
      <c r="F61" s="84">
        <v>4.0</v>
      </c>
      <c r="G61" s="85">
        <f t="shared" si="63"/>
        <v>1085.896218</v>
      </c>
      <c r="H61" s="84">
        <v>12.0</v>
      </c>
      <c r="I61" s="85">
        <f t="shared" si="64"/>
        <v>2327.714982</v>
      </c>
      <c r="J61" s="84">
        <v>20.0</v>
      </c>
      <c r="K61" s="85">
        <f t="shared" si="65"/>
        <v>4989.663789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557.23646</v>
      </c>
      <c r="F62" s="84">
        <v>5.0</v>
      </c>
      <c r="G62" s="85">
        <f t="shared" si="63"/>
        <v>1194.48584</v>
      </c>
      <c r="H62" s="84">
        <v>13.0</v>
      </c>
      <c r="I62" s="85">
        <f t="shared" si="64"/>
        <v>2560.486481</v>
      </c>
      <c r="J62" s="84">
        <v>21.0</v>
      </c>
      <c r="K62" s="85">
        <f t="shared" si="65"/>
        <v>5488.630168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1.73</v>
      </c>
      <c r="E63" s="83">
        <f t="shared" si="62"/>
        <v>612.960106</v>
      </c>
      <c r="F63" s="84">
        <v>6.0</v>
      </c>
      <c r="G63" s="85">
        <f t="shared" si="63"/>
        <v>1313.934424</v>
      </c>
      <c r="H63" s="84">
        <v>14.0</v>
      </c>
      <c r="I63" s="85">
        <f t="shared" si="64"/>
        <v>2816.535129</v>
      </c>
      <c r="J63" s="84">
        <v>22.0</v>
      </c>
      <c r="K63" s="85">
        <f t="shared" si="65"/>
        <v>6037.493185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0.346</v>
      </c>
      <c r="E64" s="83">
        <f t="shared" si="62"/>
        <v>674.2561166</v>
      </c>
      <c r="F64" s="84">
        <v>7.0</v>
      </c>
      <c r="G64" s="85">
        <f t="shared" si="63"/>
        <v>1445.327867</v>
      </c>
      <c r="H64" s="84">
        <v>15.0</v>
      </c>
      <c r="I64" s="85">
        <f t="shared" si="64"/>
        <v>3098.188642</v>
      </c>
      <c r="J64" s="84">
        <v>23.0</v>
      </c>
      <c r="K64" s="85">
        <f t="shared" si="65"/>
        <v>6641.242504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34.6</v>
      </c>
      <c r="E65" s="83">
        <f t="shared" si="62"/>
        <v>741.6817283</v>
      </c>
      <c r="F65" s="84">
        <v>8.0</v>
      </c>
      <c r="G65" s="85">
        <f t="shared" si="63"/>
        <v>1589.860653</v>
      </c>
      <c r="H65" s="84">
        <v>16.0</v>
      </c>
      <c r="I65" s="85">
        <f t="shared" si="64"/>
        <v>3408.007506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0.1</v>
      </c>
      <c r="H67" s="17">
        <f t="shared" ref="H67:I67" si="66">H69+H70+H71+H72+H73+H74+H75+H76+H77+H78+H79+H80+H81+H82+H83+H84+H85+H86+H87+H88+H89+H90+H91+H92+H93+H94+H95+H96+H97+H98</f>
        <v>329</v>
      </c>
      <c r="I67" s="17">
        <f t="shared" si="66"/>
        <v>17</v>
      </c>
      <c r="J67" s="98"/>
      <c r="K67" s="17">
        <f t="shared" ref="K67:L67" si="67">K69+K70+K71+K72+K73+K74+K75+K76+K77+K78+K79+K80+K81+K82+K83+K84+K85+K86+K87+K88+K89+K90+K91+K92+K93+K94+K95+K96+K97+K98</f>
        <v>0</v>
      </c>
      <c r="L67" s="17">
        <f t="shared" si="67"/>
        <v>346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329.0</v>
      </c>
      <c r="I69" s="101">
        <v>11.0</v>
      </c>
      <c r="J69" s="101">
        <f t="shared" ref="J69:J99" si="68">SUM(H69:I69)</f>
        <v>340</v>
      </c>
      <c r="K69" s="100">
        <v>0.0</v>
      </c>
      <c r="L69" s="100">
        <f t="shared" ref="L69:L99" si="69">J69-K69</f>
        <v>340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70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-40.0</v>
      </c>
      <c r="J70" s="101">
        <f t="shared" si="68"/>
        <v>-40</v>
      </c>
      <c r="K70" s="100">
        <v>0.0</v>
      </c>
      <c r="L70" s="100">
        <f t="shared" si="69"/>
        <v>-40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70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30.0</v>
      </c>
      <c r="J71" s="101">
        <f t="shared" si="68"/>
        <v>30</v>
      </c>
      <c r="K71" s="100">
        <v>0.0</v>
      </c>
      <c r="L71" s="100">
        <f t="shared" si="69"/>
        <v>30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70"/>
        <v>Pix Bet</v>
      </c>
      <c r="D72" s="54" t="s">
        <v>10</v>
      </c>
      <c r="E72" s="54"/>
      <c r="F72" s="56" t="s">
        <v>29</v>
      </c>
      <c r="G72" s="57">
        <v>4.0</v>
      </c>
      <c r="H72" s="100">
        <v>0.0</v>
      </c>
      <c r="I72" s="101">
        <v>0.0</v>
      </c>
      <c r="J72" s="101">
        <f t="shared" si="68"/>
        <v>0</v>
      </c>
      <c r="K72" s="100">
        <v>0.0</v>
      </c>
      <c r="L72" s="100">
        <f t="shared" si="69"/>
        <v>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70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33.0</v>
      </c>
      <c r="J73" s="101">
        <f t="shared" si="68"/>
        <v>33</v>
      </c>
      <c r="K73" s="100">
        <v>0.0</v>
      </c>
      <c r="L73" s="100">
        <f t="shared" si="69"/>
        <v>33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70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-100.0</v>
      </c>
      <c r="J74" s="101">
        <f t="shared" si="68"/>
        <v>-100</v>
      </c>
      <c r="K74" s="100">
        <v>0.0</v>
      </c>
      <c r="L74" s="100">
        <f t="shared" si="69"/>
        <v>-100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70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0.0</v>
      </c>
      <c r="J75" s="101">
        <f t="shared" si="68"/>
        <v>0</v>
      </c>
      <c r="K75" s="100">
        <v>0.0</v>
      </c>
      <c r="L75" s="100">
        <f t="shared" si="69"/>
        <v>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70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0.0</v>
      </c>
      <c r="J76" s="101">
        <f t="shared" si="68"/>
        <v>0</v>
      </c>
      <c r="K76" s="100">
        <v>0.0</v>
      </c>
      <c r="L76" s="100">
        <f t="shared" si="69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70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0.0</v>
      </c>
      <c r="J77" s="101">
        <f t="shared" si="68"/>
        <v>0</v>
      </c>
      <c r="K77" s="100">
        <v>0.0</v>
      </c>
      <c r="L77" s="100">
        <f t="shared" si="69"/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70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0.0</v>
      </c>
      <c r="J78" s="101">
        <f t="shared" si="68"/>
        <v>0</v>
      </c>
      <c r="K78" s="100">
        <v>0.0</v>
      </c>
      <c r="L78" s="100">
        <f t="shared" si="69"/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70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0.0</v>
      </c>
      <c r="J79" s="101">
        <f t="shared" si="68"/>
        <v>0</v>
      </c>
      <c r="K79" s="100">
        <v>0.0</v>
      </c>
      <c r="L79" s="100">
        <f t="shared" si="69"/>
        <v>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70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-50.0</v>
      </c>
      <c r="J80" s="101">
        <f t="shared" si="68"/>
        <v>-50</v>
      </c>
      <c r="K80" s="100">
        <v>0.0</v>
      </c>
      <c r="L80" s="100">
        <f t="shared" si="69"/>
        <v>-50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70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66.0</v>
      </c>
      <c r="J81" s="101">
        <f t="shared" si="68"/>
        <v>66</v>
      </c>
      <c r="K81" s="100">
        <v>0.0</v>
      </c>
      <c r="L81" s="100">
        <f t="shared" si="69"/>
        <v>66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70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-150.0</v>
      </c>
      <c r="J82" s="101">
        <f t="shared" si="68"/>
        <v>-150</v>
      </c>
      <c r="K82" s="100">
        <v>0.0</v>
      </c>
      <c r="L82" s="100">
        <f t="shared" si="69"/>
        <v>-150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70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13.0</v>
      </c>
      <c r="J83" s="101">
        <f t="shared" si="68"/>
        <v>13</v>
      </c>
      <c r="K83" s="100">
        <v>0.0</v>
      </c>
      <c r="L83" s="100">
        <f t="shared" si="69"/>
        <v>13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70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14.0</v>
      </c>
      <c r="J84" s="101">
        <f t="shared" si="68"/>
        <v>14</v>
      </c>
      <c r="K84" s="100">
        <v>0.0</v>
      </c>
      <c r="L84" s="100">
        <f t="shared" si="69"/>
        <v>14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70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15.0</v>
      </c>
      <c r="J85" s="101">
        <f t="shared" si="68"/>
        <v>15</v>
      </c>
      <c r="K85" s="100">
        <v>0.0</v>
      </c>
      <c r="L85" s="100">
        <f t="shared" si="69"/>
        <v>15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70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0.0</v>
      </c>
      <c r="J86" s="101">
        <f t="shared" si="68"/>
        <v>0</v>
      </c>
      <c r="K86" s="100">
        <v>0.0</v>
      </c>
      <c r="L86" s="100">
        <f t="shared" si="69"/>
        <v>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70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17.0</v>
      </c>
      <c r="J87" s="101">
        <f t="shared" si="68"/>
        <v>17</v>
      </c>
      <c r="K87" s="100">
        <v>0.0</v>
      </c>
      <c r="L87" s="100">
        <f t="shared" si="69"/>
        <v>17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70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18.0</v>
      </c>
      <c r="J88" s="101">
        <f t="shared" si="68"/>
        <v>18</v>
      </c>
      <c r="K88" s="100">
        <v>0.0</v>
      </c>
      <c r="L88" s="100">
        <f t="shared" si="69"/>
        <v>18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70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21.0</v>
      </c>
      <c r="J89" s="101">
        <f t="shared" si="68"/>
        <v>21</v>
      </c>
      <c r="K89" s="100">
        <v>0.0</v>
      </c>
      <c r="L89" s="100">
        <f t="shared" si="69"/>
        <v>21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70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23.0</v>
      </c>
      <c r="J90" s="101">
        <f t="shared" si="68"/>
        <v>23</v>
      </c>
      <c r="K90" s="100">
        <v>0.0</v>
      </c>
      <c r="L90" s="100">
        <f t="shared" si="69"/>
        <v>23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70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25.5</v>
      </c>
      <c r="J91" s="101">
        <f t="shared" si="68"/>
        <v>25.5</v>
      </c>
      <c r="K91" s="100">
        <v>0.0</v>
      </c>
      <c r="L91" s="100">
        <f t="shared" si="69"/>
        <v>25.5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70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24.5</v>
      </c>
      <c r="J92" s="101">
        <f t="shared" si="68"/>
        <v>24.5</v>
      </c>
      <c r="K92" s="100">
        <v>0.0</v>
      </c>
      <c r="L92" s="100">
        <f t="shared" si="69"/>
        <v>24.5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70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0.0</v>
      </c>
      <c r="J93" s="101">
        <f t="shared" si="68"/>
        <v>0</v>
      </c>
      <c r="K93" s="100">
        <v>0.0</v>
      </c>
      <c r="L93" s="100">
        <f t="shared" si="69"/>
        <v>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70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-30.0</v>
      </c>
      <c r="J94" s="101">
        <f t="shared" si="68"/>
        <v>-30</v>
      </c>
      <c r="K94" s="100">
        <v>0.0</v>
      </c>
      <c r="L94" s="100">
        <f t="shared" si="69"/>
        <v>-30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70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-34.0</v>
      </c>
      <c r="J95" s="101">
        <f t="shared" si="68"/>
        <v>-34</v>
      </c>
      <c r="K95" s="100">
        <v>0.0</v>
      </c>
      <c r="L95" s="100">
        <f t="shared" si="69"/>
        <v>-34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70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50.0</v>
      </c>
      <c r="J96" s="101">
        <f t="shared" si="68"/>
        <v>50</v>
      </c>
      <c r="K96" s="100">
        <v>0.0</v>
      </c>
      <c r="L96" s="100">
        <f t="shared" si="69"/>
        <v>50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70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29.0</v>
      </c>
      <c r="J97" s="101">
        <f t="shared" si="68"/>
        <v>29</v>
      </c>
      <c r="K97" s="100">
        <v>0.0</v>
      </c>
      <c r="L97" s="100">
        <f t="shared" si="69"/>
        <v>29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70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31.0</v>
      </c>
      <c r="J98" s="101">
        <f t="shared" si="68"/>
        <v>31</v>
      </c>
      <c r="K98" s="100">
        <v>0.0</v>
      </c>
      <c r="L98" s="100">
        <f t="shared" si="69"/>
        <v>31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70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8"/>
        <v>0</v>
      </c>
      <c r="K99" s="100">
        <v>0.0</v>
      </c>
      <c r="L99" s="100">
        <f t="shared" si="69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1">A101</f>
        <v>2ª ENTRADA</v>
      </c>
      <c r="B102" s="82"/>
      <c r="C102" s="82"/>
      <c r="D102" s="82"/>
      <c r="E102" s="83">
        <f>((L111*G111)+L111)</f>
        <v>1525.92</v>
      </c>
      <c r="F102" s="84">
        <v>1.0</v>
      </c>
      <c r="G102" s="85">
        <f>((E109*G111)+E109)</f>
        <v>1787.858483</v>
      </c>
      <c r="H102" s="84">
        <v>9.0</v>
      </c>
      <c r="I102" s="85">
        <f>((G109*G111)+G109)</f>
        <v>2094.761163</v>
      </c>
      <c r="J102" s="84">
        <v>17.0</v>
      </c>
      <c r="K102" s="85">
        <f>((I109*G111)+I109)</f>
        <v>2454.346568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1"/>
        <v>2ª ENTRADA</v>
      </c>
      <c r="B103" s="87"/>
      <c r="C103" s="87">
        <v>0.02</v>
      </c>
      <c r="D103" s="82" t="s">
        <v>38</v>
      </c>
      <c r="E103" s="83">
        <f t="shared" ref="E103:E109" si="72">((E102*G$111)+E102)</f>
        <v>1556.4384</v>
      </c>
      <c r="F103" s="84">
        <v>2.0</v>
      </c>
      <c r="G103" s="85">
        <f t="shared" ref="G103:G109" si="73">((G102*G$111)+G102)</f>
        <v>1823.615652</v>
      </c>
      <c r="H103" s="84">
        <v>10.0</v>
      </c>
      <c r="I103" s="85">
        <f t="shared" ref="I103:I109" si="74">((I102*G$111)+I102)</f>
        <v>2136.656386</v>
      </c>
      <c r="J103" s="84">
        <v>18.0</v>
      </c>
      <c r="K103" s="85">
        <f t="shared" ref="K103:K108" si="75">((K102*G$111)+K102)</f>
        <v>2503.433499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1"/>
        <v>2ª ENTRADA</v>
      </c>
      <c r="B104" s="82"/>
      <c r="C104" s="82"/>
      <c r="D104" s="82"/>
      <c r="E104" s="83">
        <f t="shared" si="72"/>
        <v>1587.567168</v>
      </c>
      <c r="F104" s="84">
        <v>3.0</v>
      </c>
      <c r="G104" s="85">
        <f t="shared" si="73"/>
        <v>1860.087965</v>
      </c>
      <c r="H104" s="84">
        <v>11.0</v>
      </c>
      <c r="I104" s="85">
        <f t="shared" si="74"/>
        <v>2179.389514</v>
      </c>
      <c r="J104" s="84">
        <v>19.0</v>
      </c>
      <c r="K104" s="85">
        <f t="shared" si="75"/>
        <v>2553.502169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1"/>
        <v>2ª ENTRADA</v>
      </c>
      <c r="B105" s="88"/>
      <c r="C105" s="88"/>
      <c r="D105" s="88"/>
      <c r="E105" s="83">
        <f t="shared" si="72"/>
        <v>1619.318511</v>
      </c>
      <c r="F105" s="84">
        <v>4.0</v>
      </c>
      <c r="G105" s="85">
        <f t="shared" si="73"/>
        <v>1897.289725</v>
      </c>
      <c r="H105" s="84">
        <v>12.0</v>
      </c>
      <c r="I105" s="85">
        <f t="shared" si="74"/>
        <v>2222.977304</v>
      </c>
      <c r="J105" s="84">
        <v>20.0</v>
      </c>
      <c r="K105" s="85">
        <f t="shared" si="75"/>
        <v>2604.572212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1"/>
        <v>2ª ENTRADA</v>
      </c>
      <c r="B106" s="89"/>
      <c r="C106" s="89" t="s">
        <v>1</v>
      </c>
      <c r="D106" s="89" t="s">
        <v>44</v>
      </c>
      <c r="E106" s="83">
        <f t="shared" si="72"/>
        <v>1651.704882</v>
      </c>
      <c r="F106" s="84">
        <v>5.0</v>
      </c>
      <c r="G106" s="85">
        <f t="shared" si="73"/>
        <v>1935.235519</v>
      </c>
      <c r="H106" s="84">
        <v>13.0</v>
      </c>
      <c r="I106" s="85">
        <f t="shared" si="74"/>
        <v>2267.43685</v>
      </c>
      <c r="J106" s="84">
        <v>21.0</v>
      </c>
      <c r="K106" s="85">
        <f t="shared" si="75"/>
        <v>2656.663657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1"/>
        <v>2ª ENTRADA</v>
      </c>
      <c r="B107" s="90"/>
      <c r="C107" s="90" t="s">
        <v>40</v>
      </c>
      <c r="D107" s="91">
        <f>L111*0.5%</f>
        <v>7.48</v>
      </c>
      <c r="E107" s="83">
        <f t="shared" si="72"/>
        <v>1684.738979</v>
      </c>
      <c r="F107" s="84">
        <v>6.0</v>
      </c>
      <c r="G107" s="85">
        <f t="shared" si="73"/>
        <v>1973.94023</v>
      </c>
      <c r="H107" s="84">
        <v>14.0</v>
      </c>
      <c r="I107" s="85">
        <f t="shared" si="74"/>
        <v>2312.785587</v>
      </c>
      <c r="J107" s="84">
        <v>22.0</v>
      </c>
      <c r="K107" s="85">
        <f t="shared" si="75"/>
        <v>2709.79693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1"/>
        <v>2ª ENTRADA</v>
      </c>
      <c r="B108" s="92"/>
      <c r="C108" s="92" t="s">
        <v>41</v>
      </c>
      <c r="D108" s="93">
        <f>D107/5</f>
        <v>1.496</v>
      </c>
      <c r="E108" s="83">
        <f t="shared" si="72"/>
        <v>1718.433759</v>
      </c>
      <c r="F108" s="84">
        <v>7.0</v>
      </c>
      <c r="G108" s="85">
        <f t="shared" si="73"/>
        <v>2013.419034</v>
      </c>
      <c r="H108" s="84">
        <v>15.0</v>
      </c>
      <c r="I108" s="85">
        <f t="shared" si="74"/>
        <v>2359.041299</v>
      </c>
      <c r="J108" s="84">
        <v>23.0</v>
      </c>
      <c r="K108" s="85">
        <f t="shared" si="75"/>
        <v>2763.992868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1"/>
        <v>2ª ENTRADA</v>
      </c>
      <c r="B109" s="94"/>
      <c r="C109" s="94" t="s">
        <v>42</v>
      </c>
      <c r="D109" s="95">
        <f>L111*G111</f>
        <v>29.92</v>
      </c>
      <c r="E109" s="83">
        <f t="shared" si="72"/>
        <v>1752.802434</v>
      </c>
      <c r="F109" s="84">
        <v>8.0</v>
      </c>
      <c r="G109" s="85">
        <f t="shared" si="73"/>
        <v>2053.687415</v>
      </c>
      <c r="H109" s="84">
        <v>16.0</v>
      </c>
      <c r="I109" s="85">
        <f t="shared" si="74"/>
        <v>2406.222125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1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1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0.02</v>
      </c>
      <c r="H111" s="17">
        <f t="shared" ref="H111:I111" si="76">H113+H114+H115+H116+H117+H118+H119+H120+H121+H122+H123+H124+H125+H126+H127+H128+H129+H130+H131+H132+H133+H134+H135+H136+H137+H138+H139+H140+H141+H142</f>
        <v>1200</v>
      </c>
      <c r="I111" s="17">
        <f t="shared" si="76"/>
        <v>296</v>
      </c>
      <c r="J111" s="98"/>
      <c r="K111" s="17">
        <f t="shared" ref="K111:L111" si="77">K113+K114+K115+K116+K117+K118+K119+K120+K121+K122+K123+K124+K125+K126+K127+K128+K129+K130+K131+K132+K133+K134+K135+K136+K137+K138+K139+K140+K141+K142</f>
        <v>0</v>
      </c>
      <c r="L111" s="17">
        <f t="shared" si="77"/>
        <v>1496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1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1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1200.0</v>
      </c>
      <c r="I113" s="101">
        <v>24.0</v>
      </c>
      <c r="J113" s="101">
        <f t="shared" ref="J113:J143" si="78">SUM(H113:I113)</f>
        <v>1224</v>
      </c>
      <c r="K113" s="100">
        <v>0.0</v>
      </c>
      <c r="L113" s="100">
        <f t="shared" ref="L113:L143" si="79">J113-K113</f>
        <v>1224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1"/>
        <v>2ª ENTRADA</v>
      </c>
      <c r="B114" s="54"/>
      <c r="C114" s="54" t="str">
        <f t="shared" ref="C114:C143" si="80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-20.0</v>
      </c>
      <c r="J114" s="101">
        <f t="shared" si="78"/>
        <v>-20</v>
      </c>
      <c r="K114" s="100">
        <v>0.0</v>
      </c>
      <c r="L114" s="100">
        <f t="shared" si="79"/>
        <v>-20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1"/>
        <v>2ª ENTRADA</v>
      </c>
      <c r="B115" s="54"/>
      <c r="C115" s="54" t="str">
        <f t="shared" si="80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24.0</v>
      </c>
      <c r="J115" s="101">
        <f t="shared" si="78"/>
        <v>24</v>
      </c>
      <c r="K115" s="100">
        <v>0.0</v>
      </c>
      <c r="L115" s="100">
        <f t="shared" si="79"/>
        <v>24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1"/>
        <v>2ª ENTRADA</v>
      </c>
      <c r="B116" s="54"/>
      <c r="C116" s="54" t="str">
        <f t="shared" si="80"/>
        <v>1XBet</v>
      </c>
      <c r="D116" s="54" t="s">
        <v>10</v>
      </c>
      <c r="E116" s="54"/>
      <c r="F116" s="56" t="s">
        <v>29</v>
      </c>
      <c r="G116" s="57">
        <v>4.0</v>
      </c>
      <c r="H116" s="100">
        <v>0.0</v>
      </c>
      <c r="I116" s="101">
        <v>0.0</v>
      </c>
      <c r="J116" s="101">
        <f t="shared" si="78"/>
        <v>0</v>
      </c>
      <c r="K116" s="100">
        <v>0.0</v>
      </c>
      <c r="L116" s="100">
        <f t="shared" si="79"/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1"/>
        <v>2ª ENTRADA</v>
      </c>
      <c r="B117" s="54"/>
      <c r="C117" s="54" t="str">
        <f t="shared" si="80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25.0</v>
      </c>
      <c r="J117" s="101">
        <f t="shared" si="78"/>
        <v>25</v>
      </c>
      <c r="K117" s="100">
        <v>0.0</v>
      </c>
      <c r="L117" s="100">
        <f t="shared" si="79"/>
        <v>25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1"/>
        <v>2ª ENTRADA</v>
      </c>
      <c r="B118" s="54"/>
      <c r="C118" s="54" t="str">
        <f t="shared" si="80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0.0</v>
      </c>
      <c r="J118" s="101">
        <f t="shared" si="78"/>
        <v>0</v>
      </c>
      <c r="K118" s="100">
        <v>0.0</v>
      </c>
      <c r="L118" s="100">
        <f t="shared" si="79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1"/>
        <v>2ª ENTRADA</v>
      </c>
      <c r="B119" s="54"/>
      <c r="C119" s="54" t="str">
        <f t="shared" si="80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0.0</v>
      </c>
      <c r="J119" s="101">
        <f t="shared" si="78"/>
        <v>0</v>
      </c>
      <c r="K119" s="100">
        <v>0.0</v>
      </c>
      <c r="L119" s="100">
        <f t="shared" si="79"/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1"/>
        <v>2ª ENTRADA</v>
      </c>
      <c r="B120" s="54"/>
      <c r="C120" s="54" t="str">
        <f t="shared" si="80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0.0</v>
      </c>
      <c r="J120" s="101">
        <f t="shared" si="78"/>
        <v>0</v>
      </c>
      <c r="K120" s="100">
        <v>0.0</v>
      </c>
      <c r="L120" s="100">
        <f t="shared" si="79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1"/>
        <v>2ª ENTRADA</v>
      </c>
      <c r="B121" s="54"/>
      <c r="C121" s="54" t="str">
        <f t="shared" si="80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25.0</v>
      </c>
      <c r="J121" s="101">
        <f t="shared" si="78"/>
        <v>25</v>
      </c>
      <c r="K121" s="100">
        <v>0.0</v>
      </c>
      <c r="L121" s="100">
        <f t="shared" si="79"/>
        <v>25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1"/>
        <v>2ª ENTRADA</v>
      </c>
      <c r="B122" s="54"/>
      <c r="C122" s="54" t="str">
        <f t="shared" si="80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-100.0</v>
      </c>
      <c r="J122" s="101">
        <f t="shared" si="78"/>
        <v>-100</v>
      </c>
      <c r="K122" s="100">
        <v>0.0</v>
      </c>
      <c r="L122" s="100">
        <f t="shared" si="79"/>
        <v>-100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1"/>
        <v>2ª ENTRADA</v>
      </c>
      <c r="B123" s="54"/>
      <c r="C123" s="54" t="str">
        <f t="shared" si="80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0.0</v>
      </c>
      <c r="J123" s="101">
        <f t="shared" si="78"/>
        <v>0</v>
      </c>
      <c r="K123" s="100">
        <v>0.0</v>
      </c>
      <c r="L123" s="100">
        <f t="shared" si="79"/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1"/>
        <v>2ª ENTRADA</v>
      </c>
      <c r="B124" s="54"/>
      <c r="C124" s="54" t="str">
        <f t="shared" si="80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0.0</v>
      </c>
      <c r="J124" s="101">
        <f t="shared" si="78"/>
        <v>0</v>
      </c>
      <c r="K124" s="100">
        <v>0.0</v>
      </c>
      <c r="L124" s="100">
        <f t="shared" si="79"/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1"/>
        <v>2ª ENTRADA</v>
      </c>
      <c r="B125" s="54"/>
      <c r="C125" s="54" t="str">
        <f t="shared" si="80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0.0</v>
      </c>
      <c r="J125" s="101">
        <f t="shared" si="78"/>
        <v>0</v>
      </c>
      <c r="K125" s="100">
        <v>0.0</v>
      </c>
      <c r="L125" s="100">
        <f t="shared" si="79"/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1"/>
        <v>2ª ENTRADA</v>
      </c>
      <c r="B126" s="54"/>
      <c r="C126" s="54" t="str">
        <f t="shared" si="80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24.0</v>
      </c>
      <c r="J126" s="101">
        <f t="shared" si="78"/>
        <v>24</v>
      </c>
      <c r="K126" s="100">
        <v>0.0</v>
      </c>
      <c r="L126" s="100">
        <f t="shared" si="79"/>
        <v>24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1"/>
        <v>2ª ENTRADA</v>
      </c>
      <c r="B127" s="54"/>
      <c r="C127" s="54" t="str">
        <f t="shared" si="80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24.0</v>
      </c>
      <c r="J127" s="101">
        <f t="shared" si="78"/>
        <v>24</v>
      </c>
      <c r="K127" s="100">
        <v>0.0</v>
      </c>
      <c r="L127" s="100">
        <f t="shared" si="79"/>
        <v>24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1"/>
        <v>2ª ENTRADA</v>
      </c>
      <c r="B128" s="54"/>
      <c r="C128" s="54" t="str">
        <f t="shared" si="80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24.0</v>
      </c>
      <c r="J128" s="101">
        <f t="shared" si="78"/>
        <v>24</v>
      </c>
      <c r="K128" s="100">
        <v>0.0</v>
      </c>
      <c r="L128" s="100">
        <f t="shared" si="79"/>
        <v>24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1"/>
        <v>2ª ENTRADA</v>
      </c>
      <c r="B129" s="54"/>
      <c r="C129" s="54" t="str">
        <f t="shared" si="80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25.0</v>
      </c>
      <c r="J129" s="101">
        <f t="shared" si="78"/>
        <v>25</v>
      </c>
      <c r="K129" s="100">
        <v>0.0</v>
      </c>
      <c r="L129" s="100">
        <f t="shared" si="79"/>
        <v>25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1"/>
        <v>2ª ENTRADA</v>
      </c>
      <c r="B130" s="54"/>
      <c r="C130" s="54" t="str">
        <f t="shared" si="80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0.0</v>
      </c>
      <c r="J130" s="101">
        <f t="shared" si="78"/>
        <v>0</v>
      </c>
      <c r="K130" s="100">
        <v>0.0</v>
      </c>
      <c r="L130" s="100">
        <f t="shared" si="79"/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1"/>
        <v>2ª ENTRADA</v>
      </c>
      <c r="B131" s="54"/>
      <c r="C131" s="54" t="str">
        <f t="shared" si="80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25.0</v>
      </c>
      <c r="J131" s="101">
        <f t="shared" si="78"/>
        <v>25</v>
      </c>
      <c r="K131" s="100">
        <v>0.0</v>
      </c>
      <c r="L131" s="100">
        <f t="shared" si="79"/>
        <v>25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1"/>
        <v>2ª ENTRADA</v>
      </c>
      <c r="B132" s="54"/>
      <c r="C132" s="54" t="str">
        <f t="shared" si="80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26.0</v>
      </c>
      <c r="J132" s="101">
        <f t="shared" si="78"/>
        <v>26</v>
      </c>
      <c r="K132" s="100">
        <v>0.0</v>
      </c>
      <c r="L132" s="100">
        <f t="shared" si="79"/>
        <v>26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1"/>
        <v>2ª ENTRADA</v>
      </c>
      <c r="B133" s="54"/>
      <c r="C133" s="54" t="str">
        <f t="shared" si="80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27.0</v>
      </c>
      <c r="J133" s="101">
        <f t="shared" si="78"/>
        <v>27</v>
      </c>
      <c r="K133" s="100">
        <v>0.0</v>
      </c>
      <c r="L133" s="100">
        <f t="shared" si="79"/>
        <v>27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1"/>
        <v>2ª ENTRADA</v>
      </c>
      <c r="B134" s="54"/>
      <c r="C134" s="54" t="str">
        <f t="shared" si="80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27.0</v>
      </c>
      <c r="J134" s="101">
        <f t="shared" si="78"/>
        <v>27</v>
      </c>
      <c r="K134" s="100">
        <v>0.0</v>
      </c>
      <c r="L134" s="100">
        <f t="shared" si="79"/>
        <v>27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1"/>
        <v>2ª ENTRADA</v>
      </c>
      <c r="B135" s="54"/>
      <c r="C135" s="54" t="str">
        <f t="shared" si="80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0.0</v>
      </c>
      <c r="J135" s="101">
        <f t="shared" si="78"/>
        <v>0</v>
      </c>
      <c r="K135" s="100">
        <v>0.0</v>
      </c>
      <c r="L135" s="100">
        <f t="shared" si="79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1"/>
        <v>2ª ENTRADA</v>
      </c>
      <c r="B136" s="54"/>
      <c r="C136" s="54" t="str">
        <f t="shared" si="80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28.0</v>
      </c>
      <c r="J136" s="101">
        <f t="shared" si="78"/>
        <v>28</v>
      </c>
      <c r="K136" s="100">
        <v>0.0</v>
      </c>
      <c r="L136" s="100">
        <f t="shared" si="79"/>
        <v>28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1"/>
        <v>2ª ENTRADA</v>
      </c>
      <c r="B137" s="54"/>
      <c r="C137" s="54" t="str">
        <f t="shared" si="80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0.0</v>
      </c>
      <c r="J137" s="101">
        <f t="shared" si="78"/>
        <v>0</v>
      </c>
      <c r="K137" s="100">
        <v>0.0</v>
      </c>
      <c r="L137" s="100">
        <f t="shared" si="79"/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1"/>
        <v>2ª ENTRADA</v>
      </c>
      <c r="B138" s="54"/>
      <c r="C138" s="54" t="str">
        <f t="shared" si="80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28.0</v>
      </c>
      <c r="J138" s="101">
        <f t="shared" si="78"/>
        <v>28</v>
      </c>
      <c r="K138" s="100">
        <v>0.0</v>
      </c>
      <c r="L138" s="100">
        <f t="shared" si="79"/>
        <v>28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1"/>
        <v>2ª ENTRADA</v>
      </c>
      <c r="B139" s="54"/>
      <c r="C139" s="54" t="str">
        <f t="shared" si="80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30.0</v>
      </c>
      <c r="J139" s="101">
        <f t="shared" si="78"/>
        <v>30</v>
      </c>
      <c r="K139" s="100">
        <v>0.0</v>
      </c>
      <c r="L139" s="100">
        <f t="shared" si="79"/>
        <v>30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1"/>
        <v>2ª ENTRADA</v>
      </c>
      <c r="B140" s="54"/>
      <c r="C140" s="54" t="str">
        <f t="shared" si="80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30.0</v>
      </c>
      <c r="J140" s="101">
        <f t="shared" si="78"/>
        <v>30</v>
      </c>
      <c r="K140" s="100">
        <v>0.0</v>
      </c>
      <c r="L140" s="100">
        <f t="shared" si="79"/>
        <v>30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1"/>
        <v>2ª ENTRADA</v>
      </c>
      <c r="B141" s="54"/>
      <c r="C141" s="54" t="str">
        <f t="shared" si="80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0.0</v>
      </c>
      <c r="J141" s="101">
        <f t="shared" si="78"/>
        <v>0</v>
      </c>
      <c r="K141" s="100">
        <v>0.0</v>
      </c>
      <c r="L141" s="100">
        <f t="shared" si="79"/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1"/>
        <v>2ª ENTRADA</v>
      </c>
      <c r="B142" s="54"/>
      <c r="C142" s="54" t="str">
        <f t="shared" si="80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0.0</v>
      </c>
      <c r="J142" s="101">
        <f t="shared" si="78"/>
        <v>0</v>
      </c>
      <c r="K142" s="100">
        <v>0.0</v>
      </c>
      <c r="L142" s="100">
        <f t="shared" si="79"/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1"/>
        <v>2ª ENTRADA</v>
      </c>
      <c r="B143" s="54"/>
      <c r="C143" s="54" t="str">
        <f t="shared" si="80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8"/>
        <v>0</v>
      </c>
      <c r="K143" s="100">
        <v>0.0</v>
      </c>
      <c r="L143" s="100">
        <f t="shared" si="79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81">A145</f>
        <v>3ª ENTRADA</v>
      </c>
      <c r="B146" s="82"/>
      <c r="C146" s="82"/>
      <c r="D146" s="82"/>
      <c r="E146" s="83">
        <f>((L155*G155)+L155)</f>
        <v>827.4</v>
      </c>
      <c r="F146" s="84">
        <v>1.0</v>
      </c>
      <c r="G146" s="85">
        <f>((E153*G155)+E153)</f>
        <v>1222.446634</v>
      </c>
      <c r="H146" s="84">
        <v>9.0</v>
      </c>
      <c r="I146" s="85">
        <f>((G153*G155)+G153)</f>
        <v>1806.110434</v>
      </c>
      <c r="J146" s="84">
        <v>17.0</v>
      </c>
      <c r="K146" s="85">
        <f>((I153*G155)+I153)</f>
        <v>2668.447693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81"/>
        <v>3ª ENTRADA</v>
      </c>
      <c r="B147" s="87"/>
      <c r="C147" s="87">
        <v>0.05</v>
      </c>
      <c r="D147" s="82" t="s">
        <v>38</v>
      </c>
      <c r="E147" s="83">
        <f t="shared" ref="E147:E153" si="82">((E146*G$155)+E146)</f>
        <v>868.77</v>
      </c>
      <c r="F147" s="84">
        <v>2.0</v>
      </c>
      <c r="G147" s="85">
        <f t="shared" ref="G147:G153" si="83">((G146*G$155)+G146)</f>
        <v>1283.568966</v>
      </c>
      <c r="H147" s="84">
        <v>10.0</v>
      </c>
      <c r="I147" s="85">
        <f t="shared" ref="I147:I153" si="84">((I146*G$155)+I146)</f>
        <v>1896.415956</v>
      </c>
      <c r="J147" s="84">
        <v>18.0</v>
      </c>
      <c r="K147" s="85">
        <f t="shared" ref="K147:K152" si="85">((K146*G$155)+K146)</f>
        <v>2801.870078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81"/>
        <v>3ª ENTRADA</v>
      </c>
      <c r="B148" s="82"/>
      <c r="C148" s="82"/>
      <c r="D148" s="82"/>
      <c r="E148" s="83">
        <f t="shared" si="82"/>
        <v>912.2085</v>
      </c>
      <c r="F148" s="84">
        <v>3.0</v>
      </c>
      <c r="G148" s="85">
        <f t="shared" si="83"/>
        <v>1347.747414</v>
      </c>
      <c r="H148" s="84">
        <v>11.0</v>
      </c>
      <c r="I148" s="85">
        <f t="shared" si="84"/>
        <v>1991.236754</v>
      </c>
      <c r="J148" s="84">
        <v>19.0</v>
      </c>
      <c r="K148" s="85">
        <f t="shared" si="85"/>
        <v>2941.963582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81"/>
        <v>3ª ENTRADA</v>
      </c>
      <c r="B149" s="88"/>
      <c r="C149" s="88"/>
      <c r="D149" s="88"/>
      <c r="E149" s="83">
        <f t="shared" si="82"/>
        <v>957.818925</v>
      </c>
      <c r="F149" s="84">
        <v>4.0</v>
      </c>
      <c r="G149" s="85">
        <f t="shared" si="83"/>
        <v>1415.134785</v>
      </c>
      <c r="H149" s="84">
        <v>12.0</v>
      </c>
      <c r="I149" s="85">
        <f t="shared" si="84"/>
        <v>2090.798592</v>
      </c>
      <c r="J149" s="84">
        <v>20.0</v>
      </c>
      <c r="K149" s="85">
        <f t="shared" si="85"/>
        <v>3089.061761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81"/>
        <v>3ª ENTRADA</v>
      </c>
      <c r="B150" s="89"/>
      <c r="C150" s="89" t="s">
        <v>1</v>
      </c>
      <c r="D150" s="89" t="s">
        <v>46</v>
      </c>
      <c r="E150" s="83">
        <f t="shared" si="82"/>
        <v>1005.709871</v>
      </c>
      <c r="F150" s="84">
        <v>5.0</v>
      </c>
      <c r="G150" s="85">
        <f t="shared" si="83"/>
        <v>1485.891524</v>
      </c>
      <c r="H150" s="84">
        <v>13.0</v>
      </c>
      <c r="I150" s="85">
        <f t="shared" si="84"/>
        <v>2195.338521</v>
      </c>
      <c r="J150" s="84">
        <v>21.0</v>
      </c>
      <c r="K150" s="85">
        <f t="shared" si="85"/>
        <v>3243.514849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81"/>
        <v>3ª ENTRADA</v>
      </c>
      <c r="B151" s="90"/>
      <c r="C151" s="90" t="s">
        <v>40</v>
      </c>
      <c r="D151" s="91">
        <f>L155*0.5%</f>
        <v>3.94</v>
      </c>
      <c r="E151" s="83">
        <f t="shared" si="82"/>
        <v>1055.995365</v>
      </c>
      <c r="F151" s="84">
        <v>6.0</v>
      </c>
      <c r="G151" s="85">
        <f t="shared" si="83"/>
        <v>1560.1861</v>
      </c>
      <c r="H151" s="84">
        <v>14.0</v>
      </c>
      <c r="I151" s="85">
        <f t="shared" si="84"/>
        <v>2305.105447</v>
      </c>
      <c r="J151" s="84">
        <v>22.0</v>
      </c>
      <c r="K151" s="85">
        <f t="shared" si="85"/>
        <v>3405.690592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81"/>
        <v>3ª ENTRADA</v>
      </c>
      <c r="B152" s="92"/>
      <c r="C152" s="92" t="s">
        <v>41</v>
      </c>
      <c r="D152" s="93">
        <f>D151/5</f>
        <v>0.788</v>
      </c>
      <c r="E152" s="83">
        <f t="shared" si="82"/>
        <v>1108.795133</v>
      </c>
      <c r="F152" s="84">
        <v>7.0</v>
      </c>
      <c r="G152" s="85">
        <f t="shared" si="83"/>
        <v>1638.195405</v>
      </c>
      <c r="H152" s="84">
        <v>15.0</v>
      </c>
      <c r="I152" s="85">
        <f t="shared" si="84"/>
        <v>2420.36072</v>
      </c>
      <c r="J152" s="84">
        <v>23.0</v>
      </c>
      <c r="K152" s="85">
        <f t="shared" si="85"/>
        <v>3575.975121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81"/>
        <v>3ª ENTRADA</v>
      </c>
      <c r="B153" s="94"/>
      <c r="C153" s="94" t="s">
        <v>42</v>
      </c>
      <c r="D153" s="95">
        <f>L155*G155</f>
        <v>39.4</v>
      </c>
      <c r="E153" s="83">
        <f t="shared" si="82"/>
        <v>1164.23489</v>
      </c>
      <c r="F153" s="84">
        <v>8.0</v>
      </c>
      <c r="G153" s="85">
        <f t="shared" si="83"/>
        <v>1720.105176</v>
      </c>
      <c r="H153" s="84">
        <v>16.0</v>
      </c>
      <c r="I153" s="85">
        <f t="shared" si="84"/>
        <v>2541.378756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81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81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0.05</v>
      </c>
      <c r="H155" s="17">
        <f t="shared" ref="H155:I155" si="86">H157+H158+H159+H160+H161+H162+H163+H164+H165+H166+H167+H168+H169+H170+H171+H172+H173+H174+H175+H176+H177+H178+H179+H180+H181+H182+H183+H184+H185+H186</f>
        <v>782</v>
      </c>
      <c r="I155" s="17">
        <f t="shared" si="86"/>
        <v>6</v>
      </c>
      <c r="J155" s="98"/>
      <c r="K155" s="17">
        <f t="shared" ref="K155:L155" si="87">K157+K158+K159+K160+K161+K162+K163+K164+K165+K166+K167+K168+K169+K170+K171+K172+K173+K174+K175+K176+K177+K178+K179+K180+K181+K182+K183+K184+K185+K186</f>
        <v>0</v>
      </c>
      <c r="L155" s="17">
        <f t="shared" si="87"/>
        <v>788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81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81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782.0</v>
      </c>
      <c r="I157" s="101">
        <v>39.0</v>
      </c>
      <c r="J157" s="101">
        <f t="shared" ref="J157:J187" si="88">SUM(H157:I157)</f>
        <v>821</v>
      </c>
      <c r="K157" s="100">
        <v>0.0</v>
      </c>
      <c r="L157" s="100">
        <f t="shared" ref="L157:L187" si="89">J157-K157</f>
        <v>821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81"/>
        <v>3ª ENTRADA</v>
      </c>
      <c r="B158" s="54"/>
      <c r="C158" s="54" t="str">
        <f t="shared" ref="C158:C187" si="90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0.0</v>
      </c>
      <c r="J158" s="101">
        <f t="shared" si="88"/>
        <v>0</v>
      </c>
      <c r="K158" s="100">
        <v>0.0</v>
      </c>
      <c r="L158" s="100">
        <f t="shared" si="89"/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81"/>
        <v>3ª ENTRADA</v>
      </c>
      <c r="B159" s="54"/>
      <c r="C159" s="54" t="str">
        <f t="shared" si="90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-40.0</v>
      </c>
      <c r="J159" s="101">
        <f t="shared" si="88"/>
        <v>-40</v>
      </c>
      <c r="K159" s="100">
        <v>0.0</v>
      </c>
      <c r="L159" s="100">
        <f t="shared" si="89"/>
        <v>-40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81"/>
        <v>3ª ENTRADA</v>
      </c>
      <c r="B160" s="54"/>
      <c r="C160" s="54" t="str">
        <f t="shared" si="90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0.0</v>
      </c>
      <c r="I160" s="101">
        <v>0.0</v>
      </c>
      <c r="J160" s="101">
        <f t="shared" si="88"/>
        <v>0</v>
      </c>
      <c r="K160" s="100">
        <v>0.0</v>
      </c>
      <c r="L160" s="100">
        <f t="shared" si="89"/>
        <v>0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81"/>
        <v>3ª ENTRADA</v>
      </c>
      <c r="B161" s="54"/>
      <c r="C161" s="54" t="str">
        <f t="shared" si="90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39.0</v>
      </c>
      <c r="J161" s="101">
        <f t="shared" si="88"/>
        <v>39</v>
      </c>
      <c r="K161" s="100">
        <v>0.0</v>
      </c>
      <c r="L161" s="100">
        <f t="shared" si="89"/>
        <v>39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81"/>
        <v>3ª ENTRADA</v>
      </c>
      <c r="B162" s="54"/>
      <c r="C162" s="54" t="str">
        <f t="shared" si="90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0.0</v>
      </c>
      <c r="J162" s="101">
        <f t="shared" si="88"/>
        <v>0</v>
      </c>
      <c r="K162" s="100">
        <v>0.0</v>
      </c>
      <c r="L162" s="100">
        <f t="shared" si="89"/>
        <v>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81"/>
        <v>3ª ENTRADA</v>
      </c>
      <c r="B163" s="54"/>
      <c r="C163" s="54" t="str">
        <f t="shared" si="90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0.0</v>
      </c>
      <c r="J163" s="101">
        <f t="shared" si="88"/>
        <v>0</v>
      </c>
      <c r="K163" s="100">
        <v>0.0</v>
      </c>
      <c r="L163" s="100">
        <f t="shared" si="89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81"/>
        <v>3ª ENTRADA</v>
      </c>
      <c r="B164" s="54"/>
      <c r="C164" s="54" t="str">
        <f t="shared" si="90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0.0</v>
      </c>
      <c r="J164" s="101">
        <f t="shared" si="88"/>
        <v>0</v>
      </c>
      <c r="K164" s="100">
        <v>0.0</v>
      </c>
      <c r="L164" s="100">
        <f t="shared" si="89"/>
        <v>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81"/>
        <v>3ª ENTRADA</v>
      </c>
      <c r="B165" s="54"/>
      <c r="C165" s="54" t="str">
        <f t="shared" si="90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0.0</v>
      </c>
      <c r="J165" s="101">
        <f t="shared" si="88"/>
        <v>0</v>
      </c>
      <c r="K165" s="100">
        <v>0.0</v>
      </c>
      <c r="L165" s="100">
        <f t="shared" si="89"/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81"/>
        <v>3ª ENTRADA</v>
      </c>
      <c r="B166" s="54"/>
      <c r="C166" s="54" t="str">
        <f t="shared" si="90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0.0</v>
      </c>
      <c r="J166" s="101">
        <f t="shared" si="88"/>
        <v>0</v>
      </c>
      <c r="K166" s="100">
        <v>0.0</v>
      </c>
      <c r="L166" s="100">
        <f t="shared" si="89"/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81"/>
        <v>3ª ENTRADA</v>
      </c>
      <c r="B167" s="54"/>
      <c r="C167" s="54" t="str">
        <f t="shared" si="90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0.0</v>
      </c>
      <c r="J167" s="101">
        <f t="shared" si="88"/>
        <v>0</v>
      </c>
      <c r="K167" s="100">
        <v>0.0</v>
      </c>
      <c r="L167" s="100">
        <f t="shared" si="89"/>
        <v>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81"/>
        <v>3ª ENTRADA</v>
      </c>
      <c r="B168" s="54"/>
      <c r="C168" s="54" t="str">
        <f t="shared" si="90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0.0</v>
      </c>
      <c r="J168" s="101">
        <f t="shared" si="88"/>
        <v>0</v>
      </c>
      <c r="K168" s="100">
        <v>0.0</v>
      </c>
      <c r="L168" s="100">
        <f t="shared" si="89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81"/>
        <v>3ª ENTRADA</v>
      </c>
      <c r="B169" s="54"/>
      <c r="C169" s="54" t="str">
        <f t="shared" si="90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0.0</v>
      </c>
      <c r="J169" s="101">
        <f t="shared" si="88"/>
        <v>0</v>
      </c>
      <c r="K169" s="100">
        <v>0.0</v>
      </c>
      <c r="L169" s="100">
        <f t="shared" si="89"/>
        <v>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81"/>
        <v>3ª ENTRADA</v>
      </c>
      <c r="B170" s="54"/>
      <c r="C170" s="54" t="str">
        <f t="shared" si="90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41.0</v>
      </c>
      <c r="J170" s="101">
        <f t="shared" si="88"/>
        <v>41</v>
      </c>
      <c r="K170" s="100">
        <v>0.0</v>
      </c>
      <c r="L170" s="100">
        <f t="shared" si="89"/>
        <v>41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81"/>
        <v>3ª ENTRADA</v>
      </c>
      <c r="B171" s="54"/>
      <c r="C171" s="54" t="str">
        <f t="shared" si="90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0.0</v>
      </c>
      <c r="J171" s="101">
        <f t="shared" si="88"/>
        <v>0</v>
      </c>
      <c r="K171" s="100">
        <v>0.0</v>
      </c>
      <c r="L171" s="100">
        <f t="shared" si="89"/>
        <v>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81"/>
        <v>3ª ENTRADA</v>
      </c>
      <c r="B172" s="54"/>
      <c r="C172" s="54" t="str">
        <f t="shared" si="90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0.0</v>
      </c>
      <c r="J172" s="101">
        <f t="shared" si="88"/>
        <v>0</v>
      </c>
      <c r="K172" s="100">
        <v>0.0</v>
      </c>
      <c r="L172" s="100">
        <f t="shared" si="89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81"/>
        <v>3ª ENTRADA</v>
      </c>
      <c r="B173" s="54"/>
      <c r="C173" s="54" t="str">
        <f t="shared" si="90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-40.0</v>
      </c>
      <c r="J173" s="101">
        <f t="shared" si="88"/>
        <v>-40</v>
      </c>
      <c r="K173" s="100">
        <v>0.0</v>
      </c>
      <c r="L173" s="100">
        <f t="shared" si="89"/>
        <v>-40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81"/>
        <v>3ª ENTRADA</v>
      </c>
      <c r="B174" s="54"/>
      <c r="C174" s="54" t="str">
        <f t="shared" si="90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0.0</v>
      </c>
      <c r="J174" s="101">
        <f t="shared" si="88"/>
        <v>0</v>
      </c>
      <c r="K174" s="100">
        <v>0.0</v>
      </c>
      <c r="L174" s="100">
        <f t="shared" si="89"/>
        <v>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81"/>
        <v>3ª ENTRADA</v>
      </c>
      <c r="B175" s="54"/>
      <c r="C175" s="54" t="str">
        <f t="shared" si="90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-41.0</v>
      </c>
      <c r="J175" s="101">
        <f t="shared" si="88"/>
        <v>-41</v>
      </c>
      <c r="K175" s="100">
        <v>0.0</v>
      </c>
      <c r="L175" s="100">
        <f t="shared" si="89"/>
        <v>-41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81"/>
        <v>3ª ENTRADA</v>
      </c>
      <c r="B176" s="54"/>
      <c r="C176" s="54" t="str">
        <f t="shared" si="90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0.0</v>
      </c>
      <c r="J176" s="101">
        <f t="shared" si="88"/>
        <v>0</v>
      </c>
      <c r="K176" s="100">
        <v>0.0</v>
      </c>
      <c r="L176" s="100">
        <f t="shared" si="89"/>
        <v>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81"/>
        <v>3ª ENTRADA</v>
      </c>
      <c r="B177" s="54"/>
      <c r="C177" s="54" t="str">
        <f t="shared" si="90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39.0</v>
      </c>
      <c r="J177" s="101">
        <f t="shared" si="88"/>
        <v>39</v>
      </c>
      <c r="K177" s="100">
        <v>0.0</v>
      </c>
      <c r="L177" s="100">
        <f t="shared" si="89"/>
        <v>39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81"/>
        <v>3ª ENTRADA</v>
      </c>
      <c r="B178" s="54"/>
      <c r="C178" s="54" t="str">
        <f t="shared" si="90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0.0</v>
      </c>
      <c r="J178" s="101">
        <f t="shared" si="88"/>
        <v>0</v>
      </c>
      <c r="K178" s="100">
        <v>0.0</v>
      </c>
      <c r="L178" s="100">
        <f t="shared" si="89"/>
        <v>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81"/>
        <v>3ª ENTRADA</v>
      </c>
      <c r="B179" s="54"/>
      <c r="C179" s="54" t="str">
        <f t="shared" si="90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0.0</v>
      </c>
      <c r="J179" s="101">
        <f t="shared" si="88"/>
        <v>0</v>
      </c>
      <c r="K179" s="100">
        <v>0.0</v>
      </c>
      <c r="L179" s="100">
        <f t="shared" si="89"/>
        <v>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81"/>
        <v>3ª ENTRADA</v>
      </c>
      <c r="B180" s="54"/>
      <c r="C180" s="54" t="str">
        <f t="shared" si="90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0.0</v>
      </c>
      <c r="J180" s="101">
        <f t="shared" si="88"/>
        <v>0</v>
      </c>
      <c r="K180" s="100">
        <v>0.0</v>
      </c>
      <c r="L180" s="100">
        <f t="shared" si="89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81"/>
        <v>3ª ENTRADA</v>
      </c>
      <c r="B181" s="54"/>
      <c r="C181" s="54" t="str">
        <f t="shared" si="90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0.0</v>
      </c>
      <c r="J181" s="101">
        <f t="shared" si="88"/>
        <v>0</v>
      </c>
      <c r="K181" s="100">
        <v>0.0</v>
      </c>
      <c r="L181" s="100">
        <f t="shared" si="89"/>
        <v>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81"/>
        <v>3ª ENTRADA</v>
      </c>
      <c r="B182" s="54"/>
      <c r="C182" s="54" t="str">
        <f t="shared" si="90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40.0</v>
      </c>
      <c r="J182" s="101">
        <f t="shared" si="88"/>
        <v>40</v>
      </c>
      <c r="K182" s="100">
        <v>0.0</v>
      </c>
      <c r="L182" s="100">
        <f t="shared" si="89"/>
        <v>40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81"/>
        <v>3ª ENTRADA</v>
      </c>
      <c r="B183" s="54"/>
      <c r="C183" s="54" t="str">
        <f t="shared" si="90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-84.0</v>
      </c>
      <c r="J183" s="101">
        <f t="shared" si="88"/>
        <v>-84</v>
      </c>
      <c r="K183" s="100">
        <v>0.0</v>
      </c>
      <c r="L183" s="100">
        <f t="shared" si="89"/>
        <v>-84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81"/>
        <v>3ª ENTRADA</v>
      </c>
      <c r="B184" s="54"/>
      <c r="C184" s="54" t="str">
        <f t="shared" si="90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-60.0</v>
      </c>
      <c r="J184" s="101">
        <f t="shared" si="88"/>
        <v>-60</v>
      </c>
      <c r="K184" s="100">
        <v>0.0</v>
      </c>
      <c r="L184" s="100">
        <f t="shared" si="89"/>
        <v>-60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81"/>
        <v>3ª ENTRADA</v>
      </c>
      <c r="B185" s="54"/>
      <c r="C185" s="54" t="str">
        <f t="shared" si="90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36.0</v>
      </c>
      <c r="J185" s="101">
        <f t="shared" si="88"/>
        <v>36</v>
      </c>
      <c r="K185" s="100">
        <v>0.0</v>
      </c>
      <c r="L185" s="100">
        <f t="shared" si="89"/>
        <v>36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81"/>
        <v>3ª ENTRADA</v>
      </c>
      <c r="B186" s="54"/>
      <c r="C186" s="54" t="str">
        <f t="shared" si="90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37.0</v>
      </c>
      <c r="J186" s="101">
        <f t="shared" si="88"/>
        <v>37</v>
      </c>
      <c r="K186" s="100">
        <v>0.0</v>
      </c>
      <c r="L186" s="100">
        <f t="shared" si="89"/>
        <v>37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81"/>
        <v>3ª ENTRADA</v>
      </c>
      <c r="B187" s="54"/>
      <c r="C187" s="54" t="str">
        <f t="shared" si="90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8"/>
        <v>0</v>
      </c>
      <c r="K187" s="100">
        <v>0.0</v>
      </c>
      <c r="L187" s="100">
        <f t="shared" si="89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6" t="str">
        <f t="shared" ref="A190:A231" si="91">A189</f>
        <v>4ª ENTRADA</v>
      </c>
      <c r="B190" s="82"/>
      <c r="C190" s="82"/>
      <c r="D190" s="82"/>
      <c r="E190" s="83">
        <f>((L199*G199)+L199)</f>
        <v>1365.27</v>
      </c>
      <c r="F190" s="84">
        <v>1.0</v>
      </c>
      <c r="G190" s="85">
        <f>((E197*G199)+E197)</f>
        <v>1599.631403</v>
      </c>
      <c r="H190" s="84">
        <v>9.0</v>
      </c>
      <c r="I190" s="85">
        <f>((G197*G199)+G197)</f>
        <v>1874.22314</v>
      </c>
      <c r="J190" s="84">
        <v>17.0</v>
      </c>
      <c r="K190" s="85">
        <f>((I197*G199)+I197)</f>
        <v>2195.951124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6" t="str">
        <f t="shared" si="91"/>
        <v>4ª ENTRADA</v>
      </c>
      <c r="B191" s="87"/>
      <c r="C191" s="87">
        <v>0.02</v>
      </c>
      <c r="D191" s="82" t="s">
        <v>38</v>
      </c>
      <c r="E191" s="83">
        <f t="shared" ref="E191:E197" si="92">((E190*G$199)+E190)</f>
        <v>1392.5754</v>
      </c>
      <c r="F191" s="84">
        <v>2.0</v>
      </c>
      <c r="G191" s="85">
        <f t="shared" ref="G191:G197" si="93">((G190*G$199)+G190)</f>
        <v>1631.624031</v>
      </c>
      <c r="H191" s="84">
        <v>10.0</v>
      </c>
      <c r="I191" s="85">
        <f t="shared" ref="I191:I197" si="94">((I190*G$199)+I190)</f>
        <v>1911.707602</v>
      </c>
      <c r="J191" s="84">
        <v>18.0</v>
      </c>
      <c r="K191" s="85">
        <f t="shared" ref="K191:K196" si="95">((K190*G$199)+K190)</f>
        <v>2239.870146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6" t="str">
        <f t="shared" si="91"/>
        <v>4ª ENTRADA</v>
      </c>
      <c r="B192" s="82"/>
      <c r="C192" s="82"/>
      <c r="D192" s="82"/>
      <c r="E192" s="83">
        <f t="shared" si="92"/>
        <v>1420.426908</v>
      </c>
      <c r="F192" s="84">
        <v>3.0</v>
      </c>
      <c r="G192" s="85">
        <f t="shared" si="93"/>
        <v>1664.256512</v>
      </c>
      <c r="H192" s="84">
        <v>11.0</v>
      </c>
      <c r="I192" s="85">
        <f t="shared" si="94"/>
        <v>1949.941754</v>
      </c>
      <c r="J192" s="84">
        <v>19.0</v>
      </c>
      <c r="K192" s="85">
        <f t="shared" si="95"/>
        <v>2284.667549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6" t="str">
        <f t="shared" si="91"/>
        <v>4ª ENTRADA</v>
      </c>
      <c r="B193" s="88"/>
      <c r="C193" s="88"/>
      <c r="D193" s="88"/>
      <c r="E193" s="83">
        <f t="shared" si="92"/>
        <v>1448.835446</v>
      </c>
      <c r="F193" s="84">
        <v>4.0</v>
      </c>
      <c r="G193" s="85">
        <f t="shared" si="93"/>
        <v>1697.541642</v>
      </c>
      <c r="H193" s="84">
        <v>12.0</v>
      </c>
      <c r="I193" s="85">
        <f t="shared" si="94"/>
        <v>1988.94059</v>
      </c>
      <c r="J193" s="84">
        <v>20.0</v>
      </c>
      <c r="K193" s="85">
        <f t="shared" si="95"/>
        <v>2330.3609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6" t="str">
        <f t="shared" si="91"/>
        <v>4ª ENTRADA</v>
      </c>
      <c r="B194" s="89"/>
      <c r="C194" s="89" t="s">
        <v>1</v>
      </c>
      <c r="D194" s="89" t="s">
        <v>48</v>
      </c>
      <c r="E194" s="83">
        <f t="shared" si="92"/>
        <v>1477.812155</v>
      </c>
      <c r="F194" s="84">
        <v>5.0</v>
      </c>
      <c r="G194" s="85">
        <f t="shared" si="93"/>
        <v>1731.492475</v>
      </c>
      <c r="H194" s="84">
        <v>13.0</v>
      </c>
      <c r="I194" s="85">
        <f t="shared" si="94"/>
        <v>2028.719401</v>
      </c>
      <c r="J194" s="84">
        <v>21.0</v>
      </c>
      <c r="K194" s="85">
        <f t="shared" si="95"/>
        <v>2376.968118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6" t="str">
        <f t="shared" si="91"/>
        <v>4ª ENTRADA</v>
      </c>
      <c r="B195" s="90"/>
      <c r="C195" s="90" t="s">
        <v>40</v>
      </c>
      <c r="D195" s="91">
        <f>L199*0.5%</f>
        <v>6.6925</v>
      </c>
      <c r="E195" s="83">
        <f t="shared" si="92"/>
        <v>1507.368398</v>
      </c>
      <c r="F195" s="84">
        <v>6.0</v>
      </c>
      <c r="G195" s="85">
        <f t="shared" si="93"/>
        <v>1766.122324</v>
      </c>
      <c r="H195" s="84">
        <v>14.0</v>
      </c>
      <c r="I195" s="85">
        <f t="shared" si="94"/>
        <v>2069.293789</v>
      </c>
      <c r="J195" s="84">
        <v>22.0</v>
      </c>
      <c r="K195" s="85">
        <f t="shared" si="95"/>
        <v>2424.50748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6" t="str">
        <f t="shared" si="91"/>
        <v>4ª ENTRADA</v>
      </c>
      <c r="B196" s="92"/>
      <c r="C196" s="92" t="s">
        <v>41</v>
      </c>
      <c r="D196" s="93">
        <f>D195/5</f>
        <v>1.3385</v>
      </c>
      <c r="E196" s="83">
        <f t="shared" si="92"/>
        <v>1537.515766</v>
      </c>
      <c r="F196" s="84">
        <v>7.0</v>
      </c>
      <c r="G196" s="85">
        <f t="shared" si="93"/>
        <v>1801.444771</v>
      </c>
      <c r="H196" s="84">
        <v>15.0</v>
      </c>
      <c r="I196" s="85">
        <f t="shared" si="94"/>
        <v>2110.679665</v>
      </c>
      <c r="J196" s="84">
        <v>23.0</v>
      </c>
      <c r="K196" s="85">
        <f t="shared" si="95"/>
        <v>2472.99763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6" t="str">
        <f t="shared" si="91"/>
        <v>4ª ENTRADA</v>
      </c>
      <c r="B197" s="94"/>
      <c r="C197" s="94" t="s">
        <v>42</v>
      </c>
      <c r="D197" s="95">
        <f>L199*G199</f>
        <v>26.77</v>
      </c>
      <c r="E197" s="83">
        <f t="shared" si="92"/>
        <v>1568.266081</v>
      </c>
      <c r="F197" s="84">
        <v>8.0</v>
      </c>
      <c r="G197" s="85">
        <f t="shared" si="93"/>
        <v>1837.473666</v>
      </c>
      <c r="H197" s="84">
        <v>16.0</v>
      </c>
      <c r="I197" s="85">
        <f t="shared" si="94"/>
        <v>2152.893258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6" t="str">
        <f t="shared" si="91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6" t="str">
        <f t="shared" si="91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6">H201+H202+H203+H204+H205+H206+H207+H208+H209+H210+H211+H212+H213+H214+H215+H216+H217+H218+H219+H220+H221+H222+H223+H224+H225+H226+H227+H228+H229+H230</f>
        <v>1082</v>
      </c>
      <c r="I199" s="17">
        <f t="shared" si="96"/>
        <v>256.5</v>
      </c>
      <c r="J199" s="98"/>
      <c r="K199" s="17">
        <f t="shared" ref="K199:L199" si="97">K201+K202+K203+K204+K205+K206+K207+K208+K209+K210+K211+K212+K213+K214+K215+K216+K217+K218+K219+K220+K221+K222+K223+K224+K225+K226+K227+K228+K229+K230</f>
        <v>0</v>
      </c>
      <c r="L199" s="17">
        <f t="shared" si="97"/>
        <v>1338.5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6" t="str">
        <f t="shared" si="91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6" t="str">
        <f t="shared" si="91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1082.0</v>
      </c>
      <c r="I201" s="101">
        <v>22.0</v>
      </c>
      <c r="J201" s="101">
        <f t="shared" ref="J201:J231" si="98">SUM(H201:I201)</f>
        <v>1104</v>
      </c>
      <c r="K201" s="100">
        <v>0.0</v>
      </c>
      <c r="L201" s="100">
        <f t="shared" ref="L201:L231" si="99">J201-K201</f>
        <v>1104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6" t="str">
        <f t="shared" si="91"/>
        <v>4ª ENTRADA</v>
      </c>
      <c r="B202" s="54"/>
      <c r="C202" s="54" t="str">
        <f t="shared" ref="C202:C231" si="100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8"/>
        <v>0</v>
      </c>
      <c r="K202" s="100">
        <v>0.0</v>
      </c>
      <c r="L202" s="100">
        <f t="shared" si="99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6" t="str">
        <f t="shared" si="91"/>
        <v>4ª ENTRADA</v>
      </c>
      <c r="B203" s="54"/>
      <c r="C203" s="54" t="str">
        <f t="shared" si="100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22.0</v>
      </c>
      <c r="J203" s="101">
        <f t="shared" si="98"/>
        <v>22</v>
      </c>
      <c r="K203" s="100">
        <v>0.0</v>
      </c>
      <c r="L203" s="100">
        <f t="shared" si="99"/>
        <v>22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6" t="str">
        <f t="shared" si="91"/>
        <v>4ª ENTRADA</v>
      </c>
      <c r="B204" s="54"/>
      <c r="C204" s="54" t="str">
        <f t="shared" si="100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8"/>
        <v>0</v>
      </c>
      <c r="K204" s="100">
        <v>0.0</v>
      </c>
      <c r="L204" s="100">
        <f t="shared" si="99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6" t="str">
        <f t="shared" si="91"/>
        <v>4ª ENTRADA</v>
      </c>
      <c r="B205" s="54"/>
      <c r="C205" s="54" t="str">
        <f t="shared" si="100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8"/>
        <v>0</v>
      </c>
      <c r="K205" s="100">
        <v>0.0</v>
      </c>
      <c r="L205" s="100">
        <f t="shared" si="99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6" t="str">
        <f t="shared" si="91"/>
        <v>4ª ENTRADA</v>
      </c>
      <c r="B206" s="54"/>
      <c r="C206" s="54" t="str">
        <f t="shared" si="100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8"/>
        <v>0</v>
      </c>
      <c r="K206" s="100">
        <v>0.0</v>
      </c>
      <c r="L206" s="100">
        <f t="shared" si="99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6" t="str">
        <f t="shared" si="91"/>
        <v>4ª ENTRADA</v>
      </c>
      <c r="B207" s="54"/>
      <c r="C207" s="54" t="str">
        <f t="shared" si="100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8"/>
        <v>0</v>
      </c>
      <c r="K207" s="100">
        <v>0.0</v>
      </c>
      <c r="L207" s="100">
        <f t="shared" si="99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6" t="str">
        <f t="shared" si="91"/>
        <v>4ª ENTRADA</v>
      </c>
      <c r="B208" s="54"/>
      <c r="C208" s="54" t="str">
        <f t="shared" si="100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8"/>
        <v>0</v>
      </c>
      <c r="K208" s="100">
        <v>0.0</v>
      </c>
      <c r="L208" s="100">
        <f t="shared" si="99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6" t="str">
        <f t="shared" si="91"/>
        <v>4ª ENTRADA</v>
      </c>
      <c r="B209" s="54"/>
      <c r="C209" s="54" t="str">
        <f t="shared" si="100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25.0</v>
      </c>
      <c r="J209" s="101">
        <f t="shared" si="98"/>
        <v>25</v>
      </c>
      <c r="K209" s="100">
        <v>0.0</v>
      </c>
      <c r="L209" s="100">
        <f t="shared" si="99"/>
        <v>25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6" t="str">
        <f t="shared" si="91"/>
        <v>4ª ENTRADA</v>
      </c>
      <c r="B210" s="54"/>
      <c r="C210" s="54" t="str">
        <f t="shared" si="100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8"/>
        <v>0</v>
      </c>
      <c r="K210" s="100">
        <v>0.0</v>
      </c>
      <c r="L210" s="100">
        <f t="shared" si="99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6" t="str">
        <f t="shared" si="91"/>
        <v>4ª ENTRADA</v>
      </c>
      <c r="B211" s="54"/>
      <c r="C211" s="54" t="str">
        <f t="shared" si="100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8"/>
        <v>0</v>
      </c>
      <c r="K211" s="100">
        <v>0.0</v>
      </c>
      <c r="L211" s="100">
        <f t="shared" si="99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6" t="str">
        <f t="shared" si="91"/>
        <v>4ª ENTRADA</v>
      </c>
      <c r="B212" s="54"/>
      <c r="C212" s="54" t="str">
        <f t="shared" si="100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8"/>
        <v>0</v>
      </c>
      <c r="K212" s="100">
        <v>0.0</v>
      </c>
      <c r="L212" s="100">
        <f t="shared" si="99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6" t="str">
        <f t="shared" si="91"/>
        <v>4ª ENTRADA</v>
      </c>
      <c r="B213" s="54"/>
      <c r="C213" s="54" t="str">
        <f t="shared" si="100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8"/>
        <v>0</v>
      </c>
      <c r="K213" s="100">
        <v>0.0</v>
      </c>
      <c r="L213" s="100">
        <f t="shared" si="99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6" t="str">
        <f t="shared" si="91"/>
        <v>4ª ENTRADA</v>
      </c>
      <c r="B214" s="54"/>
      <c r="C214" s="54" t="str">
        <f t="shared" si="100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23.0</v>
      </c>
      <c r="J214" s="101">
        <f t="shared" si="98"/>
        <v>23</v>
      </c>
      <c r="K214" s="100">
        <v>0.0</v>
      </c>
      <c r="L214" s="100">
        <f t="shared" si="99"/>
        <v>23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6" t="str">
        <f t="shared" si="91"/>
        <v>4ª ENTRADA</v>
      </c>
      <c r="B215" s="54"/>
      <c r="C215" s="54" t="str">
        <f t="shared" si="100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8"/>
        <v>0</v>
      </c>
      <c r="K215" s="100">
        <v>0.0</v>
      </c>
      <c r="L215" s="100">
        <f t="shared" si="99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6" t="str">
        <f t="shared" si="91"/>
        <v>4ª ENTRADA</v>
      </c>
      <c r="B216" s="54"/>
      <c r="C216" s="54" t="str">
        <f t="shared" si="100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18.5</v>
      </c>
      <c r="J216" s="101">
        <f t="shared" si="98"/>
        <v>18.5</v>
      </c>
      <c r="K216" s="100">
        <v>0.0</v>
      </c>
      <c r="L216" s="100">
        <f t="shared" si="99"/>
        <v>18.5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6" t="str">
        <f t="shared" si="91"/>
        <v>4ª ENTRADA</v>
      </c>
      <c r="B217" s="54"/>
      <c r="C217" s="54" t="str">
        <f t="shared" si="100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24.0</v>
      </c>
      <c r="J217" s="101">
        <f t="shared" si="98"/>
        <v>24</v>
      </c>
      <c r="K217" s="100">
        <v>0.0</v>
      </c>
      <c r="L217" s="100">
        <f t="shared" si="99"/>
        <v>24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6" t="str">
        <f t="shared" si="91"/>
        <v>4ª ENTRADA</v>
      </c>
      <c r="B218" s="54"/>
      <c r="C218" s="54" t="str">
        <f t="shared" si="100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0.0</v>
      </c>
      <c r="J218" s="101">
        <f t="shared" si="98"/>
        <v>0</v>
      </c>
      <c r="K218" s="100">
        <v>0.0</v>
      </c>
      <c r="L218" s="100">
        <f t="shared" si="99"/>
        <v>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6" t="str">
        <f t="shared" si="91"/>
        <v>4ª ENTRADA</v>
      </c>
      <c r="B219" s="54"/>
      <c r="C219" s="54" t="str">
        <f t="shared" si="100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24.0</v>
      </c>
      <c r="J219" s="101">
        <f t="shared" si="98"/>
        <v>24</v>
      </c>
      <c r="K219" s="100">
        <v>0.0</v>
      </c>
      <c r="L219" s="100">
        <f t="shared" si="99"/>
        <v>24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6" t="str">
        <f t="shared" si="91"/>
        <v>4ª ENTRADA</v>
      </c>
      <c r="B220" s="54"/>
      <c r="C220" s="54" t="str">
        <f t="shared" si="100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8"/>
        <v>0</v>
      </c>
      <c r="K220" s="100">
        <v>0.0</v>
      </c>
      <c r="L220" s="100">
        <f t="shared" si="99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6" t="str">
        <f t="shared" si="91"/>
        <v>4ª ENTRADA</v>
      </c>
      <c r="B221" s="54"/>
      <c r="C221" s="54" t="str">
        <f t="shared" si="100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25.0</v>
      </c>
      <c r="J221" s="101">
        <f t="shared" si="98"/>
        <v>25</v>
      </c>
      <c r="K221" s="100">
        <v>0.0</v>
      </c>
      <c r="L221" s="100">
        <f t="shared" si="99"/>
        <v>25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6" t="str">
        <f t="shared" si="91"/>
        <v>4ª ENTRADA</v>
      </c>
      <c r="B222" s="54"/>
      <c r="C222" s="54" t="str">
        <f t="shared" si="100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25.0</v>
      </c>
      <c r="J222" s="101">
        <f t="shared" si="98"/>
        <v>25</v>
      </c>
      <c r="K222" s="100">
        <v>0.0</v>
      </c>
      <c r="L222" s="100">
        <f t="shared" si="99"/>
        <v>25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6" t="str">
        <f t="shared" si="91"/>
        <v>4ª ENTRADA</v>
      </c>
      <c r="B223" s="54"/>
      <c r="C223" s="54" t="str">
        <f t="shared" si="100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8"/>
        <v>0</v>
      </c>
      <c r="K223" s="100">
        <v>0.0</v>
      </c>
      <c r="L223" s="100">
        <f t="shared" si="99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6" t="str">
        <f t="shared" si="91"/>
        <v>4ª ENTRADA</v>
      </c>
      <c r="B224" s="54"/>
      <c r="C224" s="54" t="str">
        <f t="shared" si="100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22.0</v>
      </c>
      <c r="J224" s="101">
        <f t="shared" si="98"/>
        <v>22</v>
      </c>
      <c r="K224" s="100">
        <v>0.0</v>
      </c>
      <c r="L224" s="100">
        <f t="shared" si="99"/>
        <v>22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6" t="str">
        <f t="shared" si="91"/>
        <v>4ª ENTRADA</v>
      </c>
      <c r="B225" s="54"/>
      <c r="C225" s="54" t="str">
        <f t="shared" si="100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8"/>
        <v>0</v>
      </c>
      <c r="K225" s="100">
        <v>0.0</v>
      </c>
      <c r="L225" s="100">
        <f t="shared" si="99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6" t="str">
        <f t="shared" si="91"/>
        <v>4ª ENTRADA</v>
      </c>
      <c r="B226" s="54"/>
      <c r="C226" s="54" t="str">
        <f t="shared" si="100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26.0</v>
      </c>
      <c r="J226" s="101">
        <f t="shared" si="98"/>
        <v>26</v>
      </c>
      <c r="K226" s="100">
        <v>0.0</v>
      </c>
      <c r="L226" s="100">
        <f t="shared" si="99"/>
        <v>26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6" t="str">
        <f t="shared" si="91"/>
        <v>4ª ENTRADA</v>
      </c>
      <c r="B227" s="54"/>
      <c r="C227" s="54" t="str">
        <f t="shared" si="100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8"/>
        <v>0</v>
      </c>
      <c r="K227" s="100">
        <v>0.0</v>
      </c>
      <c r="L227" s="100">
        <f t="shared" si="99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6" t="str">
        <f t="shared" si="91"/>
        <v>4ª ENTRADA</v>
      </c>
      <c r="B228" s="54"/>
      <c r="C228" s="54" t="str">
        <f t="shared" si="100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8"/>
        <v>0</v>
      </c>
      <c r="K228" s="100">
        <v>0.0</v>
      </c>
      <c r="L228" s="100">
        <f t="shared" si="99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6" t="str">
        <f t="shared" si="91"/>
        <v>4ª ENTRADA</v>
      </c>
      <c r="B229" s="54"/>
      <c r="C229" s="54" t="str">
        <f t="shared" si="100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0.0</v>
      </c>
      <c r="J229" s="101">
        <f t="shared" si="98"/>
        <v>0</v>
      </c>
      <c r="K229" s="100">
        <v>0.0</v>
      </c>
      <c r="L229" s="100">
        <f t="shared" si="99"/>
        <v>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6" t="str">
        <f t="shared" si="91"/>
        <v>4ª ENTRADA</v>
      </c>
      <c r="B230" s="54"/>
      <c r="C230" s="54" t="str">
        <f t="shared" si="100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8"/>
        <v>0</v>
      </c>
      <c r="K230" s="100">
        <v>0.0</v>
      </c>
      <c r="L230" s="100">
        <f t="shared" si="99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6" t="str">
        <f t="shared" si="91"/>
        <v>4ª ENTRADA</v>
      </c>
      <c r="B231" s="54"/>
      <c r="C231" s="54" t="str">
        <f t="shared" si="100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8"/>
        <v>0</v>
      </c>
      <c r="K231" s="100">
        <v>0.0</v>
      </c>
      <c r="L231" s="100">
        <f t="shared" si="99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6" t="str">
        <f t="shared" ref="A234:A275" si="101">A233</f>
        <v>5ª ENTRADA</v>
      </c>
      <c r="B234" s="82"/>
      <c r="C234" s="82"/>
      <c r="D234" s="82"/>
      <c r="E234" s="83">
        <f>((L243*G243)+L243)</f>
        <v>1205.64</v>
      </c>
      <c r="F234" s="84">
        <v>1.0</v>
      </c>
      <c r="G234" s="85">
        <f>((E241*G243)+E241)</f>
        <v>2396.44031</v>
      </c>
      <c r="H234" s="84">
        <v>9.0</v>
      </c>
      <c r="I234" s="85">
        <f>((G241*G243)+G241)</f>
        <v>4763.383896</v>
      </c>
      <c r="J234" s="84">
        <v>17.0</v>
      </c>
      <c r="K234" s="85">
        <f>((I241*G243)+I241)</f>
        <v>9468.137404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6" t="str">
        <f t="shared" si="101"/>
        <v>5ª ENTRADA</v>
      </c>
      <c r="B235" s="87"/>
      <c r="C235" s="87">
        <v>0.02</v>
      </c>
      <c r="D235" s="82" t="s">
        <v>38</v>
      </c>
      <c r="E235" s="83">
        <f t="shared" ref="E235:E241" si="102">((E234*G$67)+E234)</f>
        <v>1326.204</v>
      </c>
      <c r="F235" s="84">
        <v>2.0</v>
      </c>
      <c r="G235" s="85">
        <f t="shared" ref="G235:G241" si="103">((G234*G$67)+G234)</f>
        <v>2636.084341</v>
      </c>
      <c r="H235" s="84">
        <v>10.0</v>
      </c>
      <c r="I235" s="85">
        <f t="shared" ref="I235:I241" si="104">((I234*G$67)+I234)</f>
        <v>5239.722285</v>
      </c>
      <c r="J235" s="84">
        <v>18.0</v>
      </c>
      <c r="K235" s="85">
        <f t="shared" ref="K235:K240" si="105">((K234*G$67)+K234)</f>
        <v>10414.95114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6" t="str">
        <f t="shared" si="101"/>
        <v>5ª ENTRADA</v>
      </c>
      <c r="B236" s="82"/>
      <c r="C236" s="82"/>
      <c r="D236" s="82"/>
      <c r="E236" s="83">
        <f t="shared" si="102"/>
        <v>1458.8244</v>
      </c>
      <c r="F236" s="84">
        <v>3.0</v>
      </c>
      <c r="G236" s="85">
        <f t="shared" si="103"/>
        <v>2899.692775</v>
      </c>
      <c r="H236" s="84">
        <v>11.0</v>
      </c>
      <c r="I236" s="85">
        <f t="shared" si="104"/>
        <v>5763.694514</v>
      </c>
      <c r="J236" s="84">
        <v>19.0</v>
      </c>
      <c r="K236" s="85">
        <f t="shared" si="105"/>
        <v>11456.44626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6" t="str">
        <f t="shared" si="101"/>
        <v>5ª ENTRADA</v>
      </c>
      <c r="B237" s="88"/>
      <c r="C237" s="88"/>
      <c r="D237" s="88"/>
      <c r="E237" s="83">
        <f t="shared" si="102"/>
        <v>1604.70684</v>
      </c>
      <c r="F237" s="84">
        <v>4.0</v>
      </c>
      <c r="G237" s="85">
        <f t="shared" si="103"/>
        <v>3189.662053</v>
      </c>
      <c r="H237" s="84">
        <v>12.0</v>
      </c>
      <c r="I237" s="85">
        <f t="shared" si="104"/>
        <v>6340.063965</v>
      </c>
      <c r="J237" s="84">
        <v>20.0</v>
      </c>
      <c r="K237" s="85">
        <f t="shared" si="105"/>
        <v>12602.09089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>
      <c r="A238" s="6" t="str">
        <f t="shared" si="101"/>
        <v>5ª ENTRADA</v>
      </c>
      <c r="B238" s="89"/>
      <c r="C238" s="89" t="s">
        <v>1</v>
      </c>
      <c r="D238" s="89" t="s">
        <v>50</v>
      </c>
      <c r="E238" s="83">
        <f t="shared" si="102"/>
        <v>1765.177524</v>
      </c>
      <c r="F238" s="84">
        <v>5.0</v>
      </c>
      <c r="G238" s="85">
        <f t="shared" si="103"/>
        <v>3508.628258</v>
      </c>
      <c r="H238" s="84">
        <v>13.0</v>
      </c>
      <c r="I238" s="85">
        <f t="shared" si="104"/>
        <v>6974.070362</v>
      </c>
      <c r="J238" s="84">
        <v>21.0</v>
      </c>
      <c r="K238" s="85">
        <f t="shared" si="105"/>
        <v>13862.29997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>
      <c r="A239" s="6" t="str">
        <f t="shared" si="101"/>
        <v>5ª ENTRADA</v>
      </c>
      <c r="B239" s="90"/>
      <c r="C239" s="90" t="s">
        <v>40</v>
      </c>
      <c r="D239" s="91">
        <f>L243*0.5%</f>
        <v>5.91</v>
      </c>
      <c r="E239" s="83">
        <f t="shared" si="102"/>
        <v>1941.695276</v>
      </c>
      <c r="F239" s="84">
        <v>6.0</v>
      </c>
      <c r="G239" s="85">
        <f t="shared" si="103"/>
        <v>3859.491084</v>
      </c>
      <c r="H239" s="84">
        <v>14.0</v>
      </c>
      <c r="I239" s="85">
        <f t="shared" si="104"/>
        <v>7671.477398</v>
      </c>
      <c r="J239" s="84">
        <v>22.0</v>
      </c>
      <c r="K239" s="85">
        <f t="shared" si="105"/>
        <v>15248.52997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>
      <c r="A240" s="6" t="str">
        <f t="shared" si="101"/>
        <v>5ª ENTRADA</v>
      </c>
      <c r="B240" s="92"/>
      <c r="C240" s="92" t="s">
        <v>41</v>
      </c>
      <c r="D240" s="93">
        <f>D239/5</f>
        <v>1.182</v>
      </c>
      <c r="E240" s="83">
        <f t="shared" si="102"/>
        <v>2135.864804</v>
      </c>
      <c r="F240" s="84">
        <v>7.0</v>
      </c>
      <c r="G240" s="85">
        <f t="shared" si="103"/>
        <v>4245.440192</v>
      </c>
      <c r="H240" s="84">
        <v>15.0</v>
      </c>
      <c r="I240" s="85">
        <f t="shared" si="104"/>
        <v>8438.625138</v>
      </c>
      <c r="J240" s="84">
        <v>23.0</v>
      </c>
      <c r="K240" s="85">
        <f t="shared" si="105"/>
        <v>16773.38297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>
      <c r="A241" s="6" t="str">
        <f t="shared" si="101"/>
        <v>5ª ENTRADA</v>
      </c>
      <c r="B241" s="94"/>
      <c r="C241" s="94" t="s">
        <v>42</v>
      </c>
      <c r="D241" s="95">
        <f>L243*G243</f>
        <v>23.64</v>
      </c>
      <c r="E241" s="83">
        <f t="shared" si="102"/>
        <v>2349.451284</v>
      </c>
      <c r="F241" s="84">
        <v>8.0</v>
      </c>
      <c r="G241" s="85">
        <f t="shared" si="103"/>
        <v>4669.984211</v>
      </c>
      <c r="H241" s="84">
        <v>16.0</v>
      </c>
      <c r="I241" s="85">
        <f t="shared" si="104"/>
        <v>9282.487651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>
      <c r="A242" s="6" t="str">
        <f t="shared" si="101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6" t="str">
        <f t="shared" si="101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6">H245+H246+H247+H248+H249+H250+H251+H252+H253+H254+H255+H256+H257+H258+H259+H260+H261+H262+H263+H264+H265+H266+H267+H268+H269+H270+H271+H272+H273+H274</f>
        <v>1070</v>
      </c>
      <c r="I243" s="17">
        <f t="shared" si="106"/>
        <v>112</v>
      </c>
      <c r="J243" s="98"/>
      <c r="K243" s="17">
        <f t="shared" ref="K243:L243" si="107">K245+K246+K247+K248+K249+K250+K251+K252+K253+K254+K255+K256+K257+K258+K259+K260+K261+K262+K263+K264+K265+K266+K267+K268+K269+K270+K271+K272+K273+K274</f>
        <v>0</v>
      </c>
      <c r="L243" s="17">
        <f t="shared" si="107"/>
        <v>1182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>
      <c r="A244" s="6" t="str">
        <f t="shared" si="101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>
      <c r="A245" s="6" t="str">
        <f t="shared" si="101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1070.0</v>
      </c>
      <c r="I245" s="101">
        <v>22.0</v>
      </c>
      <c r="J245" s="101">
        <f t="shared" ref="J245:J275" si="108">SUM(H245:I245)</f>
        <v>1092</v>
      </c>
      <c r="K245" s="100">
        <v>0.0</v>
      </c>
      <c r="L245" s="100">
        <f t="shared" ref="L245:L275" si="109">J245-K245</f>
        <v>1092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>
      <c r="A246" s="6" t="str">
        <f t="shared" si="101"/>
        <v>5ª ENTRADA</v>
      </c>
      <c r="B246" s="54"/>
      <c r="C246" s="54" t="str">
        <f t="shared" ref="C246:C275" si="110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8"/>
        <v>0</v>
      </c>
      <c r="K246" s="100">
        <v>0.0</v>
      </c>
      <c r="L246" s="100">
        <f t="shared" si="109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>
      <c r="A247" s="6" t="str">
        <f t="shared" si="101"/>
        <v>5ª ENTRADA</v>
      </c>
      <c r="B247" s="54"/>
      <c r="C247" s="54" t="str">
        <f t="shared" si="110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22.0</v>
      </c>
      <c r="J247" s="101">
        <f t="shared" si="108"/>
        <v>22</v>
      </c>
      <c r="K247" s="100">
        <v>0.0</v>
      </c>
      <c r="L247" s="100">
        <f t="shared" si="109"/>
        <v>22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>
      <c r="A248" s="6" t="str">
        <f t="shared" si="101"/>
        <v>5ª ENTRADA</v>
      </c>
      <c r="B248" s="54"/>
      <c r="C248" s="54" t="str">
        <f t="shared" si="110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8"/>
        <v>0</v>
      </c>
      <c r="K248" s="100">
        <v>0.0</v>
      </c>
      <c r="L248" s="100">
        <f t="shared" si="109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>
      <c r="A249" s="6" t="str">
        <f t="shared" si="101"/>
        <v>5ª ENTRADA</v>
      </c>
      <c r="B249" s="54"/>
      <c r="C249" s="54" t="str">
        <f t="shared" si="110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8"/>
        <v>0</v>
      </c>
      <c r="K249" s="100">
        <v>0.0</v>
      </c>
      <c r="L249" s="100">
        <f t="shared" si="109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>
      <c r="A250" s="6" t="str">
        <f t="shared" si="101"/>
        <v>5ª ENTRADA</v>
      </c>
      <c r="B250" s="54"/>
      <c r="C250" s="54" t="str">
        <f t="shared" si="110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8"/>
        <v>0</v>
      </c>
      <c r="K250" s="100">
        <v>0.0</v>
      </c>
      <c r="L250" s="100">
        <f t="shared" si="109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>
      <c r="A251" s="6" t="str">
        <f t="shared" si="101"/>
        <v>5ª ENTRADA</v>
      </c>
      <c r="B251" s="54"/>
      <c r="C251" s="54" t="str">
        <f t="shared" si="110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8"/>
        <v>0</v>
      </c>
      <c r="K251" s="100">
        <v>0.0</v>
      </c>
      <c r="L251" s="100">
        <f t="shared" si="109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>
      <c r="A252" s="6" t="str">
        <f t="shared" si="101"/>
        <v>5ª ENTRADA</v>
      </c>
      <c r="B252" s="54"/>
      <c r="C252" s="54" t="str">
        <f t="shared" si="110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8"/>
        <v>0</v>
      </c>
      <c r="K252" s="100">
        <v>0.0</v>
      </c>
      <c r="L252" s="100">
        <f t="shared" si="109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>
      <c r="A253" s="6" t="str">
        <f t="shared" si="101"/>
        <v>5ª ENTRADA</v>
      </c>
      <c r="B253" s="54"/>
      <c r="C253" s="54" t="str">
        <f t="shared" si="110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8"/>
        <v>0</v>
      </c>
      <c r="K253" s="100">
        <v>0.0</v>
      </c>
      <c r="L253" s="100">
        <f t="shared" si="109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>
      <c r="A254" s="6" t="str">
        <f t="shared" si="101"/>
        <v>5ª ENTRADA</v>
      </c>
      <c r="B254" s="54"/>
      <c r="C254" s="54" t="str">
        <f t="shared" si="110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8"/>
        <v>0</v>
      </c>
      <c r="K254" s="100">
        <v>0.0</v>
      </c>
      <c r="L254" s="100">
        <f t="shared" si="109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>
      <c r="A255" s="6" t="str">
        <f t="shared" si="101"/>
        <v>5ª ENTRADA</v>
      </c>
      <c r="B255" s="54"/>
      <c r="C255" s="54" t="str">
        <f t="shared" si="110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8"/>
        <v>0</v>
      </c>
      <c r="K255" s="100">
        <v>0.0</v>
      </c>
      <c r="L255" s="100">
        <f t="shared" si="109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>
      <c r="A256" s="6" t="str">
        <f t="shared" si="101"/>
        <v>5ª ENTRADA</v>
      </c>
      <c r="B256" s="54"/>
      <c r="C256" s="54" t="str">
        <f t="shared" si="110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8"/>
        <v>0</v>
      </c>
      <c r="K256" s="100">
        <v>0.0</v>
      </c>
      <c r="L256" s="100">
        <f t="shared" si="109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>
      <c r="A257" s="6" t="str">
        <f t="shared" si="101"/>
        <v>5ª ENTRADA</v>
      </c>
      <c r="B257" s="54"/>
      <c r="C257" s="54" t="str">
        <f t="shared" si="110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8"/>
        <v>0</v>
      </c>
      <c r="K257" s="100">
        <v>0.0</v>
      </c>
      <c r="L257" s="100">
        <f t="shared" si="109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>
      <c r="A258" s="6" t="str">
        <f t="shared" si="101"/>
        <v>5ª ENTRADA</v>
      </c>
      <c r="B258" s="54"/>
      <c r="C258" s="54" t="str">
        <f t="shared" si="110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22.0</v>
      </c>
      <c r="J258" s="101">
        <f t="shared" si="108"/>
        <v>22</v>
      </c>
      <c r="K258" s="100">
        <v>0.0</v>
      </c>
      <c r="L258" s="100">
        <f t="shared" si="109"/>
        <v>22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>
      <c r="A259" s="6" t="str">
        <f t="shared" si="101"/>
        <v>5ª ENTRADA</v>
      </c>
      <c r="B259" s="54"/>
      <c r="C259" s="54" t="str">
        <f t="shared" si="110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8"/>
        <v>0</v>
      </c>
      <c r="K259" s="100">
        <v>0.0</v>
      </c>
      <c r="L259" s="100">
        <f t="shared" si="109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>
      <c r="A260" s="6" t="str">
        <f t="shared" si="101"/>
        <v>5ª ENTRADA</v>
      </c>
      <c r="B260" s="54"/>
      <c r="C260" s="54" t="str">
        <f t="shared" si="110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8"/>
        <v>0</v>
      </c>
      <c r="K260" s="100">
        <v>0.0</v>
      </c>
      <c r="L260" s="100">
        <f t="shared" si="109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>
      <c r="A261" s="6" t="str">
        <f t="shared" si="101"/>
        <v>5ª ENTRADA</v>
      </c>
      <c r="B261" s="54"/>
      <c r="C261" s="54" t="str">
        <f t="shared" si="110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23.0</v>
      </c>
      <c r="J261" s="101">
        <f t="shared" si="108"/>
        <v>23</v>
      </c>
      <c r="K261" s="100">
        <v>0.0</v>
      </c>
      <c r="L261" s="100">
        <f t="shared" si="109"/>
        <v>23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>
      <c r="A262" s="6" t="str">
        <f t="shared" si="101"/>
        <v>5ª ENTRADA</v>
      </c>
      <c r="B262" s="54"/>
      <c r="C262" s="54" t="str">
        <f t="shared" si="110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0.0</v>
      </c>
      <c r="J262" s="101">
        <f t="shared" si="108"/>
        <v>0</v>
      </c>
      <c r="K262" s="100">
        <v>0.0</v>
      </c>
      <c r="L262" s="100">
        <f t="shared" si="109"/>
        <v>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>
      <c r="A263" s="6" t="str">
        <f t="shared" si="101"/>
        <v>5ª ENTRADA</v>
      </c>
      <c r="B263" s="54"/>
      <c r="C263" s="54" t="str">
        <f t="shared" si="110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23.0</v>
      </c>
      <c r="J263" s="101">
        <f t="shared" si="108"/>
        <v>23</v>
      </c>
      <c r="K263" s="100">
        <v>0.0</v>
      </c>
      <c r="L263" s="100">
        <f t="shared" si="109"/>
        <v>23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>
      <c r="A264" s="6" t="str">
        <f t="shared" si="101"/>
        <v>5ª ENTRADA</v>
      </c>
      <c r="B264" s="54"/>
      <c r="C264" s="54" t="str">
        <f t="shared" si="110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8"/>
        <v>0</v>
      </c>
      <c r="K264" s="100">
        <v>0.0</v>
      </c>
      <c r="L264" s="100">
        <f t="shared" si="109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>
      <c r="A265" s="6" t="str">
        <f t="shared" si="101"/>
        <v>5ª ENTRADA</v>
      </c>
      <c r="B265" s="54"/>
      <c r="C265" s="54" t="str">
        <f t="shared" si="110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8"/>
        <v>0</v>
      </c>
      <c r="K265" s="100">
        <v>0.0</v>
      </c>
      <c r="L265" s="100">
        <f t="shared" si="109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>
      <c r="A266" s="6" t="str">
        <f t="shared" si="101"/>
        <v>5ª ENTRADA</v>
      </c>
      <c r="B266" s="54"/>
      <c r="C266" s="54" t="str">
        <f t="shared" si="110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0.0</v>
      </c>
      <c r="J266" s="101">
        <f t="shared" si="108"/>
        <v>0</v>
      </c>
      <c r="K266" s="100">
        <v>0.0</v>
      </c>
      <c r="L266" s="100">
        <f t="shared" si="109"/>
        <v>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>
      <c r="A267" s="6" t="str">
        <f t="shared" si="101"/>
        <v>5ª ENTRADA</v>
      </c>
      <c r="B267" s="54"/>
      <c r="C267" s="54" t="str">
        <f t="shared" si="110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8"/>
        <v>0</v>
      </c>
      <c r="K267" s="100">
        <v>0.0</v>
      </c>
      <c r="L267" s="100">
        <f t="shared" si="109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>
      <c r="A268" s="6" t="str">
        <f t="shared" si="101"/>
        <v>5ª ENTRADA</v>
      </c>
      <c r="B268" s="54"/>
      <c r="C268" s="54" t="str">
        <f t="shared" si="110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8"/>
        <v>0</v>
      </c>
      <c r="K268" s="100">
        <v>0.0</v>
      </c>
      <c r="L268" s="100">
        <f t="shared" si="109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>
      <c r="A269" s="6" t="str">
        <f t="shared" si="101"/>
        <v>5ª ENTRADA</v>
      </c>
      <c r="B269" s="54"/>
      <c r="C269" s="54" t="str">
        <f t="shared" si="110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8"/>
        <v>0</v>
      </c>
      <c r="K269" s="100">
        <v>0.0</v>
      </c>
      <c r="L269" s="100">
        <f t="shared" si="109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>
      <c r="A270" s="6" t="str">
        <f t="shared" si="101"/>
        <v>5ª ENTRADA</v>
      </c>
      <c r="B270" s="54"/>
      <c r="C270" s="54" t="str">
        <f t="shared" si="110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8"/>
        <v>0</v>
      </c>
      <c r="K270" s="100">
        <v>0.0</v>
      </c>
      <c r="L270" s="100">
        <f t="shared" si="109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>
      <c r="A271" s="6" t="str">
        <f t="shared" si="101"/>
        <v>5ª ENTRADA</v>
      </c>
      <c r="B271" s="54"/>
      <c r="C271" s="54" t="str">
        <f t="shared" si="110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8"/>
        <v>0</v>
      </c>
      <c r="K271" s="100">
        <v>0.0</v>
      </c>
      <c r="L271" s="100">
        <f t="shared" si="109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>
      <c r="A272" s="6" t="str">
        <f t="shared" si="101"/>
        <v>5ª ENTRADA</v>
      </c>
      <c r="B272" s="54"/>
      <c r="C272" s="54" t="str">
        <f t="shared" si="110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8"/>
        <v>0</v>
      </c>
      <c r="K272" s="100">
        <v>0.0</v>
      </c>
      <c r="L272" s="100">
        <f t="shared" si="109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>
      <c r="A273" s="6" t="str">
        <f t="shared" si="101"/>
        <v>5ª ENTRADA</v>
      </c>
      <c r="B273" s="54"/>
      <c r="C273" s="54" t="str">
        <f t="shared" si="110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8"/>
        <v>0</v>
      </c>
      <c r="K273" s="100">
        <v>0.0</v>
      </c>
      <c r="L273" s="100">
        <f t="shared" si="109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>
      <c r="A274" s="6" t="str">
        <f t="shared" si="101"/>
        <v>5ª ENTRADA</v>
      </c>
      <c r="B274" s="54"/>
      <c r="C274" s="54" t="str">
        <f t="shared" si="110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8"/>
        <v>0</v>
      </c>
      <c r="K274" s="100">
        <v>0.0</v>
      </c>
      <c r="L274" s="100">
        <f t="shared" si="109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>
      <c r="A275" s="6" t="str">
        <f t="shared" si="101"/>
        <v>5ª ENTRADA</v>
      </c>
      <c r="B275" s="54"/>
      <c r="C275" s="54" t="str">
        <f t="shared" si="110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8"/>
        <v>0</v>
      </c>
      <c r="K275" s="100">
        <v>0.0</v>
      </c>
      <c r="L275" s="100">
        <f t="shared" si="109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6" t="str">
        <f t="shared" ref="A278:A319" si="111">A277</f>
        <v>6ª ENTRADA</v>
      </c>
      <c r="B278" s="82"/>
      <c r="C278" s="82"/>
      <c r="D278" s="82"/>
      <c r="E278" s="83">
        <f>((L287*G287)+L287)</f>
        <v>1080.18</v>
      </c>
      <c r="F278" s="84">
        <v>1.0</v>
      </c>
      <c r="G278" s="85">
        <f>((E285*G287)+E285)</f>
        <v>2147.064542</v>
      </c>
      <c r="H278" s="84">
        <v>9.0</v>
      </c>
      <c r="I278" s="85">
        <f>((G285*G287)+G285)</f>
        <v>4267.701815</v>
      </c>
      <c r="J278" s="84">
        <v>17.0</v>
      </c>
      <c r="K278" s="85">
        <f>((I285*G287)+I285)</f>
        <v>8482.874375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6" t="str">
        <f t="shared" si="111"/>
        <v>6ª ENTRADA</v>
      </c>
      <c r="B279" s="87"/>
      <c r="C279" s="87">
        <v>0.02</v>
      </c>
      <c r="D279" s="82" t="s">
        <v>38</v>
      </c>
      <c r="E279" s="83">
        <f t="shared" ref="E279:E285" si="112">((E278*G$67)+E278)</f>
        <v>1188.198</v>
      </c>
      <c r="F279" s="84">
        <v>2.0</v>
      </c>
      <c r="G279" s="85">
        <f t="shared" ref="G279:G285" si="113">((G278*G$67)+G278)</f>
        <v>2361.770996</v>
      </c>
      <c r="H279" s="84">
        <v>10.0</v>
      </c>
      <c r="I279" s="85">
        <f t="shared" ref="I279:I285" si="114">((I278*G$67)+I278)</f>
        <v>4694.471997</v>
      </c>
      <c r="J279" s="84">
        <v>18.0</v>
      </c>
      <c r="K279" s="85">
        <f t="shared" ref="K279:K284" si="115">((K278*G$67)+K278)</f>
        <v>9331.161813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6" t="str">
        <f t="shared" si="111"/>
        <v>6ª ENTRADA</v>
      </c>
      <c r="B280" s="82"/>
      <c r="C280" s="82"/>
      <c r="D280" s="82"/>
      <c r="E280" s="83">
        <f t="shared" si="112"/>
        <v>1307.0178</v>
      </c>
      <c r="F280" s="84">
        <v>3.0</v>
      </c>
      <c r="G280" s="85">
        <f t="shared" si="113"/>
        <v>2597.948096</v>
      </c>
      <c r="H280" s="84">
        <v>11.0</v>
      </c>
      <c r="I280" s="85">
        <f t="shared" si="114"/>
        <v>5163.919196</v>
      </c>
      <c r="J280" s="84">
        <v>19.0</v>
      </c>
      <c r="K280" s="85">
        <f t="shared" si="115"/>
        <v>10264.27799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6" t="str">
        <f t="shared" si="111"/>
        <v>6ª ENTRADA</v>
      </c>
      <c r="B281" s="88"/>
      <c r="C281" s="88"/>
      <c r="D281" s="88"/>
      <c r="E281" s="83">
        <f t="shared" si="112"/>
        <v>1437.71958</v>
      </c>
      <c r="F281" s="84">
        <v>4.0</v>
      </c>
      <c r="G281" s="85">
        <f t="shared" si="113"/>
        <v>2857.742905</v>
      </c>
      <c r="H281" s="84">
        <v>12.0</v>
      </c>
      <c r="I281" s="85">
        <f t="shared" si="114"/>
        <v>5680.311116</v>
      </c>
      <c r="J281" s="84">
        <v>20.0</v>
      </c>
      <c r="K281" s="85">
        <f t="shared" si="115"/>
        <v>11290.70579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6" t="str">
        <f t="shared" si="111"/>
        <v>6ª ENTRADA</v>
      </c>
      <c r="B282" s="89"/>
      <c r="C282" s="89" t="s">
        <v>1</v>
      </c>
      <c r="D282" s="89" t="s">
        <v>52</v>
      </c>
      <c r="E282" s="83">
        <f t="shared" si="112"/>
        <v>1581.491538</v>
      </c>
      <c r="F282" s="84">
        <v>5.0</v>
      </c>
      <c r="G282" s="85">
        <f t="shared" si="113"/>
        <v>3143.517196</v>
      </c>
      <c r="H282" s="84">
        <v>13.0</v>
      </c>
      <c r="I282" s="85">
        <f t="shared" si="114"/>
        <v>6248.342228</v>
      </c>
      <c r="J282" s="84">
        <v>21.0</v>
      </c>
      <c r="K282" s="85">
        <f t="shared" si="115"/>
        <v>12419.77637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6" t="str">
        <f t="shared" si="111"/>
        <v>6ª ENTRADA</v>
      </c>
      <c r="B283" s="90"/>
      <c r="C283" s="90" t="s">
        <v>40</v>
      </c>
      <c r="D283" s="91">
        <f>L287*0.5%</f>
        <v>5.295</v>
      </c>
      <c r="E283" s="83">
        <f t="shared" si="112"/>
        <v>1739.640692</v>
      </c>
      <c r="F283" s="84">
        <v>6.0</v>
      </c>
      <c r="G283" s="85">
        <f t="shared" si="113"/>
        <v>3457.868915</v>
      </c>
      <c r="H283" s="84">
        <v>14.0</v>
      </c>
      <c r="I283" s="85">
        <f t="shared" si="114"/>
        <v>6873.17645</v>
      </c>
      <c r="J283" s="84">
        <v>22.0</v>
      </c>
      <c r="K283" s="85">
        <f t="shared" si="115"/>
        <v>13661.75401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6" t="str">
        <f t="shared" si="111"/>
        <v>6ª ENTRADA</v>
      </c>
      <c r="B284" s="92"/>
      <c r="C284" s="92" t="s">
        <v>41</v>
      </c>
      <c r="D284" s="93">
        <f>D283/5</f>
        <v>1.059</v>
      </c>
      <c r="E284" s="83">
        <f t="shared" si="112"/>
        <v>1913.604761</v>
      </c>
      <c r="F284" s="84">
        <v>7.0</v>
      </c>
      <c r="G284" s="85">
        <f t="shared" si="113"/>
        <v>3803.655807</v>
      </c>
      <c r="H284" s="84">
        <v>15.0</v>
      </c>
      <c r="I284" s="85">
        <f t="shared" si="114"/>
        <v>7560.494095</v>
      </c>
      <c r="J284" s="84">
        <v>23.0</v>
      </c>
      <c r="K284" s="85">
        <f t="shared" si="115"/>
        <v>15027.92941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6" t="str">
        <f t="shared" si="111"/>
        <v>6ª ENTRADA</v>
      </c>
      <c r="B285" s="94"/>
      <c r="C285" s="94" t="s">
        <v>42</v>
      </c>
      <c r="D285" s="95">
        <f>L287*G287</f>
        <v>21.18</v>
      </c>
      <c r="E285" s="83">
        <f t="shared" si="112"/>
        <v>2104.965237</v>
      </c>
      <c r="F285" s="84">
        <v>8.0</v>
      </c>
      <c r="G285" s="85">
        <f t="shared" si="113"/>
        <v>4184.021387</v>
      </c>
      <c r="H285" s="84">
        <v>16.0</v>
      </c>
      <c r="I285" s="85">
        <f t="shared" si="114"/>
        <v>8316.543505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6" t="str">
        <f t="shared" si="111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6" t="str">
        <f t="shared" si="111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6">H289+H290+H291+H292+H293+H294+H295+H296+H297+H298+H299+H300+H301+H302+H303+H304+H305+H306+H307+H308+H309+H310+H311+H312+H313+H314+H315+H316+H317+H318</f>
        <v>975</v>
      </c>
      <c r="I287" s="17">
        <f t="shared" si="116"/>
        <v>84</v>
      </c>
      <c r="J287" s="98"/>
      <c r="K287" s="17">
        <f t="shared" ref="K287:L287" si="117">K289+K290+K291+K292+K293+K294+K295+K296+K297+K298+K299+K300+K301+K302+K303+K304+K305+K306+K307+K308+K309+K310+K311+K312+K313+K314+K315+K316+K317+K318</f>
        <v>0</v>
      </c>
      <c r="L287" s="17">
        <f t="shared" si="117"/>
        <v>1059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6" t="str">
        <f t="shared" si="111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6" t="str">
        <f t="shared" si="111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975.0</v>
      </c>
      <c r="I289" s="101">
        <v>19.0</v>
      </c>
      <c r="J289" s="101">
        <f t="shared" ref="J289:J319" si="118">SUM(H289:I289)</f>
        <v>994</v>
      </c>
      <c r="K289" s="100">
        <v>0.0</v>
      </c>
      <c r="L289" s="100">
        <f t="shared" ref="L289:L319" si="119">J289-K289</f>
        <v>994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6" t="str">
        <f t="shared" si="111"/>
        <v>6ª ENTRADA</v>
      </c>
      <c r="B290" s="54"/>
      <c r="C290" s="54" t="str">
        <f t="shared" ref="C290:C319" si="120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8"/>
        <v>0</v>
      </c>
      <c r="K290" s="100">
        <v>0.0</v>
      </c>
      <c r="L290" s="100">
        <f t="shared" si="119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6" t="str">
        <f t="shared" si="111"/>
        <v>6ª ENTRADA</v>
      </c>
      <c r="B291" s="54"/>
      <c r="C291" s="54" t="str">
        <f t="shared" si="120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12.0</v>
      </c>
      <c r="J291" s="101">
        <f t="shared" si="118"/>
        <v>12</v>
      </c>
      <c r="K291" s="100">
        <v>0.0</v>
      </c>
      <c r="L291" s="100">
        <f t="shared" si="119"/>
        <v>12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6" t="str">
        <f t="shared" si="111"/>
        <v>6ª ENTRADA</v>
      </c>
      <c r="B292" s="54"/>
      <c r="C292" s="54" t="str">
        <f t="shared" si="120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8"/>
        <v>0</v>
      </c>
      <c r="K292" s="100">
        <v>0.0</v>
      </c>
      <c r="L292" s="100">
        <f t="shared" si="119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6" t="str">
        <f t="shared" si="111"/>
        <v>6ª ENTRADA</v>
      </c>
      <c r="B293" s="54"/>
      <c r="C293" s="54" t="str">
        <f t="shared" si="120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8"/>
        <v>0</v>
      </c>
      <c r="K293" s="100">
        <v>0.0</v>
      </c>
      <c r="L293" s="100">
        <f t="shared" si="119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6" t="str">
        <f t="shared" si="111"/>
        <v>6ª ENTRADA</v>
      </c>
      <c r="B294" s="54"/>
      <c r="C294" s="54" t="str">
        <f t="shared" si="120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8"/>
        <v>0</v>
      </c>
      <c r="K294" s="100">
        <v>0.0</v>
      </c>
      <c r="L294" s="100">
        <f t="shared" si="119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6" t="str">
        <f t="shared" si="111"/>
        <v>6ª ENTRADA</v>
      </c>
      <c r="B295" s="54"/>
      <c r="C295" s="54" t="str">
        <f t="shared" si="120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8"/>
        <v>0</v>
      </c>
      <c r="K295" s="100">
        <v>0.0</v>
      </c>
      <c r="L295" s="100">
        <f t="shared" si="119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6" t="str">
        <f t="shared" si="111"/>
        <v>6ª ENTRADA</v>
      </c>
      <c r="B296" s="54"/>
      <c r="C296" s="54" t="str">
        <f t="shared" si="120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8"/>
        <v>0</v>
      </c>
      <c r="K296" s="100">
        <v>0.0</v>
      </c>
      <c r="L296" s="100">
        <f t="shared" si="119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6" t="str">
        <f t="shared" si="111"/>
        <v>6ª ENTRADA</v>
      </c>
      <c r="B297" s="54"/>
      <c r="C297" s="54" t="str">
        <f t="shared" si="120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8"/>
        <v>0</v>
      </c>
      <c r="K297" s="100">
        <v>0.0</v>
      </c>
      <c r="L297" s="100">
        <f t="shared" si="119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6" t="str">
        <f t="shared" si="111"/>
        <v>6ª ENTRADA</v>
      </c>
      <c r="B298" s="54"/>
      <c r="C298" s="54" t="str">
        <f t="shared" si="120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8"/>
        <v>0</v>
      </c>
      <c r="K298" s="100">
        <v>0.0</v>
      </c>
      <c r="L298" s="100">
        <f t="shared" si="119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6" t="str">
        <f t="shared" si="111"/>
        <v>6ª ENTRADA</v>
      </c>
      <c r="B299" s="54"/>
      <c r="C299" s="54" t="str">
        <f t="shared" si="120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8"/>
        <v>0</v>
      </c>
      <c r="K299" s="100">
        <v>0.0</v>
      </c>
      <c r="L299" s="100">
        <f t="shared" si="119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6" t="str">
        <f t="shared" si="111"/>
        <v>6ª ENTRADA</v>
      </c>
      <c r="B300" s="54"/>
      <c r="C300" s="54" t="str">
        <f t="shared" si="120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8"/>
        <v>0</v>
      </c>
      <c r="K300" s="100">
        <v>0.0</v>
      </c>
      <c r="L300" s="100">
        <f t="shared" si="119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6" t="str">
        <f t="shared" si="111"/>
        <v>6ª ENTRADA</v>
      </c>
      <c r="B301" s="54"/>
      <c r="C301" s="54" t="str">
        <f t="shared" si="120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8"/>
        <v>0</v>
      </c>
      <c r="K301" s="100">
        <v>0.0</v>
      </c>
      <c r="L301" s="100">
        <f t="shared" si="119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6" t="str">
        <f t="shared" si="111"/>
        <v>6ª ENTRADA</v>
      </c>
      <c r="B302" s="54"/>
      <c r="C302" s="54" t="str">
        <f t="shared" si="120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20.0</v>
      </c>
      <c r="J302" s="101">
        <f t="shared" si="118"/>
        <v>20</v>
      </c>
      <c r="K302" s="100">
        <v>0.0</v>
      </c>
      <c r="L302" s="100">
        <f t="shared" si="119"/>
        <v>20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6" t="str">
        <f t="shared" si="111"/>
        <v>6ª ENTRADA</v>
      </c>
      <c r="B303" s="54"/>
      <c r="C303" s="54" t="str">
        <f t="shared" si="120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8"/>
        <v>0</v>
      </c>
      <c r="K303" s="100">
        <v>0.0</v>
      </c>
      <c r="L303" s="100">
        <f t="shared" si="119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6" t="str">
        <f t="shared" si="111"/>
        <v>6ª ENTRADA</v>
      </c>
      <c r="B304" s="54"/>
      <c r="C304" s="54" t="str">
        <f t="shared" si="120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8"/>
        <v>0</v>
      </c>
      <c r="K304" s="100">
        <v>0.0</v>
      </c>
      <c r="L304" s="100">
        <f t="shared" si="119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6" t="str">
        <f t="shared" si="111"/>
        <v>6ª ENTRADA</v>
      </c>
      <c r="B305" s="54"/>
      <c r="C305" s="54" t="str">
        <f t="shared" si="120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21.0</v>
      </c>
      <c r="J305" s="101">
        <f t="shared" si="118"/>
        <v>21</v>
      </c>
      <c r="K305" s="100">
        <v>0.0</v>
      </c>
      <c r="L305" s="100">
        <f t="shared" si="119"/>
        <v>21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6" t="str">
        <f t="shared" si="111"/>
        <v>6ª ENTRADA</v>
      </c>
      <c r="B306" s="54"/>
      <c r="C306" s="54" t="str">
        <f t="shared" si="120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0.0</v>
      </c>
      <c r="J306" s="101">
        <f t="shared" si="118"/>
        <v>0</v>
      </c>
      <c r="K306" s="100">
        <v>0.0</v>
      </c>
      <c r="L306" s="100">
        <f t="shared" si="119"/>
        <v>0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6" t="str">
        <f t="shared" si="111"/>
        <v>6ª ENTRADA</v>
      </c>
      <c r="B307" s="54"/>
      <c r="C307" s="54" t="str">
        <f t="shared" si="120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21.0</v>
      </c>
      <c r="J307" s="101">
        <f t="shared" si="118"/>
        <v>21</v>
      </c>
      <c r="K307" s="100">
        <v>0.0</v>
      </c>
      <c r="L307" s="100">
        <f t="shared" si="119"/>
        <v>21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6" t="str">
        <f t="shared" si="111"/>
        <v>6ª ENTRADA</v>
      </c>
      <c r="B308" s="54"/>
      <c r="C308" s="54" t="str">
        <f t="shared" si="120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8"/>
        <v>0</v>
      </c>
      <c r="K308" s="100">
        <v>0.0</v>
      </c>
      <c r="L308" s="100">
        <f t="shared" si="119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6" t="str">
        <f t="shared" si="111"/>
        <v>6ª ENTRADA</v>
      </c>
      <c r="B309" s="54"/>
      <c r="C309" s="54" t="str">
        <f t="shared" si="120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21.0</v>
      </c>
      <c r="J309" s="101">
        <f t="shared" si="118"/>
        <v>21</v>
      </c>
      <c r="K309" s="100">
        <v>0.0</v>
      </c>
      <c r="L309" s="100">
        <f t="shared" si="119"/>
        <v>21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6" t="str">
        <f t="shared" si="111"/>
        <v>6ª ENTRADA</v>
      </c>
      <c r="B310" s="54"/>
      <c r="C310" s="54" t="str">
        <f t="shared" si="120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0.0</v>
      </c>
      <c r="J310" s="101">
        <f t="shared" si="118"/>
        <v>0</v>
      </c>
      <c r="K310" s="100">
        <v>0.0</v>
      </c>
      <c r="L310" s="100">
        <f t="shared" si="119"/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6" t="str">
        <f t="shared" si="111"/>
        <v>6ª ENTRADA</v>
      </c>
      <c r="B311" s="54"/>
      <c r="C311" s="54" t="str">
        <f t="shared" si="120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8"/>
        <v>0</v>
      </c>
      <c r="K311" s="100">
        <v>0.0</v>
      </c>
      <c r="L311" s="100">
        <f t="shared" si="119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6" t="str">
        <f t="shared" si="111"/>
        <v>6ª ENTRADA</v>
      </c>
      <c r="B312" s="54"/>
      <c r="C312" s="54" t="str">
        <f t="shared" si="120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8"/>
        <v>0</v>
      </c>
      <c r="K312" s="100">
        <v>0.0</v>
      </c>
      <c r="L312" s="100">
        <f t="shared" si="119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6" t="str">
        <f t="shared" si="111"/>
        <v>6ª ENTRADA</v>
      </c>
      <c r="B313" s="54"/>
      <c r="C313" s="54" t="str">
        <f t="shared" si="120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8"/>
        <v>0</v>
      </c>
      <c r="K313" s="100">
        <v>0.0</v>
      </c>
      <c r="L313" s="100">
        <f t="shared" si="119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6" t="str">
        <f t="shared" si="111"/>
        <v>6ª ENTRADA</v>
      </c>
      <c r="B314" s="54"/>
      <c r="C314" s="54" t="str">
        <f t="shared" si="120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8"/>
        <v>0</v>
      </c>
      <c r="K314" s="100">
        <v>0.0</v>
      </c>
      <c r="L314" s="100">
        <f t="shared" si="119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6" t="str">
        <f t="shared" si="111"/>
        <v>6ª ENTRADA</v>
      </c>
      <c r="B315" s="54"/>
      <c r="C315" s="54" t="str">
        <f t="shared" si="120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8"/>
        <v>0</v>
      </c>
      <c r="K315" s="100">
        <v>0.0</v>
      </c>
      <c r="L315" s="100">
        <f t="shared" si="119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6" t="str">
        <f t="shared" si="111"/>
        <v>6ª ENTRADA</v>
      </c>
      <c r="B316" s="54"/>
      <c r="C316" s="54" t="str">
        <f t="shared" si="120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-30.0</v>
      </c>
      <c r="J316" s="101">
        <f t="shared" si="118"/>
        <v>-30</v>
      </c>
      <c r="K316" s="100">
        <v>0.0</v>
      </c>
      <c r="L316" s="100">
        <f t="shared" si="119"/>
        <v>-30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6" t="str">
        <f t="shared" si="111"/>
        <v>6ª ENTRADA</v>
      </c>
      <c r="B317" s="54"/>
      <c r="C317" s="54" t="str">
        <f t="shared" si="120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8"/>
        <v>0</v>
      </c>
      <c r="K317" s="100">
        <v>0.0</v>
      </c>
      <c r="L317" s="100">
        <f t="shared" si="119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6" t="str">
        <f t="shared" si="111"/>
        <v>6ª ENTRADA</v>
      </c>
      <c r="B318" s="54"/>
      <c r="C318" s="54" t="str">
        <f t="shared" si="120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8"/>
        <v>0</v>
      </c>
      <c r="K318" s="100">
        <v>0.0</v>
      </c>
      <c r="L318" s="100">
        <f t="shared" si="119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6" t="str">
        <f t="shared" si="111"/>
        <v>6ª ENTRADA</v>
      </c>
      <c r="B319" s="54"/>
      <c r="C319" s="54" t="str">
        <f t="shared" si="120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8"/>
        <v>0</v>
      </c>
      <c r="K319" s="100">
        <v>0.0</v>
      </c>
      <c r="L319" s="100">
        <f t="shared" si="119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6" t="str">
        <f t="shared" ref="A322:A363" si="121">A321</f>
        <v>7ª ENTRADA</v>
      </c>
      <c r="B322" s="82"/>
      <c r="C322" s="82"/>
      <c r="D322" s="82"/>
      <c r="E322" s="83">
        <f>((L331*G331)+L331)</f>
        <v>871.52</v>
      </c>
      <c r="F322" s="84">
        <v>1.0</v>
      </c>
      <c r="G322" s="85">
        <f>((E329*G331)+E329)</f>
        <v>1192.735299</v>
      </c>
      <c r="H322" s="84">
        <v>9.0</v>
      </c>
      <c r="I322" s="85">
        <f>((G329*G331)+G329)</f>
        <v>1632.340615</v>
      </c>
      <c r="J322" s="84">
        <v>17.0</v>
      </c>
      <c r="K322" s="85">
        <f>((I329*G331)+I329)</f>
        <v>2233.970846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6" t="str">
        <f t="shared" si="121"/>
        <v>7ª ENTRADA</v>
      </c>
      <c r="B323" s="87"/>
      <c r="C323" s="87">
        <v>0.04</v>
      </c>
      <c r="D323" s="82" t="s">
        <v>38</v>
      </c>
      <c r="E323" s="83">
        <f t="shared" ref="E323:E329" si="122">((E322*G$331)+E322)</f>
        <v>906.3808</v>
      </c>
      <c r="F323" s="84">
        <v>2.0</v>
      </c>
      <c r="G323" s="85">
        <f t="shared" ref="G323:G329" si="123">((G322*G$331)+G322)</f>
        <v>1240.444711</v>
      </c>
      <c r="H323" s="84">
        <v>10.0</v>
      </c>
      <c r="I323" s="85">
        <f t="shared" ref="I323:I329" si="124">((I322*G$331)+I322)</f>
        <v>1697.63424</v>
      </c>
      <c r="J323" s="84">
        <v>18.0</v>
      </c>
      <c r="K323" s="85">
        <f t="shared" ref="K323:K328" si="125">((K322*G$331)+K322)</f>
        <v>2323.32968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6" t="str">
        <f t="shared" si="121"/>
        <v>7ª ENTRADA</v>
      </c>
      <c r="B324" s="82"/>
      <c r="C324" s="82"/>
      <c r="D324" s="82"/>
      <c r="E324" s="83">
        <f t="shared" si="122"/>
        <v>942.636032</v>
      </c>
      <c r="F324" s="84">
        <v>3.0</v>
      </c>
      <c r="G324" s="85">
        <f t="shared" si="123"/>
        <v>1290.062499</v>
      </c>
      <c r="H324" s="84">
        <v>11.0</v>
      </c>
      <c r="I324" s="85">
        <f t="shared" si="124"/>
        <v>1765.539609</v>
      </c>
      <c r="J324" s="84">
        <v>19.0</v>
      </c>
      <c r="K324" s="85">
        <f t="shared" si="125"/>
        <v>2416.262867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6" t="str">
        <f t="shared" si="121"/>
        <v>7ª ENTRADA</v>
      </c>
      <c r="B325" s="88"/>
      <c r="C325" s="88"/>
      <c r="D325" s="88"/>
      <c r="E325" s="83">
        <f t="shared" si="122"/>
        <v>980.3414733</v>
      </c>
      <c r="F325" s="84">
        <v>4.0</v>
      </c>
      <c r="G325" s="85">
        <f t="shared" si="123"/>
        <v>1341.664999</v>
      </c>
      <c r="H325" s="84">
        <v>12.0</v>
      </c>
      <c r="I325" s="85">
        <f t="shared" si="124"/>
        <v>1836.161194</v>
      </c>
      <c r="J325" s="84">
        <v>20.0</v>
      </c>
      <c r="K325" s="85">
        <f t="shared" si="125"/>
        <v>2512.913381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>
      <c r="A326" s="6" t="str">
        <f t="shared" si="121"/>
        <v>7ª ENTRADA</v>
      </c>
      <c r="B326" s="89"/>
      <c r="C326" s="89" t="s">
        <v>1</v>
      </c>
      <c r="D326" s="89" t="s">
        <v>54</v>
      </c>
      <c r="E326" s="83">
        <f t="shared" si="122"/>
        <v>1019.555132</v>
      </c>
      <c r="F326" s="84">
        <v>5.0</v>
      </c>
      <c r="G326" s="85">
        <f t="shared" si="123"/>
        <v>1395.331599</v>
      </c>
      <c r="H326" s="84">
        <v>13.0</v>
      </c>
      <c r="I326" s="85">
        <f t="shared" si="124"/>
        <v>1909.607642</v>
      </c>
      <c r="J326" s="84">
        <v>21.0</v>
      </c>
      <c r="K326" s="85">
        <f t="shared" si="125"/>
        <v>2613.429917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>
      <c r="A327" s="6" t="str">
        <f t="shared" si="121"/>
        <v>7ª ENTRADA</v>
      </c>
      <c r="B327" s="90"/>
      <c r="C327" s="90" t="s">
        <v>40</v>
      </c>
      <c r="D327" s="91">
        <f>L331*0.5%</f>
        <v>4.19</v>
      </c>
      <c r="E327" s="83">
        <f t="shared" si="122"/>
        <v>1060.337337</v>
      </c>
      <c r="F327" s="84">
        <v>6.0</v>
      </c>
      <c r="G327" s="85">
        <f t="shared" si="123"/>
        <v>1451.144863</v>
      </c>
      <c r="H327" s="84">
        <v>14.0</v>
      </c>
      <c r="I327" s="85">
        <f t="shared" si="124"/>
        <v>1985.991947</v>
      </c>
      <c r="J327" s="84">
        <v>22.0</v>
      </c>
      <c r="K327" s="85">
        <f t="shared" si="125"/>
        <v>2717.967113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>
      <c r="A328" s="6" t="str">
        <f t="shared" si="121"/>
        <v>7ª ENTRADA</v>
      </c>
      <c r="B328" s="92"/>
      <c r="C328" s="92" t="s">
        <v>41</v>
      </c>
      <c r="D328" s="93">
        <f>D327/5</f>
        <v>0.838</v>
      </c>
      <c r="E328" s="83">
        <f t="shared" si="122"/>
        <v>1102.750831</v>
      </c>
      <c r="F328" s="84">
        <v>7.0</v>
      </c>
      <c r="G328" s="85">
        <f t="shared" si="123"/>
        <v>1509.190658</v>
      </c>
      <c r="H328" s="84">
        <v>15.0</v>
      </c>
      <c r="I328" s="85">
        <f t="shared" si="124"/>
        <v>2065.431625</v>
      </c>
      <c r="J328" s="84">
        <v>23.0</v>
      </c>
      <c r="K328" s="85">
        <f t="shared" si="125"/>
        <v>2826.685798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>
      <c r="A329" s="6" t="str">
        <f t="shared" si="121"/>
        <v>7ª ENTRADA</v>
      </c>
      <c r="B329" s="94"/>
      <c r="C329" s="94" t="s">
        <v>42</v>
      </c>
      <c r="D329" s="95">
        <f>L331*G331</f>
        <v>33.52</v>
      </c>
      <c r="E329" s="83">
        <f t="shared" si="122"/>
        <v>1146.860864</v>
      </c>
      <c r="F329" s="84">
        <v>8.0</v>
      </c>
      <c r="G329" s="85">
        <f t="shared" si="123"/>
        <v>1569.558284</v>
      </c>
      <c r="H329" s="84">
        <v>16.0</v>
      </c>
      <c r="I329" s="85">
        <f t="shared" si="124"/>
        <v>2148.04889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>
      <c r="A330" s="6" t="str">
        <f t="shared" si="121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6" t="str">
        <f t="shared" si="121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6">H333+H334+H335+H336+H337+H338+H339+H340+H341+H342+H343+H344+H345+H346+H347+H348+H349+H350+H351+H352+H353+H354+H355+H356+H357+H358+H359+H360+H361+H362+H363</f>
        <v>837</v>
      </c>
      <c r="I331" s="17">
        <f t="shared" si="126"/>
        <v>1</v>
      </c>
      <c r="J331" s="98"/>
      <c r="K331" s="17">
        <f>K333+K334+K335+K336+K337+K338+K339+K340+K341+K342+K343+K344+K345+K346+K347+K348+K349+K350+K351+K352+K353+K354+K355+K356+K357+K358+K359+K360+K361+K362</f>
        <v>0</v>
      </c>
      <c r="L331" s="17">
        <f>L333+L334+L335+L336+L337+L338+L339+L340+L341+L342+L343+L344+L345+L346+L347+L348+L349+L350+L351+L352+L353+L354+L355+L356+L357+L358+L359+L360+L361+L362+L363</f>
        <v>838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>
      <c r="A332" s="6" t="str">
        <f t="shared" si="121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>
      <c r="A333" s="6" t="str">
        <f t="shared" si="121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837.0</v>
      </c>
      <c r="I333" s="101">
        <v>-37.0</v>
      </c>
      <c r="J333" s="101">
        <f t="shared" ref="J333:J363" si="127">SUM(H333:I333)</f>
        <v>800</v>
      </c>
      <c r="K333" s="100">
        <v>0.0</v>
      </c>
      <c r="L333" s="100">
        <f t="shared" ref="L333:L363" si="128">J333-K333</f>
        <v>800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>
      <c r="A334" s="6" t="str">
        <f t="shared" si="121"/>
        <v>7ª ENTRADA</v>
      </c>
      <c r="B334" s="54"/>
      <c r="C334" s="54" t="str">
        <f t="shared" ref="C334:C363" si="129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7"/>
        <v>0</v>
      </c>
      <c r="K334" s="100">
        <v>0.0</v>
      </c>
      <c r="L334" s="100">
        <f t="shared" si="128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>
      <c r="A335" s="6" t="str">
        <f t="shared" si="121"/>
        <v>7ª ENTRADA</v>
      </c>
      <c r="B335" s="54"/>
      <c r="C335" s="54" t="str">
        <f t="shared" si="129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7"/>
        <v>0</v>
      </c>
      <c r="K335" s="100">
        <v>0.0</v>
      </c>
      <c r="L335" s="100">
        <f t="shared" si="128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>
      <c r="A336" s="6" t="str">
        <f t="shared" si="121"/>
        <v>7ª ENTRADA</v>
      </c>
      <c r="B336" s="54"/>
      <c r="C336" s="54" t="str">
        <f t="shared" si="129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7"/>
        <v>0</v>
      </c>
      <c r="K336" s="100">
        <v>0.0</v>
      </c>
      <c r="L336" s="100">
        <f t="shared" si="128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>
      <c r="A337" s="6" t="str">
        <f t="shared" si="121"/>
        <v>7ª ENTRADA</v>
      </c>
      <c r="B337" s="54"/>
      <c r="C337" s="54" t="str">
        <f t="shared" si="129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7"/>
        <v>0</v>
      </c>
      <c r="K337" s="100">
        <v>0.0</v>
      </c>
      <c r="L337" s="100">
        <f t="shared" si="128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>
      <c r="A338" s="6" t="str">
        <f t="shared" si="121"/>
        <v>7ª ENTRADA</v>
      </c>
      <c r="B338" s="54"/>
      <c r="C338" s="54" t="str">
        <f t="shared" si="129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7"/>
        <v>0</v>
      </c>
      <c r="K338" s="100">
        <v>0.0</v>
      </c>
      <c r="L338" s="100">
        <f t="shared" si="128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>
      <c r="A339" s="6" t="str">
        <f t="shared" si="121"/>
        <v>7ª ENTRADA</v>
      </c>
      <c r="B339" s="54"/>
      <c r="C339" s="54" t="str">
        <f t="shared" si="129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43.0</v>
      </c>
      <c r="J339" s="101">
        <f t="shared" si="127"/>
        <v>43</v>
      </c>
      <c r="K339" s="100">
        <v>0.0</v>
      </c>
      <c r="L339" s="100">
        <f t="shared" si="128"/>
        <v>43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>
      <c r="A340" s="6" t="str">
        <f t="shared" si="121"/>
        <v>7ª ENTRADA</v>
      </c>
      <c r="B340" s="54"/>
      <c r="C340" s="54" t="str">
        <f t="shared" si="129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7"/>
        <v>0</v>
      </c>
      <c r="K340" s="100">
        <v>0.0</v>
      </c>
      <c r="L340" s="100">
        <f t="shared" si="128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>
      <c r="A341" s="6" t="str">
        <f t="shared" si="121"/>
        <v>7ª ENTRADA</v>
      </c>
      <c r="B341" s="54"/>
      <c r="C341" s="54" t="str">
        <f t="shared" si="129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7"/>
        <v>0</v>
      </c>
      <c r="K341" s="100">
        <v>0.0</v>
      </c>
      <c r="L341" s="100">
        <f t="shared" si="128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>
      <c r="A342" s="6" t="str">
        <f t="shared" si="121"/>
        <v>7ª ENTRADA</v>
      </c>
      <c r="B342" s="54"/>
      <c r="C342" s="54" t="str">
        <f t="shared" si="129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7"/>
        <v>0</v>
      </c>
      <c r="K342" s="100">
        <v>0.0</v>
      </c>
      <c r="L342" s="100">
        <f t="shared" si="128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>
      <c r="A343" s="6" t="str">
        <f t="shared" si="121"/>
        <v>7ª ENTRADA</v>
      </c>
      <c r="B343" s="54"/>
      <c r="C343" s="54" t="str">
        <f t="shared" si="129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7"/>
        <v>0</v>
      </c>
      <c r="K343" s="100">
        <v>0.0</v>
      </c>
      <c r="L343" s="100">
        <f t="shared" si="128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>
      <c r="A344" s="6" t="str">
        <f t="shared" si="121"/>
        <v>7ª ENTRADA</v>
      </c>
      <c r="B344" s="54"/>
      <c r="C344" s="54" t="str">
        <f t="shared" si="129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7"/>
        <v>0</v>
      </c>
      <c r="K344" s="100">
        <v>0.0</v>
      </c>
      <c r="L344" s="100">
        <f t="shared" si="128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>
      <c r="A345" s="6" t="str">
        <f t="shared" si="121"/>
        <v>7ª ENTRADA</v>
      </c>
      <c r="B345" s="54"/>
      <c r="C345" s="54" t="str">
        <f t="shared" si="129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7"/>
        <v>0</v>
      </c>
      <c r="K345" s="100">
        <v>0.0</v>
      </c>
      <c r="L345" s="100">
        <f t="shared" si="128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>
      <c r="A346" s="6" t="str">
        <f t="shared" si="121"/>
        <v>7ª ENTRADA</v>
      </c>
      <c r="B346" s="54"/>
      <c r="C346" s="54" t="str">
        <f t="shared" si="129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70.0</v>
      </c>
      <c r="J346" s="101">
        <f t="shared" si="127"/>
        <v>70</v>
      </c>
      <c r="K346" s="100">
        <v>0.0</v>
      </c>
      <c r="L346" s="100">
        <f t="shared" si="128"/>
        <v>70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>
      <c r="A347" s="6" t="str">
        <f t="shared" si="121"/>
        <v>7ª ENTRADA</v>
      </c>
      <c r="B347" s="54"/>
      <c r="C347" s="54" t="str">
        <f t="shared" si="129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7"/>
        <v>0</v>
      </c>
      <c r="K347" s="100">
        <v>0.0</v>
      </c>
      <c r="L347" s="100">
        <f t="shared" si="128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>
      <c r="A348" s="6" t="str">
        <f t="shared" si="121"/>
        <v>7ª ENTRADA</v>
      </c>
      <c r="B348" s="54"/>
      <c r="C348" s="54" t="str">
        <f t="shared" si="129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7"/>
        <v>0</v>
      </c>
      <c r="K348" s="100">
        <v>0.0</v>
      </c>
      <c r="L348" s="100">
        <f t="shared" si="128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>
      <c r="A349" s="6" t="str">
        <f t="shared" si="121"/>
        <v>7ª ENTRADA</v>
      </c>
      <c r="B349" s="54"/>
      <c r="C349" s="54" t="str">
        <f t="shared" si="129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-16.0</v>
      </c>
      <c r="J349" s="101">
        <f t="shared" si="127"/>
        <v>-16</v>
      </c>
      <c r="K349" s="100">
        <v>0.0</v>
      </c>
      <c r="L349" s="100">
        <f t="shared" si="128"/>
        <v>-16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>
      <c r="A350" s="6" t="str">
        <f t="shared" si="121"/>
        <v>7ª ENTRADA</v>
      </c>
      <c r="B350" s="54"/>
      <c r="C350" s="54" t="str">
        <f t="shared" si="129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7"/>
        <v>0</v>
      </c>
      <c r="K350" s="100">
        <v>0.0</v>
      </c>
      <c r="L350" s="100">
        <f t="shared" si="128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>
      <c r="A351" s="6" t="str">
        <f t="shared" si="121"/>
        <v>7ª ENTRADA</v>
      </c>
      <c r="B351" s="54"/>
      <c r="C351" s="54" t="str">
        <f t="shared" si="129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-6.0</v>
      </c>
      <c r="J351" s="101">
        <f t="shared" si="127"/>
        <v>-6</v>
      </c>
      <c r="K351" s="100">
        <v>0.0</v>
      </c>
      <c r="L351" s="100">
        <f t="shared" si="128"/>
        <v>-6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>
      <c r="A352" s="6" t="str">
        <f t="shared" si="121"/>
        <v>7ª ENTRADA</v>
      </c>
      <c r="B352" s="54"/>
      <c r="C352" s="54" t="str">
        <f t="shared" si="129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7"/>
        <v>0</v>
      </c>
      <c r="K352" s="100">
        <v>0.0</v>
      </c>
      <c r="L352" s="100">
        <f t="shared" si="128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>
      <c r="A353" s="6" t="str">
        <f t="shared" si="121"/>
        <v>7ª ENTRADA</v>
      </c>
      <c r="B353" s="54"/>
      <c r="C353" s="54" t="str">
        <f t="shared" si="129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-64.0</v>
      </c>
      <c r="J353" s="101">
        <f t="shared" si="127"/>
        <v>-64</v>
      </c>
      <c r="K353" s="100">
        <v>0.0</v>
      </c>
      <c r="L353" s="100">
        <f t="shared" si="128"/>
        <v>-64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>
      <c r="A354" s="6" t="str">
        <f t="shared" si="121"/>
        <v>7ª ENTRADA</v>
      </c>
      <c r="B354" s="54"/>
      <c r="C354" s="54" t="str">
        <f t="shared" si="129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7"/>
        <v>0</v>
      </c>
      <c r="K354" s="100">
        <v>0.0</v>
      </c>
      <c r="L354" s="100">
        <f t="shared" si="128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>
      <c r="A355" s="6" t="str">
        <f t="shared" si="121"/>
        <v>7ª ENTRADA</v>
      </c>
      <c r="B355" s="54"/>
      <c r="C355" s="54" t="str">
        <f t="shared" si="129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7"/>
        <v>0</v>
      </c>
      <c r="K355" s="100">
        <v>0.0</v>
      </c>
      <c r="L355" s="100">
        <f t="shared" si="128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>
      <c r="A356" s="6" t="str">
        <f t="shared" si="121"/>
        <v>7ª ENTRADA</v>
      </c>
      <c r="B356" s="54"/>
      <c r="C356" s="54" t="str">
        <f t="shared" si="129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7"/>
        <v>0</v>
      </c>
      <c r="K356" s="100">
        <v>0.0</v>
      </c>
      <c r="L356" s="100">
        <f t="shared" si="128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>
      <c r="A357" s="6" t="str">
        <f t="shared" si="121"/>
        <v>7ª ENTRADA</v>
      </c>
      <c r="B357" s="54"/>
      <c r="C357" s="54" t="str">
        <f t="shared" si="129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7"/>
        <v>0</v>
      </c>
      <c r="K357" s="100">
        <v>0.0</v>
      </c>
      <c r="L357" s="100">
        <f t="shared" si="128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>
      <c r="A358" s="6" t="str">
        <f t="shared" si="121"/>
        <v>7ª ENTRADA</v>
      </c>
      <c r="B358" s="54"/>
      <c r="C358" s="54" t="str">
        <f t="shared" si="129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7"/>
        <v>0</v>
      </c>
      <c r="K358" s="100">
        <v>0.0</v>
      </c>
      <c r="L358" s="100">
        <f t="shared" si="128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>
      <c r="A359" s="6" t="str">
        <f t="shared" si="121"/>
        <v>7ª ENTRADA</v>
      </c>
      <c r="B359" s="54"/>
      <c r="C359" s="54" t="str">
        <f t="shared" si="129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7"/>
        <v>0</v>
      </c>
      <c r="K359" s="100">
        <v>0.0</v>
      </c>
      <c r="L359" s="100">
        <f t="shared" si="128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>
      <c r="A360" s="6" t="str">
        <f t="shared" si="121"/>
        <v>7ª ENTRADA</v>
      </c>
      <c r="B360" s="54"/>
      <c r="C360" s="54" t="str">
        <f t="shared" si="129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-76.0</v>
      </c>
      <c r="J360" s="101">
        <f t="shared" si="127"/>
        <v>-76</v>
      </c>
      <c r="K360" s="100">
        <v>0.0</v>
      </c>
      <c r="L360" s="100">
        <f t="shared" si="128"/>
        <v>-76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>
      <c r="A361" s="6" t="str">
        <f t="shared" si="121"/>
        <v>7ª ENTRADA</v>
      </c>
      <c r="B361" s="54"/>
      <c r="C361" s="54" t="str">
        <f t="shared" si="129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7"/>
        <v>0</v>
      </c>
      <c r="K361" s="100">
        <v>0.0</v>
      </c>
      <c r="L361" s="100">
        <f t="shared" si="128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>
      <c r="A362" s="6" t="str">
        <f t="shared" si="121"/>
        <v>7ª ENTRADA</v>
      </c>
      <c r="B362" s="54"/>
      <c r="C362" s="54" t="str">
        <f t="shared" si="129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7"/>
        <v>0</v>
      </c>
      <c r="K362" s="100">
        <v>0.0</v>
      </c>
      <c r="L362" s="100">
        <f t="shared" si="128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>
      <c r="A363" s="6" t="str">
        <f t="shared" si="121"/>
        <v>7ª ENTRADA</v>
      </c>
      <c r="B363" s="54"/>
      <c r="C363" s="54" t="str">
        <f t="shared" si="129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87.0</v>
      </c>
      <c r="J363" s="101">
        <f t="shared" si="127"/>
        <v>87</v>
      </c>
      <c r="K363" s="100">
        <v>0.0</v>
      </c>
      <c r="L363" s="100">
        <f t="shared" si="128"/>
        <v>87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6" t="str">
        <f t="shared" ref="A366:A407" si="130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6" t="str">
        <f t="shared" si="130"/>
        <v>NADA</v>
      </c>
      <c r="B367" s="87"/>
      <c r="C367" s="87">
        <v>0.1</v>
      </c>
      <c r="D367" s="82" t="s">
        <v>38</v>
      </c>
      <c r="E367" s="83">
        <f t="shared" ref="E367:E373" si="131">((E366*G$67)+E366)</f>
        <v>0</v>
      </c>
      <c r="F367" s="84">
        <v>2.0</v>
      </c>
      <c r="G367" s="85">
        <f t="shared" ref="G367:G373" si="132">((G366*G$67)+G366)</f>
        <v>0</v>
      </c>
      <c r="H367" s="84">
        <v>10.0</v>
      </c>
      <c r="I367" s="85">
        <f t="shared" ref="I367:I373" si="133">((I366*G$67)+I366)</f>
        <v>0</v>
      </c>
      <c r="J367" s="84">
        <v>18.0</v>
      </c>
      <c r="K367" s="85">
        <f t="shared" ref="K367:K372" si="134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6" t="str">
        <f t="shared" si="130"/>
        <v>NADA</v>
      </c>
      <c r="B368" s="82"/>
      <c r="C368" s="82"/>
      <c r="D368" s="82"/>
      <c r="E368" s="83">
        <f t="shared" si="131"/>
        <v>0</v>
      </c>
      <c r="F368" s="84">
        <v>3.0</v>
      </c>
      <c r="G368" s="85">
        <f t="shared" si="132"/>
        <v>0</v>
      </c>
      <c r="H368" s="84">
        <v>11.0</v>
      </c>
      <c r="I368" s="85">
        <f t="shared" si="133"/>
        <v>0</v>
      </c>
      <c r="J368" s="84">
        <v>19.0</v>
      </c>
      <c r="K368" s="85">
        <f t="shared" si="134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6" t="str">
        <f t="shared" si="130"/>
        <v>NADA</v>
      </c>
      <c r="B369" s="88"/>
      <c r="C369" s="88"/>
      <c r="D369" s="88"/>
      <c r="E369" s="83">
        <f t="shared" si="131"/>
        <v>0</v>
      </c>
      <c r="F369" s="84">
        <v>4.0</v>
      </c>
      <c r="G369" s="85">
        <f t="shared" si="132"/>
        <v>0</v>
      </c>
      <c r="H369" s="84">
        <v>12.0</v>
      </c>
      <c r="I369" s="85">
        <f t="shared" si="133"/>
        <v>0</v>
      </c>
      <c r="J369" s="84">
        <v>20.0</v>
      </c>
      <c r="K369" s="85">
        <f t="shared" si="134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6" t="str">
        <f t="shared" si="130"/>
        <v>NADA</v>
      </c>
      <c r="B370" s="89"/>
      <c r="C370" s="89" t="s">
        <v>1</v>
      </c>
      <c r="D370" s="89" t="s">
        <v>39</v>
      </c>
      <c r="E370" s="83">
        <f t="shared" si="131"/>
        <v>0</v>
      </c>
      <c r="F370" s="84">
        <v>5.0</v>
      </c>
      <c r="G370" s="85">
        <f t="shared" si="132"/>
        <v>0</v>
      </c>
      <c r="H370" s="84">
        <v>13.0</v>
      </c>
      <c r="I370" s="85">
        <f t="shared" si="133"/>
        <v>0</v>
      </c>
      <c r="J370" s="84">
        <v>21.0</v>
      </c>
      <c r="K370" s="85">
        <f t="shared" si="134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6" t="str">
        <f t="shared" si="130"/>
        <v>NADA</v>
      </c>
      <c r="B371" s="90"/>
      <c r="C371" s="90" t="s">
        <v>40</v>
      </c>
      <c r="D371" s="91">
        <f>L375*0.5%</f>
        <v>0</v>
      </c>
      <c r="E371" s="83">
        <f t="shared" si="131"/>
        <v>0</v>
      </c>
      <c r="F371" s="84">
        <v>6.0</v>
      </c>
      <c r="G371" s="85">
        <f t="shared" si="132"/>
        <v>0</v>
      </c>
      <c r="H371" s="84">
        <v>14.0</v>
      </c>
      <c r="I371" s="85">
        <f t="shared" si="133"/>
        <v>0</v>
      </c>
      <c r="J371" s="84">
        <v>22.0</v>
      </c>
      <c r="K371" s="85">
        <f t="shared" si="134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6" t="str">
        <f t="shared" si="130"/>
        <v>NADA</v>
      </c>
      <c r="B372" s="92"/>
      <c r="C372" s="92" t="s">
        <v>41</v>
      </c>
      <c r="D372" s="93">
        <f>D371/5</f>
        <v>0</v>
      </c>
      <c r="E372" s="83">
        <f t="shared" si="131"/>
        <v>0</v>
      </c>
      <c r="F372" s="84">
        <v>7.0</v>
      </c>
      <c r="G372" s="85">
        <f t="shared" si="132"/>
        <v>0</v>
      </c>
      <c r="H372" s="84">
        <v>15.0</v>
      </c>
      <c r="I372" s="85">
        <f t="shared" si="133"/>
        <v>0</v>
      </c>
      <c r="J372" s="84">
        <v>23.0</v>
      </c>
      <c r="K372" s="85">
        <f t="shared" si="134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6" t="str">
        <f t="shared" si="130"/>
        <v>NADA</v>
      </c>
      <c r="B373" s="94"/>
      <c r="C373" s="94" t="s">
        <v>42</v>
      </c>
      <c r="D373" s="95">
        <f>L375*G375</f>
        <v>0</v>
      </c>
      <c r="E373" s="83">
        <f t="shared" si="131"/>
        <v>0</v>
      </c>
      <c r="F373" s="84">
        <v>8.0</v>
      </c>
      <c r="G373" s="85">
        <f t="shared" si="132"/>
        <v>0</v>
      </c>
      <c r="H373" s="84">
        <v>16.0</v>
      </c>
      <c r="I373" s="85">
        <f t="shared" si="133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6" t="str">
        <f t="shared" si="130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6" t="str">
        <f t="shared" si="130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5">H377+H378+H379+H380+H381+H382+H383+H384+H385+H386+H387+H388+H389+H390+H391+H392+H393+H394+H395+H396+H397+H398+H399+H400+H401+H402+H403+H404+H405+H406</f>
        <v>0</v>
      </c>
      <c r="I375" s="17">
        <f t="shared" si="135"/>
        <v>0</v>
      </c>
      <c r="J375" s="98"/>
      <c r="K375" s="17">
        <f t="shared" ref="K375:L375" si="136">K377+K378+K379+K380+K381+K382+K383+K384+K385+K386+K387+K388+K389+K390+K391+K392+K393+K394+K395+K396+K397+K398+K399+K400+K401+K402+K403+K404+K405+K406</f>
        <v>0</v>
      </c>
      <c r="L375" s="17">
        <f t="shared" si="136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6" t="str">
        <f t="shared" si="130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6" t="str">
        <f t="shared" si="130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7">SUM(H377:I377)</f>
        <v>0</v>
      </c>
      <c r="K377" s="100">
        <v>0.0</v>
      </c>
      <c r="L377" s="100">
        <f t="shared" ref="L377:L407" si="138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6" t="str">
        <f t="shared" si="130"/>
        <v>NADA</v>
      </c>
      <c r="B378" s="54"/>
      <c r="C378" s="54" t="str">
        <f t="shared" ref="C378:C407" si="139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7"/>
        <v>0</v>
      </c>
      <c r="K378" s="100">
        <v>0.0</v>
      </c>
      <c r="L378" s="100">
        <f t="shared" si="138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6" t="str">
        <f t="shared" si="130"/>
        <v>NADA</v>
      </c>
      <c r="B379" s="54"/>
      <c r="C379" s="54" t="str">
        <f t="shared" si="139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7"/>
        <v>0</v>
      </c>
      <c r="K379" s="100">
        <v>0.0</v>
      </c>
      <c r="L379" s="100">
        <f t="shared" si="138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6" t="str">
        <f t="shared" si="130"/>
        <v>NADA</v>
      </c>
      <c r="B380" s="54"/>
      <c r="C380" s="54" t="str">
        <f t="shared" si="139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7"/>
        <v>0</v>
      </c>
      <c r="K380" s="100">
        <v>0.0</v>
      </c>
      <c r="L380" s="100">
        <f t="shared" si="138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6" t="str">
        <f t="shared" si="130"/>
        <v>NADA</v>
      </c>
      <c r="B381" s="54"/>
      <c r="C381" s="54" t="str">
        <f t="shared" si="139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7"/>
        <v>0</v>
      </c>
      <c r="K381" s="100">
        <v>0.0</v>
      </c>
      <c r="L381" s="100">
        <f t="shared" si="138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6" t="str">
        <f t="shared" si="130"/>
        <v>NADA</v>
      </c>
      <c r="B382" s="54"/>
      <c r="C382" s="54" t="str">
        <f t="shared" si="139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7"/>
        <v>0</v>
      </c>
      <c r="K382" s="100">
        <v>0.0</v>
      </c>
      <c r="L382" s="100">
        <f t="shared" si="138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6" t="str">
        <f t="shared" si="130"/>
        <v>NADA</v>
      </c>
      <c r="B383" s="54"/>
      <c r="C383" s="54" t="str">
        <f t="shared" si="139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7"/>
        <v>0</v>
      </c>
      <c r="K383" s="100">
        <v>0.0</v>
      </c>
      <c r="L383" s="100">
        <f t="shared" si="138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6" t="str">
        <f t="shared" si="130"/>
        <v>NADA</v>
      </c>
      <c r="B384" s="54"/>
      <c r="C384" s="54" t="str">
        <f t="shared" si="139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7"/>
        <v>0</v>
      </c>
      <c r="K384" s="100">
        <v>0.0</v>
      </c>
      <c r="L384" s="100">
        <f t="shared" si="138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6" t="str">
        <f t="shared" si="130"/>
        <v>NADA</v>
      </c>
      <c r="B385" s="54"/>
      <c r="C385" s="54" t="str">
        <f t="shared" si="139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7"/>
        <v>0</v>
      </c>
      <c r="K385" s="100">
        <v>0.0</v>
      </c>
      <c r="L385" s="100">
        <f t="shared" si="138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6" t="str">
        <f t="shared" si="130"/>
        <v>NADA</v>
      </c>
      <c r="B386" s="54"/>
      <c r="C386" s="54" t="str">
        <f t="shared" si="139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7"/>
        <v>0</v>
      </c>
      <c r="K386" s="100">
        <v>0.0</v>
      </c>
      <c r="L386" s="100">
        <f t="shared" si="138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6" t="str">
        <f t="shared" si="130"/>
        <v>NADA</v>
      </c>
      <c r="B387" s="54"/>
      <c r="C387" s="54" t="str">
        <f t="shared" si="139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7"/>
        <v>0</v>
      </c>
      <c r="K387" s="100">
        <v>0.0</v>
      </c>
      <c r="L387" s="100">
        <f t="shared" si="138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6" t="str">
        <f t="shared" si="130"/>
        <v>NADA</v>
      </c>
      <c r="B388" s="54"/>
      <c r="C388" s="54" t="str">
        <f t="shared" si="139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7"/>
        <v>0</v>
      </c>
      <c r="K388" s="100">
        <v>0.0</v>
      </c>
      <c r="L388" s="100">
        <f t="shared" si="138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6" t="str">
        <f t="shared" si="130"/>
        <v>NADA</v>
      </c>
      <c r="B389" s="54"/>
      <c r="C389" s="54" t="str">
        <f t="shared" si="139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7"/>
        <v>0</v>
      </c>
      <c r="K389" s="100">
        <v>0.0</v>
      </c>
      <c r="L389" s="100">
        <f t="shared" si="138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6" t="str">
        <f t="shared" si="130"/>
        <v>NADA</v>
      </c>
      <c r="B390" s="54"/>
      <c r="C390" s="54" t="str">
        <f t="shared" si="139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7"/>
        <v>0</v>
      </c>
      <c r="K390" s="100">
        <v>0.0</v>
      </c>
      <c r="L390" s="100">
        <f t="shared" si="138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6" t="str">
        <f t="shared" si="130"/>
        <v>NADA</v>
      </c>
      <c r="B391" s="54"/>
      <c r="C391" s="54" t="str">
        <f t="shared" si="139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7"/>
        <v>0</v>
      </c>
      <c r="K391" s="100">
        <v>0.0</v>
      </c>
      <c r="L391" s="100">
        <f t="shared" si="138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6" t="str">
        <f t="shared" si="130"/>
        <v>NADA</v>
      </c>
      <c r="B392" s="54"/>
      <c r="C392" s="54" t="str">
        <f t="shared" si="139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7"/>
        <v>0</v>
      </c>
      <c r="K392" s="100">
        <v>0.0</v>
      </c>
      <c r="L392" s="100">
        <f t="shared" si="138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6" t="str">
        <f t="shared" si="130"/>
        <v>NADA</v>
      </c>
      <c r="B393" s="54"/>
      <c r="C393" s="54" t="str">
        <f t="shared" si="139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7"/>
        <v>0</v>
      </c>
      <c r="K393" s="100">
        <v>0.0</v>
      </c>
      <c r="L393" s="100">
        <f t="shared" si="138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6" t="str">
        <f t="shared" si="130"/>
        <v>NADA</v>
      </c>
      <c r="B394" s="54"/>
      <c r="C394" s="54" t="str">
        <f t="shared" si="139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7"/>
        <v>0</v>
      </c>
      <c r="K394" s="100">
        <v>0.0</v>
      </c>
      <c r="L394" s="100">
        <f t="shared" si="138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6" t="str">
        <f t="shared" si="130"/>
        <v>NADA</v>
      </c>
      <c r="B395" s="54"/>
      <c r="C395" s="54" t="str">
        <f t="shared" si="139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7"/>
        <v>0</v>
      </c>
      <c r="K395" s="100">
        <v>0.0</v>
      </c>
      <c r="L395" s="100">
        <f t="shared" si="138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6" t="str">
        <f t="shared" si="130"/>
        <v>NADA</v>
      </c>
      <c r="B396" s="54"/>
      <c r="C396" s="54" t="str">
        <f t="shared" si="139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7"/>
        <v>0</v>
      </c>
      <c r="K396" s="100">
        <v>0.0</v>
      </c>
      <c r="L396" s="100">
        <f t="shared" si="138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6" t="str">
        <f t="shared" si="130"/>
        <v>NADA</v>
      </c>
      <c r="B397" s="54"/>
      <c r="C397" s="54" t="str">
        <f t="shared" si="139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7"/>
        <v>0</v>
      </c>
      <c r="K397" s="100">
        <v>0.0</v>
      </c>
      <c r="L397" s="100">
        <f t="shared" si="138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6" t="str">
        <f t="shared" si="130"/>
        <v>NADA</v>
      </c>
      <c r="B398" s="54"/>
      <c r="C398" s="54" t="str">
        <f t="shared" si="139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7"/>
        <v>0</v>
      </c>
      <c r="K398" s="100">
        <v>0.0</v>
      </c>
      <c r="L398" s="100">
        <f t="shared" si="138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6" t="str">
        <f t="shared" si="130"/>
        <v>NADA</v>
      </c>
      <c r="B399" s="54"/>
      <c r="C399" s="54" t="str">
        <f t="shared" si="139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7"/>
        <v>0</v>
      </c>
      <c r="K399" s="100">
        <v>0.0</v>
      </c>
      <c r="L399" s="100">
        <f t="shared" si="138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6" t="str">
        <f t="shared" si="130"/>
        <v>NADA</v>
      </c>
      <c r="B400" s="54"/>
      <c r="C400" s="54" t="str">
        <f t="shared" si="139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7"/>
        <v>0</v>
      </c>
      <c r="K400" s="100">
        <v>0.0</v>
      </c>
      <c r="L400" s="100">
        <f t="shared" si="138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6" t="str">
        <f t="shared" si="130"/>
        <v>NADA</v>
      </c>
      <c r="B401" s="54"/>
      <c r="C401" s="54" t="str">
        <f t="shared" si="139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7"/>
        <v>0</v>
      </c>
      <c r="K401" s="100">
        <v>0.0</v>
      </c>
      <c r="L401" s="100">
        <f t="shared" si="138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6" t="str">
        <f t="shared" si="130"/>
        <v>NADA</v>
      </c>
      <c r="B402" s="54"/>
      <c r="C402" s="54" t="str">
        <f t="shared" si="139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7"/>
        <v>0</v>
      </c>
      <c r="K402" s="100">
        <v>0.0</v>
      </c>
      <c r="L402" s="100">
        <f t="shared" si="138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6" t="str">
        <f t="shared" si="130"/>
        <v>NADA</v>
      </c>
      <c r="B403" s="54"/>
      <c r="C403" s="54" t="str">
        <f t="shared" si="139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7"/>
        <v>0</v>
      </c>
      <c r="K403" s="100">
        <v>0.0</v>
      </c>
      <c r="L403" s="100">
        <f t="shared" si="138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6" t="str">
        <f t="shared" si="130"/>
        <v>NADA</v>
      </c>
      <c r="B404" s="54"/>
      <c r="C404" s="54" t="str">
        <f t="shared" si="139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7"/>
        <v>0</v>
      </c>
      <c r="K404" s="100">
        <v>0.0</v>
      </c>
      <c r="L404" s="100">
        <f t="shared" si="138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6" t="str">
        <f t="shared" si="130"/>
        <v>NADA</v>
      </c>
      <c r="B405" s="54"/>
      <c r="C405" s="54" t="str">
        <f t="shared" si="139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7"/>
        <v>0</v>
      </c>
      <c r="K405" s="100">
        <v>0.0</v>
      </c>
      <c r="L405" s="100">
        <f t="shared" si="138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6" t="str">
        <f t="shared" si="130"/>
        <v>NADA</v>
      </c>
      <c r="B406" s="54"/>
      <c r="C406" s="54" t="str">
        <f t="shared" si="139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7"/>
        <v>0</v>
      </c>
      <c r="K406" s="100">
        <v>0.0</v>
      </c>
      <c r="L406" s="100">
        <f t="shared" si="138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6" t="str">
        <f t="shared" si="130"/>
        <v>NADA</v>
      </c>
      <c r="B407" s="54"/>
      <c r="C407" s="54" t="str">
        <f t="shared" si="139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7"/>
        <v>0</v>
      </c>
      <c r="K407" s="100">
        <v>0.0</v>
      </c>
      <c r="L407" s="100">
        <f t="shared" si="138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6" t="str">
        <f t="shared" ref="A410:A451" si="140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6" t="str">
        <f t="shared" si="140"/>
        <v>NADA</v>
      </c>
      <c r="B411" s="87"/>
      <c r="C411" s="87">
        <v>0.1</v>
      </c>
      <c r="D411" s="82" t="s">
        <v>38</v>
      </c>
      <c r="E411" s="83">
        <f t="shared" ref="E411:E417" si="141">((E410*G$67)+E410)</f>
        <v>0</v>
      </c>
      <c r="F411" s="84">
        <v>2.0</v>
      </c>
      <c r="G411" s="85">
        <f t="shared" ref="G411:G417" si="142">((G410*G$67)+G410)</f>
        <v>0</v>
      </c>
      <c r="H411" s="84">
        <v>10.0</v>
      </c>
      <c r="I411" s="85">
        <f t="shared" ref="I411:I417" si="143">((I410*G$67)+I410)</f>
        <v>0</v>
      </c>
      <c r="J411" s="84">
        <v>18.0</v>
      </c>
      <c r="K411" s="85">
        <f t="shared" ref="K411:K416" si="144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6" t="str">
        <f t="shared" si="140"/>
        <v>NADA</v>
      </c>
      <c r="B412" s="82"/>
      <c r="C412" s="82"/>
      <c r="D412" s="82"/>
      <c r="E412" s="83">
        <f t="shared" si="141"/>
        <v>0</v>
      </c>
      <c r="F412" s="84">
        <v>3.0</v>
      </c>
      <c r="G412" s="85">
        <f t="shared" si="142"/>
        <v>0</v>
      </c>
      <c r="H412" s="84">
        <v>11.0</v>
      </c>
      <c r="I412" s="85">
        <f t="shared" si="143"/>
        <v>0</v>
      </c>
      <c r="J412" s="84">
        <v>19.0</v>
      </c>
      <c r="K412" s="85">
        <f t="shared" si="144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6" t="str">
        <f t="shared" si="140"/>
        <v>NADA</v>
      </c>
      <c r="B413" s="88"/>
      <c r="C413" s="88"/>
      <c r="D413" s="88"/>
      <c r="E413" s="83">
        <f t="shared" si="141"/>
        <v>0</v>
      </c>
      <c r="F413" s="84">
        <v>4.0</v>
      </c>
      <c r="G413" s="85">
        <f t="shared" si="142"/>
        <v>0</v>
      </c>
      <c r="H413" s="84">
        <v>12.0</v>
      </c>
      <c r="I413" s="85">
        <f t="shared" si="143"/>
        <v>0</v>
      </c>
      <c r="J413" s="84">
        <v>20.0</v>
      </c>
      <c r="K413" s="85">
        <f t="shared" si="144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6" t="str">
        <f t="shared" si="140"/>
        <v>NADA</v>
      </c>
      <c r="B414" s="89"/>
      <c r="C414" s="89" t="s">
        <v>1</v>
      </c>
      <c r="D414" s="89" t="s">
        <v>39</v>
      </c>
      <c r="E414" s="83">
        <f t="shared" si="141"/>
        <v>0</v>
      </c>
      <c r="F414" s="84">
        <v>5.0</v>
      </c>
      <c r="G414" s="85">
        <f t="shared" si="142"/>
        <v>0</v>
      </c>
      <c r="H414" s="84">
        <v>13.0</v>
      </c>
      <c r="I414" s="85">
        <f t="shared" si="143"/>
        <v>0</v>
      </c>
      <c r="J414" s="84">
        <v>21.0</v>
      </c>
      <c r="K414" s="85">
        <f t="shared" si="144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6" t="str">
        <f t="shared" si="140"/>
        <v>NADA</v>
      </c>
      <c r="B415" s="90"/>
      <c r="C415" s="90" t="s">
        <v>40</v>
      </c>
      <c r="D415" s="91">
        <f>L419*0.5%</f>
        <v>0</v>
      </c>
      <c r="E415" s="83">
        <f t="shared" si="141"/>
        <v>0</v>
      </c>
      <c r="F415" s="84">
        <v>6.0</v>
      </c>
      <c r="G415" s="85">
        <f t="shared" si="142"/>
        <v>0</v>
      </c>
      <c r="H415" s="84">
        <v>14.0</v>
      </c>
      <c r="I415" s="85">
        <f t="shared" si="143"/>
        <v>0</v>
      </c>
      <c r="J415" s="84">
        <v>22.0</v>
      </c>
      <c r="K415" s="85">
        <f t="shared" si="144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6" t="str">
        <f t="shared" si="140"/>
        <v>NADA</v>
      </c>
      <c r="B416" s="92"/>
      <c r="C416" s="92" t="s">
        <v>41</v>
      </c>
      <c r="D416" s="93">
        <f>D415/5</f>
        <v>0</v>
      </c>
      <c r="E416" s="83">
        <f t="shared" si="141"/>
        <v>0</v>
      </c>
      <c r="F416" s="84">
        <v>7.0</v>
      </c>
      <c r="G416" s="85">
        <f t="shared" si="142"/>
        <v>0</v>
      </c>
      <c r="H416" s="84">
        <v>15.0</v>
      </c>
      <c r="I416" s="85">
        <f t="shared" si="143"/>
        <v>0</v>
      </c>
      <c r="J416" s="84">
        <v>23.0</v>
      </c>
      <c r="K416" s="85">
        <f t="shared" si="144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6" t="str">
        <f t="shared" si="140"/>
        <v>NADA</v>
      </c>
      <c r="B417" s="94"/>
      <c r="C417" s="94" t="s">
        <v>42</v>
      </c>
      <c r="D417" s="95">
        <f>L419*G419</f>
        <v>0</v>
      </c>
      <c r="E417" s="83">
        <f t="shared" si="141"/>
        <v>0</v>
      </c>
      <c r="F417" s="84">
        <v>8.0</v>
      </c>
      <c r="G417" s="85">
        <f t="shared" si="142"/>
        <v>0</v>
      </c>
      <c r="H417" s="84">
        <v>16.0</v>
      </c>
      <c r="I417" s="85">
        <f t="shared" si="143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6" t="str">
        <f t="shared" si="140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6" t="str">
        <f t="shared" si="140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5">H421+H422+H423+H424+H425+H426+H427+H428+H429+H430+H431+H432+H433+H434+H435+H436+H437+H438+H439+H440+H441+H442+H443+H444+H445+H446+H447+H448+H449+H450</f>
        <v>0</v>
      </c>
      <c r="I419" s="17">
        <f t="shared" si="145"/>
        <v>0</v>
      </c>
      <c r="J419" s="98"/>
      <c r="K419" s="17">
        <f t="shared" ref="K419:L419" si="146">K421+K422+K423+K424+K425+K426+K427+K428+K429+K430+K431+K432+K433+K434+K435+K436+K437+K438+K439+K440+K441+K442+K443+K444+K445+K446+K447+K448+K449+K450</f>
        <v>0</v>
      </c>
      <c r="L419" s="17">
        <f t="shared" si="146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6" t="str">
        <f t="shared" si="140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6" t="str">
        <f t="shared" si="140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7">SUM(H421:I421)</f>
        <v>0</v>
      </c>
      <c r="K421" s="100">
        <v>0.0</v>
      </c>
      <c r="L421" s="100">
        <f t="shared" ref="L421:L451" si="148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6" t="str">
        <f t="shared" si="140"/>
        <v>NADA</v>
      </c>
      <c r="B422" s="54"/>
      <c r="C422" s="54" t="str">
        <f t="shared" ref="C422:C451" si="149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7"/>
        <v>0</v>
      </c>
      <c r="K422" s="100">
        <v>0.0</v>
      </c>
      <c r="L422" s="100">
        <f t="shared" si="148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6" t="str">
        <f t="shared" si="140"/>
        <v>NADA</v>
      </c>
      <c r="B423" s="54"/>
      <c r="C423" s="54" t="str">
        <f t="shared" si="149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7"/>
        <v>0</v>
      </c>
      <c r="K423" s="100">
        <v>0.0</v>
      </c>
      <c r="L423" s="100">
        <f t="shared" si="148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6" t="str">
        <f t="shared" si="140"/>
        <v>NADA</v>
      </c>
      <c r="B424" s="54"/>
      <c r="C424" s="54" t="str">
        <f t="shared" si="149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7"/>
        <v>0</v>
      </c>
      <c r="K424" s="100">
        <v>0.0</v>
      </c>
      <c r="L424" s="100">
        <f t="shared" si="148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6" t="str">
        <f t="shared" si="140"/>
        <v>NADA</v>
      </c>
      <c r="B425" s="54"/>
      <c r="C425" s="54" t="str">
        <f t="shared" si="149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7"/>
        <v>0</v>
      </c>
      <c r="K425" s="100">
        <v>0.0</v>
      </c>
      <c r="L425" s="100">
        <f t="shared" si="148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6" t="str">
        <f t="shared" si="140"/>
        <v>NADA</v>
      </c>
      <c r="B426" s="54"/>
      <c r="C426" s="54" t="str">
        <f t="shared" si="149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7"/>
        <v>0</v>
      </c>
      <c r="K426" s="100">
        <v>0.0</v>
      </c>
      <c r="L426" s="100">
        <f t="shared" si="148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6" t="str">
        <f t="shared" si="140"/>
        <v>NADA</v>
      </c>
      <c r="B427" s="54"/>
      <c r="C427" s="54" t="str">
        <f t="shared" si="149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7"/>
        <v>0</v>
      </c>
      <c r="K427" s="100">
        <v>0.0</v>
      </c>
      <c r="L427" s="100">
        <f t="shared" si="148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6" t="str">
        <f t="shared" si="140"/>
        <v>NADA</v>
      </c>
      <c r="B428" s="54"/>
      <c r="C428" s="54" t="str">
        <f t="shared" si="149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7"/>
        <v>0</v>
      </c>
      <c r="K428" s="100">
        <v>0.0</v>
      </c>
      <c r="L428" s="100">
        <f t="shared" si="148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6" t="str">
        <f t="shared" si="140"/>
        <v>NADA</v>
      </c>
      <c r="B429" s="54"/>
      <c r="C429" s="54" t="str">
        <f t="shared" si="149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7"/>
        <v>0</v>
      </c>
      <c r="K429" s="100">
        <v>0.0</v>
      </c>
      <c r="L429" s="100">
        <f t="shared" si="148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6" t="str">
        <f t="shared" si="140"/>
        <v>NADA</v>
      </c>
      <c r="B430" s="54"/>
      <c r="C430" s="54" t="str">
        <f t="shared" si="149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7"/>
        <v>0</v>
      </c>
      <c r="K430" s="100">
        <v>0.0</v>
      </c>
      <c r="L430" s="100">
        <f t="shared" si="148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6" t="str">
        <f t="shared" si="140"/>
        <v>NADA</v>
      </c>
      <c r="B431" s="54"/>
      <c r="C431" s="54" t="str">
        <f t="shared" si="149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7"/>
        <v>0</v>
      </c>
      <c r="K431" s="100">
        <v>0.0</v>
      </c>
      <c r="L431" s="100">
        <f t="shared" si="148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6" t="str">
        <f t="shared" si="140"/>
        <v>NADA</v>
      </c>
      <c r="B432" s="54"/>
      <c r="C432" s="54" t="str">
        <f t="shared" si="149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7"/>
        <v>0</v>
      </c>
      <c r="K432" s="100">
        <v>0.0</v>
      </c>
      <c r="L432" s="100">
        <f t="shared" si="148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6" t="str">
        <f t="shared" si="140"/>
        <v>NADA</v>
      </c>
      <c r="B433" s="54"/>
      <c r="C433" s="54" t="str">
        <f t="shared" si="149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7"/>
        <v>0</v>
      </c>
      <c r="K433" s="100">
        <v>0.0</v>
      </c>
      <c r="L433" s="100">
        <f t="shared" si="148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6" t="str">
        <f t="shared" si="140"/>
        <v>NADA</v>
      </c>
      <c r="B434" s="54"/>
      <c r="C434" s="54" t="str">
        <f t="shared" si="149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7"/>
        <v>0</v>
      </c>
      <c r="K434" s="100">
        <v>0.0</v>
      </c>
      <c r="L434" s="100">
        <f t="shared" si="148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6" t="str">
        <f t="shared" si="140"/>
        <v>NADA</v>
      </c>
      <c r="B435" s="54"/>
      <c r="C435" s="54" t="str">
        <f t="shared" si="149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7"/>
        <v>0</v>
      </c>
      <c r="K435" s="100">
        <v>0.0</v>
      </c>
      <c r="L435" s="100">
        <f t="shared" si="148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6" t="str">
        <f t="shared" si="140"/>
        <v>NADA</v>
      </c>
      <c r="B436" s="54"/>
      <c r="C436" s="54" t="str">
        <f t="shared" si="149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7"/>
        <v>0</v>
      </c>
      <c r="K436" s="100">
        <v>0.0</v>
      </c>
      <c r="L436" s="100">
        <f t="shared" si="148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6" t="str">
        <f t="shared" si="140"/>
        <v>NADA</v>
      </c>
      <c r="B437" s="54"/>
      <c r="C437" s="54" t="str">
        <f t="shared" si="149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7"/>
        <v>0</v>
      </c>
      <c r="K437" s="100">
        <v>0.0</v>
      </c>
      <c r="L437" s="100">
        <f t="shared" si="148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6" t="str">
        <f t="shared" si="140"/>
        <v>NADA</v>
      </c>
      <c r="B438" s="54"/>
      <c r="C438" s="54" t="str">
        <f t="shared" si="149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7"/>
        <v>0</v>
      </c>
      <c r="K438" s="100">
        <v>0.0</v>
      </c>
      <c r="L438" s="100">
        <f t="shared" si="148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6" t="str">
        <f t="shared" si="140"/>
        <v>NADA</v>
      </c>
      <c r="B439" s="54"/>
      <c r="C439" s="54" t="str">
        <f t="shared" si="149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7"/>
        <v>0</v>
      </c>
      <c r="K439" s="100">
        <v>0.0</v>
      </c>
      <c r="L439" s="100">
        <f t="shared" si="148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6" t="str">
        <f t="shared" si="140"/>
        <v>NADA</v>
      </c>
      <c r="B440" s="54"/>
      <c r="C440" s="54" t="str">
        <f t="shared" si="149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7"/>
        <v>0</v>
      </c>
      <c r="K440" s="100">
        <v>0.0</v>
      </c>
      <c r="L440" s="100">
        <f t="shared" si="148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6" t="str">
        <f t="shared" si="140"/>
        <v>NADA</v>
      </c>
      <c r="B441" s="54"/>
      <c r="C441" s="54" t="str">
        <f t="shared" si="149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7"/>
        <v>0</v>
      </c>
      <c r="K441" s="100">
        <v>0.0</v>
      </c>
      <c r="L441" s="100">
        <f t="shared" si="148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6" t="str">
        <f t="shared" si="140"/>
        <v>NADA</v>
      </c>
      <c r="B442" s="54"/>
      <c r="C442" s="54" t="str">
        <f t="shared" si="149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7"/>
        <v>0</v>
      </c>
      <c r="K442" s="100">
        <v>0.0</v>
      </c>
      <c r="L442" s="100">
        <f t="shared" si="148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6" t="str">
        <f t="shared" si="140"/>
        <v>NADA</v>
      </c>
      <c r="B443" s="54"/>
      <c r="C443" s="54" t="str">
        <f t="shared" si="149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7"/>
        <v>0</v>
      </c>
      <c r="K443" s="100">
        <v>0.0</v>
      </c>
      <c r="L443" s="100">
        <f t="shared" si="148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6" t="str">
        <f t="shared" si="140"/>
        <v>NADA</v>
      </c>
      <c r="B444" s="54"/>
      <c r="C444" s="54" t="str">
        <f t="shared" si="149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7"/>
        <v>0</v>
      </c>
      <c r="K444" s="100">
        <v>0.0</v>
      </c>
      <c r="L444" s="100">
        <f t="shared" si="148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6" t="str">
        <f t="shared" si="140"/>
        <v>NADA</v>
      </c>
      <c r="B445" s="54"/>
      <c r="C445" s="54" t="str">
        <f t="shared" si="149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7"/>
        <v>0</v>
      </c>
      <c r="K445" s="100">
        <v>0.0</v>
      </c>
      <c r="L445" s="100">
        <f t="shared" si="148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6" t="str">
        <f t="shared" si="140"/>
        <v>NADA</v>
      </c>
      <c r="B446" s="54"/>
      <c r="C446" s="54" t="str">
        <f t="shared" si="149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7"/>
        <v>0</v>
      </c>
      <c r="K446" s="100">
        <v>0.0</v>
      </c>
      <c r="L446" s="100">
        <f t="shared" si="148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6" t="str">
        <f t="shared" si="140"/>
        <v>NADA</v>
      </c>
      <c r="B447" s="54"/>
      <c r="C447" s="54" t="str">
        <f t="shared" si="149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7"/>
        <v>0</v>
      </c>
      <c r="K447" s="100">
        <v>0.0</v>
      </c>
      <c r="L447" s="100">
        <f t="shared" si="148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6" t="str">
        <f t="shared" si="140"/>
        <v>NADA</v>
      </c>
      <c r="B448" s="54"/>
      <c r="C448" s="54" t="str">
        <f t="shared" si="149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7"/>
        <v>0</v>
      </c>
      <c r="K448" s="100">
        <v>0.0</v>
      </c>
      <c r="L448" s="100">
        <f t="shared" si="148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6" t="str">
        <f t="shared" si="140"/>
        <v>NADA</v>
      </c>
      <c r="B449" s="54"/>
      <c r="C449" s="54" t="str">
        <f t="shared" si="149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7"/>
        <v>0</v>
      </c>
      <c r="K449" s="100">
        <v>0.0</v>
      </c>
      <c r="L449" s="100">
        <f t="shared" si="148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6" t="str">
        <f t="shared" si="140"/>
        <v>NADA</v>
      </c>
      <c r="B450" s="54"/>
      <c r="C450" s="54" t="str">
        <f t="shared" si="149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7"/>
        <v>0</v>
      </c>
      <c r="K450" s="100">
        <v>0.0</v>
      </c>
      <c r="L450" s="100">
        <f t="shared" si="148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6" t="str">
        <f t="shared" si="140"/>
        <v>NADA</v>
      </c>
      <c r="B451" s="54"/>
      <c r="C451" s="54" t="str">
        <f t="shared" si="149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7"/>
        <v>0</v>
      </c>
      <c r="K451" s="100">
        <v>0.0</v>
      </c>
      <c r="L451" s="100">
        <f t="shared" si="148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5" max="5" width="18.25"/>
    <col customWidth="1" min="12" max="12" width="14.63"/>
    <col customWidth="1" min="13" max="13" width="2.38"/>
    <col customWidth="1" min="15" max="15" width="21.63"/>
    <col customWidth="1" min="22" max="22" width="15.25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0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0.1</v>
      </c>
      <c r="H3" s="17">
        <f t="shared" ref="H3:I3" si="1">H67</f>
        <v>448</v>
      </c>
      <c r="I3" s="17">
        <f t="shared" si="1"/>
        <v>-119</v>
      </c>
      <c r="J3" s="18">
        <f t="shared" ref="J3:J12" si="5">I3/H3</f>
        <v>-0.265625</v>
      </c>
      <c r="K3" s="17">
        <f t="shared" ref="K3:L3" si="2">K67</f>
        <v>0</v>
      </c>
      <c r="L3" s="17">
        <f t="shared" si="2"/>
        <v>329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0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12</v>
      </c>
      <c r="G4" s="16">
        <f>C103</f>
        <v>0.02</v>
      </c>
      <c r="H4" s="17">
        <f t="shared" ref="H4:I4" si="4">H111</f>
        <v>1065</v>
      </c>
      <c r="I4" s="17">
        <f t="shared" si="4"/>
        <v>135</v>
      </c>
      <c r="J4" s="18">
        <f t="shared" si="5"/>
        <v>0.1267605634</v>
      </c>
      <c r="K4" s="17">
        <f t="shared" ref="K4:L4" si="6">K111</f>
        <v>0</v>
      </c>
      <c r="L4" s="17">
        <f t="shared" si="6"/>
        <v>1200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0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12</v>
      </c>
      <c r="G5" s="16">
        <f>C147</f>
        <v>0.05</v>
      </c>
      <c r="H5" s="17">
        <f t="shared" ref="H5:I5" si="7">H155</f>
        <v>820</v>
      </c>
      <c r="I5" s="17">
        <f t="shared" si="7"/>
        <v>-37.5</v>
      </c>
      <c r="J5" s="18">
        <f t="shared" si="5"/>
        <v>-0.04573170732</v>
      </c>
      <c r="K5" s="17">
        <f>K11</f>
        <v>0</v>
      </c>
      <c r="L5" s="17">
        <f>L155</f>
        <v>782.5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6" t="str">
        <f t="shared" si="3"/>
        <v>GERAL</v>
      </c>
      <c r="B6" s="13" t="b">
        <v>0</v>
      </c>
      <c r="C6" s="14" t="str">
        <f>D194</f>
        <v>Sportingbet</v>
      </c>
      <c r="D6" s="14" t="s">
        <v>10</v>
      </c>
      <c r="E6" s="14" t="str">
        <f>C189</f>
        <v>4ª ENTRADA</v>
      </c>
      <c r="F6" s="15" t="s">
        <v>12</v>
      </c>
      <c r="G6" s="16">
        <f>C191</f>
        <v>0.02</v>
      </c>
      <c r="H6" s="17">
        <f t="shared" ref="H6:I6" si="8">H199</f>
        <v>1000</v>
      </c>
      <c r="I6" s="17">
        <f t="shared" si="8"/>
        <v>81.5</v>
      </c>
      <c r="J6" s="18">
        <f t="shared" si="5"/>
        <v>0.0815</v>
      </c>
      <c r="K6" s="17">
        <f t="shared" ref="K6:L6" si="9">K199</f>
        <v>0</v>
      </c>
      <c r="L6" s="17">
        <f t="shared" si="9"/>
        <v>1081.5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6" t="str">
        <f t="shared" si="3"/>
        <v>GERAL</v>
      </c>
      <c r="B7" s="13" t="b">
        <v>0</v>
      </c>
      <c r="C7" s="14" t="str">
        <f>D238</f>
        <v>Bet Vip</v>
      </c>
      <c r="D7" s="14" t="s">
        <v>10</v>
      </c>
      <c r="E7" s="14" t="str">
        <f>C233</f>
        <v>5ª ENTRADA</v>
      </c>
      <c r="F7" s="15" t="s">
        <v>12</v>
      </c>
      <c r="G7" s="16">
        <f>C235</f>
        <v>0.02</v>
      </c>
      <c r="H7" s="17">
        <f t="shared" ref="H7:I7" si="10">H243</f>
        <v>1022</v>
      </c>
      <c r="I7" s="17">
        <f t="shared" si="10"/>
        <v>47.5</v>
      </c>
      <c r="J7" s="18">
        <f t="shared" si="5"/>
        <v>0.04647749511</v>
      </c>
      <c r="K7" s="17">
        <f t="shared" ref="K7:L7" si="11">K243</f>
        <v>0</v>
      </c>
      <c r="L7" s="17">
        <f t="shared" si="11"/>
        <v>1069.5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6" t="str">
        <f t="shared" si="3"/>
        <v>GERAL</v>
      </c>
      <c r="B8" s="13" t="b">
        <v>0</v>
      </c>
      <c r="C8" s="14" t="str">
        <f>D282</f>
        <v>Bet Fair</v>
      </c>
      <c r="D8" s="14" t="s">
        <v>10</v>
      </c>
      <c r="E8" s="14" t="str">
        <f>C277</f>
        <v>6ª ENTRADA</v>
      </c>
      <c r="F8" s="15" t="s">
        <v>12</v>
      </c>
      <c r="G8" s="16">
        <f>C279</f>
        <v>0.02</v>
      </c>
      <c r="H8" s="17">
        <f t="shared" ref="H8:I8" si="12">H287</f>
        <v>900</v>
      </c>
      <c r="I8" s="17">
        <f t="shared" si="12"/>
        <v>75</v>
      </c>
      <c r="J8" s="18">
        <f t="shared" si="5"/>
        <v>0.08333333333</v>
      </c>
      <c r="K8" s="17">
        <f t="shared" ref="K8:L8" si="13">K287</f>
        <v>0</v>
      </c>
      <c r="L8" s="17">
        <f t="shared" si="13"/>
        <v>975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6" t="str">
        <f t="shared" si="3"/>
        <v>GERAL</v>
      </c>
      <c r="B9" s="13" t="b">
        <v>0</v>
      </c>
      <c r="C9" s="14" t="str">
        <f>D326</f>
        <v>Esportes da Sorte</v>
      </c>
      <c r="D9" s="14" t="s">
        <v>10</v>
      </c>
      <c r="E9" s="14" t="str">
        <f>C321</f>
        <v>7ª ENTRADA</v>
      </c>
      <c r="F9" s="15" t="s">
        <v>11</v>
      </c>
      <c r="G9" s="16">
        <f>C323</f>
        <v>0.04</v>
      </c>
      <c r="H9" s="17">
        <f t="shared" ref="H9:I9" si="14">H331</f>
        <v>790</v>
      </c>
      <c r="I9" s="17">
        <f t="shared" si="14"/>
        <v>47.5</v>
      </c>
      <c r="J9" s="18">
        <f t="shared" si="5"/>
        <v>0.06012658228</v>
      </c>
      <c r="K9" s="17">
        <f t="shared" ref="K9:L9" si="15">K331</f>
        <v>0</v>
      </c>
      <c r="L9" s="17">
        <f t="shared" si="15"/>
        <v>837.5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6" t="str">
        <f t="shared" si="3"/>
        <v>GERAL</v>
      </c>
      <c r="B10" s="14" t="b">
        <v>0</v>
      </c>
      <c r="C10" s="14" t="str">
        <f>D370</f>
        <v>Pix Bet</v>
      </c>
      <c r="D10" s="14"/>
      <c r="E10" s="14"/>
      <c r="F10" s="15"/>
      <c r="G10" s="16">
        <f>C367</f>
        <v>0.1</v>
      </c>
      <c r="H10" s="17">
        <f t="shared" ref="H10:I10" si="16">H375</f>
        <v>0</v>
      </c>
      <c r="I10" s="17">
        <f t="shared" si="16"/>
        <v>0</v>
      </c>
      <c r="J10" s="18" t="str">
        <f t="shared" si="5"/>
        <v>#DIV/0!</v>
      </c>
      <c r="K10" s="17">
        <f t="shared" ref="K10:L10" si="17">K375</f>
        <v>0</v>
      </c>
      <c r="L10" s="17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6" t="str">
        <f t="shared" si="3"/>
        <v>GERAL</v>
      </c>
      <c r="B11" s="14" t="b">
        <v>0</v>
      </c>
      <c r="C11" s="14" t="str">
        <f>D414</f>
        <v>Pix Bet</v>
      </c>
      <c r="D11" s="14"/>
      <c r="E11" s="14"/>
      <c r="F11" s="15"/>
      <c r="G11" s="16">
        <f>C411</f>
        <v>0.1</v>
      </c>
      <c r="H11" s="17">
        <f t="shared" ref="H11:I11" si="18">H419</f>
        <v>0</v>
      </c>
      <c r="I11" s="17">
        <f t="shared" si="18"/>
        <v>0</v>
      </c>
      <c r="J11" s="18" t="str">
        <f t="shared" si="5"/>
        <v>#DIV/0!</v>
      </c>
      <c r="K11" s="17">
        <f t="shared" ref="K11:L11" si="19">K419</f>
        <v>0</v>
      </c>
      <c r="L11" s="17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/>
      <c r="C12" s="26" t="s">
        <v>56</v>
      </c>
      <c r="D12" s="26"/>
      <c r="E12" s="27">
        <f>H12*234.52%</f>
        <v>14176.734</v>
      </c>
      <c r="F12" s="28" t="s">
        <v>14</v>
      </c>
      <c r="G12" s="29"/>
      <c r="H12" s="30">
        <f t="shared" ref="H12:I12" si="20">SUM(H3:H11)</f>
        <v>6045</v>
      </c>
      <c r="I12" s="30">
        <f t="shared" si="20"/>
        <v>230</v>
      </c>
      <c r="J12" s="31">
        <f t="shared" si="5"/>
        <v>0.03804797353</v>
      </c>
      <c r="K12" s="30">
        <f t="shared" ref="K12:L12" si="21">SUM(K3:K11)</f>
        <v>0</v>
      </c>
      <c r="L12" s="30">
        <f t="shared" si="21"/>
        <v>6275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106"/>
      <c r="G13" s="3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106"/>
      <c r="G14" s="3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6045</v>
      </c>
      <c r="I17" s="51">
        <f t="shared" si="23"/>
        <v>230</v>
      </c>
      <c r="J17" s="52">
        <f>SUM(H17:I17)</f>
        <v>6275</v>
      </c>
      <c r="K17" s="51">
        <f>K67+K111+K155+K199+K243+K287+K331+K375+K419</f>
        <v>0</v>
      </c>
      <c r="L17" s="51">
        <f>J17-K17</f>
        <v>6275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</v>
      </c>
      <c r="F19" s="56" t="s">
        <v>24</v>
      </c>
      <c r="G19" s="57">
        <v>1.0</v>
      </c>
      <c r="H19" s="58">
        <f t="shared" ref="H19:I19" si="24">H69+H113+H157+H201+H245+H289+H333+H377+H421</f>
        <v>6045</v>
      </c>
      <c r="I19" s="59">
        <f t="shared" si="24"/>
        <v>0</v>
      </c>
      <c r="J19" s="60">
        <f t="shared" ref="J19:J49" si="27">SUM(H19:I19)</f>
        <v>6045</v>
      </c>
      <c r="K19" s="58">
        <f t="shared" ref="K19:K49" si="28">K69+K113+K157+K201+K245+K289+K333+K377+K421</f>
        <v>0</v>
      </c>
      <c r="L19" s="58">
        <f t="shared" ref="L19:L49" si="29">J19-K19</f>
        <v>6045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0.02150537634</v>
      </c>
      <c r="F20" s="56" t="s">
        <v>25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130</v>
      </c>
      <c r="J20" s="60">
        <f t="shared" si="27"/>
        <v>130</v>
      </c>
      <c r="K20" s="58">
        <f t="shared" si="28"/>
        <v>0</v>
      </c>
      <c r="L20" s="58">
        <f t="shared" si="29"/>
        <v>130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</v>
      </c>
      <c r="F21" s="56" t="s">
        <v>26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0</v>
      </c>
      <c r="J21" s="60">
        <f t="shared" si="27"/>
        <v>0</v>
      </c>
      <c r="K21" s="58">
        <f t="shared" si="28"/>
        <v>0</v>
      </c>
      <c r="L21" s="58">
        <f t="shared" si="29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</v>
      </c>
      <c r="F22" s="56" t="s">
        <v>27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0</v>
      </c>
      <c r="J22" s="60">
        <f t="shared" si="27"/>
        <v>0</v>
      </c>
      <c r="K22" s="58">
        <f t="shared" si="28"/>
        <v>0</v>
      </c>
      <c r="L22" s="58">
        <f t="shared" si="29"/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</v>
      </c>
      <c r="F23" s="56" t="s">
        <v>28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0</v>
      </c>
      <c r="J23" s="60">
        <f t="shared" si="27"/>
        <v>0</v>
      </c>
      <c r="K23" s="58">
        <f t="shared" si="28"/>
        <v>0</v>
      </c>
      <c r="L23" s="58">
        <f t="shared" si="29"/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</v>
      </c>
      <c r="F24" s="56" t="s">
        <v>29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0</v>
      </c>
      <c r="J24" s="60">
        <f t="shared" si="27"/>
        <v>0</v>
      </c>
      <c r="K24" s="58">
        <f t="shared" si="28"/>
        <v>0</v>
      </c>
      <c r="L24" s="58">
        <f t="shared" si="29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</v>
      </c>
      <c r="F25" s="56" t="s">
        <v>23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0</v>
      </c>
      <c r="J25" s="60">
        <f t="shared" si="27"/>
        <v>0</v>
      </c>
      <c r="K25" s="58">
        <f t="shared" si="28"/>
        <v>0</v>
      </c>
      <c r="L25" s="58">
        <f t="shared" si="29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</v>
      </c>
      <c r="F26" s="56" t="s">
        <v>24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0</v>
      </c>
      <c r="J26" s="60">
        <f t="shared" si="27"/>
        <v>0</v>
      </c>
      <c r="K26" s="58">
        <f t="shared" si="28"/>
        <v>0</v>
      </c>
      <c r="L26" s="58">
        <f t="shared" si="29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0</v>
      </c>
      <c r="F27" s="56" t="s">
        <v>25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0</v>
      </c>
      <c r="J27" s="60">
        <f t="shared" si="27"/>
        <v>0</v>
      </c>
      <c r="K27" s="58">
        <f t="shared" si="28"/>
        <v>0</v>
      </c>
      <c r="L27" s="58">
        <f t="shared" si="29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</v>
      </c>
      <c r="F28" s="56" t="s">
        <v>26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0</v>
      </c>
      <c r="J28" s="60">
        <f t="shared" si="27"/>
        <v>0</v>
      </c>
      <c r="K28" s="58">
        <f t="shared" si="28"/>
        <v>0</v>
      </c>
      <c r="L28" s="58">
        <f t="shared" si="29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0</v>
      </c>
      <c r="F29" s="56" t="s">
        <v>27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0</v>
      </c>
      <c r="J29" s="60">
        <f t="shared" si="27"/>
        <v>0</v>
      </c>
      <c r="K29" s="58">
        <f t="shared" si="28"/>
        <v>0</v>
      </c>
      <c r="L29" s="58">
        <f t="shared" si="29"/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0</v>
      </c>
      <c r="F30" s="56" t="s">
        <v>28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0</v>
      </c>
      <c r="J30" s="60">
        <f t="shared" si="27"/>
        <v>0</v>
      </c>
      <c r="K30" s="58">
        <f t="shared" si="28"/>
        <v>0</v>
      </c>
      <c r="L30" s="58">
        <f t="shared" si="29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</v>
      </c>
      <c r="F31" s="56" t="s">
        <v>29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0</v>
      </c>
      <c r="J31" s="60">
        <f t="shared" si="27"/>
        <v>0</v>
      </c>
      <c r="K31" s="58">
        <f t="shared" si="28"/>
        <v>0</v>
      </c>
      <c r="L31" s="58">
        <f t="shared" si="29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0</v>
      </c>
      <c r="F32" s="56" t="s">
        <v>23</v>
      </c>
      <c r="G32" s="57">
        <v>14.0</v>
      </c>
      <c r="H32" s="58">
        <f t="shared" ref="H32:I32" si="42">H82+H126+H170+H214+H258+H302+H346+H390+H434</f>
        <v>0</v>
      </c>
      <c r="I32" s="59">
        <f t="shared" si="42"/>
        <v>0</v>
      </c>
      <c r="J32" s="60">
        <f t="shared" si="27"/>
        <v>0</v>
      </c>
      <c r="K32" s="58">
        <f t="shared" si="28"/>
        <v>0</v>
      </c>
      <c r="L32" s="58">
        <f t="shared" si="29"/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0.005872622002</v>
      </c>
      <c r="F33" s="56" t="s">
        <v>24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35.5</v>
      </c>
      <c r="J33" s="60">
        <f t="shared" si="27"/>
        <v>35.5</v>
      </c>
      <c r="K33" s="58">
        <f t="shared" si="28"/>
        <v>0</v>
      </c>
      <c r="L33" s="58">
        <f t="shared" si="29"/>
        <v>35.5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</v>
      </c>
      <c r="F34" s="56" t="s">
        <v>25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0</v>
      </c>
      <c r="J34" s="60">
        <f t="shared" si="27"/>
        <v>0</v>
      </c>
      <c r="K34" s="58">
        <f t="shared" si="28"/>
        <v>0</v>
      </c>
      <c r="L34" s="58">
        <f t="shared" si="29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0.004135649297</v>
      </c>
      <c r="F35" s="56" t="s">
        <v>26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25</v>
      </c>
      <c r="J35" s="60">
        <f t="shared" si="27"/>
        <v>25</v>
      </c>
      <c r="K35" s="58">
        <f t="shared" si="28"/>
        <v>0</v>
      </c>
      <c r="L35" s="58">
        <f t="shared" si="29"/>
        <v>25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0.01331679074</v>
      </c>
      <c r="F36" s="56" t="s">
        <v>27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80.5</v>
      </c>
      <c r="J36" s="60">
        <f t="shared" si="27"/>
        <v>80.5</v>
      </c>
      <c r="K36" s="58">
        <f t="shared" si="28"/>
        <v>0</v>
      </c>
      <c r="L36" s="58">
        <f t="shared" si="29"/>
        <v>80.5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0.01356492969</v>
      </c>
      <c r="F37" s="56" t="s">
        <v>28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82</v>
      </c>
      <c r="J37" s="60">
        <f t="shared" si="27"/>
        <v>82</v>
      </c>
      <c r="K37" s="58">
        <f t="shared" si="28"/>
        <v>0</v>
      </c>
      <c r="L37" s="58">
        <f t="shared" si="29"/>
        <v>82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0.003804797353</v>
      </c>
      <c r="F38" s="56" t="s">
        <v>29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23</v>
      </c>
      <c r="J38" s="60">
        <f t="shared" si="27"/>
        <v>23</v>
      </c>
      <c r="K38" s="58">
        <f t="shared" si="28"/>
        <v>0</v>
      </c>
      <c r="L38" s="58">
        <f t="shared" si="29"/>
        <v>23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0.003804797353</v>
      </c>
      <c r="F39" s="56" t="s">
        <v>23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23</v>
      </c>
      <c r="J39" s="60">
        <f t="shared" si="27"/>
        <v>23</v>
      </c>
      <c r="K39" s="58">
        <f t="shared" si="28"/>
        <v>0</v>
      </c>
      <c r="L39" s="58">
        <f t="shared" si="29"/>
        <v>23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-0.003225806452</v>
      </c>
      <c r="F40" s="56" t="s">
        <v>24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-19.5</v>
      </c>
      <c r="J40" s="60">
        <f t="shared" si="27"/>
        <v>-19.5</v>
      </c>
      <c r="K40" s="58">
        <f t="shared" si="28"/>
        <v>0</v>
      </c>
      <c r="L40" s="58">
        <f t="shared" si="29"/>
        <v>-19.5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</v>
      </c>
      <c r="F41" s="56" t="s">
        <v>25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0</v>
      </c>
      <c r="J41" s="60">
        <f t="shared" si="27"/>
        <v>0</v>
      </c>
      <c r="K41" s="58">
        <f t="shared" si="28"/>
        <v>0</v>
      </c>
      <c r="L41" s="58">
        <f t="shared" si="29"/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</v>
      </c>
      <c r="F42" s="56" t="s">
        <v>26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0</v>
      </c>
      <c r="J42" s="60">
        <f t="shared" si="27"/>
        <v>0</v>
      </c>
      <c r="K42" s="58">
        <f t="shared" si="28"/>
        <v>0</v>
      </c>
      <c r="L42" s="58">
        <f t="shared" si="29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</v>
      </c>
      <c r="F43" s="56" t="s">
        <v>27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0</v>
      </c>
      <c r="J43" s="60">
        <f t="shared" si="27"/>
        <v>0</v>
      </c>
      <c r="K43" s="58">
        <f t="shared" si="28"/>
        <v>0</v>
      </c>
      <c r="L43" s="58">
        <f t="shared" si="29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0</v>
      </c>
      <c r="F44" s="56" t="s">
        <v>28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0</v>
      </c>
      <c r="J44" s="60">
        <f t="shared" si="27"/>
        <v>0</v>
      </c>
      <c r="K44" s="58">
        <f t="shared" si="28"/>
        <v>0</v>
      </c>
      <c r="L44" s="58">
        <f t="shared" si="29"/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0</v>
      </c>
      <c r="F45" s="56" t="s">
        <v>29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0</v>
      </c>
      <c r="J45" s="60">
        <f t="shared" si="27"/>
        <v>0</v>
      </c>
      <c r="K45" s="58">
        <f t="shared" si="28"/>
        <v>0</v>
      </c>
      <c r="L45" s="58">
        <f t="shared" si="29"/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</v>
      </c>
      <c r="F46" s="56" t="s">
        <v>23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0</v>
      </c>
      <c r="J46" s="60">
        <f t="shared" si="27"/>
        <v>0</v>
      </c>
      <c r="K46" s="58">
        <f t="shared" si="28"/>
        <v>0</v>
      </c>
      <c r="L46" s="58">
        <f t="shared" si="29"/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-0.0247311828</v>
      </c>
      <c r="F47" s="56" t="s">
        <v>24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-149.5</v>
      </c>
      <c r="J47" s="60">
        <f t="shared" si="27"/>
        <v>-149.5</v>
      </c>
      <c r="K47" s="58">
        <f t="shared" si="28"/>
        <v>0</v>
      </c>
      <c r="L47" s="58">
        <f t="shared" si="29"/>
        <v>-149.5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</v>
      </c>
      <c r="F48" s="56" t="s">
        <v>25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0</v>
      </c>
      <c r="J48" s="60">
        <f t="shared" si="27"/>
        <v>0</v>
      </c>
      <c r="K48" s="58">
        <f t="shared" si="28"/>
        <v>0</v>
      </c>
      <c r="L48" s="58">
        <f t="shared" si="29"/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</v>
      </c>
      <c r="F49" s="56" t="s">
        <v>26</v>
      </c>
      <c r="G49" s="57">
        <v>31.0</v>
      </c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6045</v>
      </c>
      <c r="I52" s="64">
        <f t="shared" si="60"/>
        <v>230</v>
      </c>
      <c r="J52" s="65">
        <v>444.5</v>
      </c>
      <c r="K52" s="64">
        <f>I52+J52</f>
        <v>674.5</v>
      </c>
      <c r="L52" s="66">
        <f>H52+I52</f>
        <v>6275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0.03804797353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5600.0</v>
      </c>
      <c r="I55" s="69">
        <f>I52/H55</f>
        <v>0.04107142857</v>
      </c>
      <c r="J55" s="69">
        <f>J52/H55</f>
        <v>0.079375</v>
      </c>
      <c r="K55" s="69">
        <f>K52/H55</f>
        <v>0.1204464286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361.9</v>
      </c>
      <c r="F58" s="84">
        <v>1.0</v>
      </c>
      <c r="G58" s="85">
        <f>((E65*G67)+E65)</f>
        <v>775.7647903</v>
      </c>
      <c r="H58" s="84">
        <v>9.0</v>
      </c>
      <c r="I58" s="85">
        <f>((G65*G67)+G65)</f>
        <v>1662.920724</v>
      </c>
      <c r="J58" s="84">
        <v>17.0</v>
      </c>
      <c r="K58" s="85">
        <f>((I65*G67)+I65)</f>
        <v>3564.618255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0.1</v>
      </c>
      <c r="D59" s="82" t="s">
        <v>38</v>
      </c>
      <c r="E59" s="83">
        <f t="shared" ref="E59:E65" si="62">((E58*G$67)+E58)</f>
        <v>398.09</v>
      </c>
      <c r="F59" s="84">
        <v>2.0</v>
      </c>
      <c r="G59" s="85">
        <f t="shared" ref="G59:G65" si="63">((G58*G$67)+G58)</f>
        <v>853.3412694</v>
      </c>
      <c r="H59" s="84">
        <v>10.0</v>
      </c>
      <c r="I59" s="85">
        <f t="shared" ref="I59:I65" si="64">((I58*G$67)+I58)</f>
        <v>1829.212796</v>
      </c>
      <c r="J59" s="84">
        <v>18.0</v>
      </c>
      <c r="K59" s="85">
        <f t="shared" ref="K59:K64" si="65">((K58*G$67)+K58)</f>
        <v>3921.080081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437.899</v>
      </c>
      <c r="F60" s="84">
        <v>3.0</v>
      </c>
      <c r="G60" s="85">
        <f t="shared" si="63"/>
        <v>938.6753963</v>
      </c>
      <c r="H60" s="84">
        <v>11.0</v>
      </c>
      <c r="I60" s="85">
        <f t="shared" si="64"/>
        <v>2012.134076</v>
      </c>
      <c r="J60" s="84">
        <v>19.0</v>
      </c>
      <c r="K60" s="85">
        <f t="shared" si="65"/>
        <v>4313.188089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481.6889</v>
      </c>
      <c r="F61" s="84">
        <v>4.0</v>
      </c>
      <c r="G61" s="85">
        <f t="shared" si="63"/>
        <v>1032.542936</v>
      </c>
      <c r="H61" s="84">
        <v>12.0</v>
      </c>
      <c r="I61" s="85">
        <f t="shared" si="64"/>
        <v>2213.347483</v>
      </c>
      <c r="J61" s="84">
        <v>20.0</v>
      </c>
      <c r="K61" s="85">
        <f t="shared" si="65"/>
        <v>4744.506898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529.85779</v>
      </c>
      <c r="F62" s="84">
        <v>5.0</v>
      </c>
      <c r="G62" s="85">
        <f t="shared" si="63"/>
        <v>1135.79723</v>
      </c>
      <c r="H62" s="84">
        <v>13.0</v>
      </c>
      <c r="I62" s="85">
        <f t="shared" si="64"/>
        <v>2434.682232</v>
      </c>
      <c r="J62" s="84">
        <v>21.0</v>
      </c>
      <c r="K62" s="85">
        <f t="shared" si="65"/>
        <v>5218.957588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1.645</v>
      </c>
      <c r="E63" s="83">
        <f t="shared" si="62"/>
        <v>582.843569</v>
      </c>
      <c r="F63" s="84">
        <v>6.0</v>
      </c>
      <c r="G63" s="85">
        <f t="shared" si="63"/>
        <v>1249.376952</v>
      </c>
      <c r="H63" s="84">
        <v>14.0</v>
      </c>
      <c r="I63" s="85">
        <f t="shared" si="64"/>
        <v>2678.150455</v>
      </c>
      <c r="J63" s="84">
        <v>22.0</v>
      </c>
      <c r="K63" s="85">
        <f t="shared" si="65"/>
        <v>5740.853346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0.329</v>
      </c>
      <c r="E64" s="83">
        <f t="shared" si="62"/>
        <v>641.1279259</v>
      </c>
      <c r="F64" s="84">
        <v>7.0</v>
      </c>
      <c r="G64" s="85">
        <f t="shared" si="63"/>
        <v>1374.314648</v>
      </c>
      <c r="H64" s="84">
        <v>15.0</v>
      </c>
      <c r="I64" s="85">
        <f t="shared" si="64"/>
        <v>2945.9655</v>
      </c>
      <c r="J64" s="84">
        <v>23.0</v>
      </c>
      <c r="K64" s="85">
        <f t="shared" si="65"/>
        <v>6314.938681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32.9</v>
      </c>
      <c r="E65" s="83">
        <f t="shared" si="62"/>
        <v>705.2407185</v>
      </c>
      <c r="F65" s="84">
        <v>8.0</v>
      </c>
      <c r="G65" s="85">
        <f t="shared" si="63"/>
        <v>1511.746113</v>
      </c>
      <c r="H65" s="84">
        <v>16.0</v>
      </c>
      <c r="I65" s="85">
        <f t="shared" si="64"/>
        <v>3240.56205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0.1</v>
      </c>
      <c r="H67" s="17">
        <f t="shared" ref="H67:I67" si="66">H69+H70+H71+H72+H73+H74+H75+H76+H77+H78+H79+H80+H81+H82+H83+H84+H85+H86+H87+H88+H89+H90+H91+H92+H93+H94+H95+H96+H97+H98</f>
        <v>448</v>
      </c>
      <c r="I67" s="17">
        <f t="shared" si="66"/>
        <v>-119</v>
      </c>
      <c r="J67" s="98"/>
      <c r="K67" s="17">
        <f t="shared" ref="K67:L67" si="67">K69+K70+K71+K72+K73+K74+K75+K76+K77+K78+K79+K80+K81+K82+K83+K84+K85+K86+K87+K88+K89+K90+K91+K92+K93+K94+K95+K96+K97+K98</f>
        <v>0</v>
      </c>
      <c r="L67" s="17">
        <f t="shared" si="67"/>
        <v>329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448.0</v>
      </c>
      <c r="I69" s="101">
        <v>0.0</v>
      </c>
      <c r="J69" s="101">
        <f t="shared" ref="J69:J99" si="68">SUM(H69:I69)</f>
        <v>448</v>
      </c>
      <c r="K69" s="100">
        <v>0.0</v>
      </c>
      <c r="L69" s="100">
        <f t="shared" ref="L69:L99" si="69">J69-K69</f>
        <v>448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70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45.0</v>
      </c>
      <c r="J70" s="101">
        <f t="shared" si="68"/>
        <v>45</v>
      </c>
      <c r="K70" s="100">
        <v>0.0</v>
      </c>
      <c r="L70" s="100">
        <f t="shared" si="69"/>
        <v>45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70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0.0</v>
      </c>
      <c r="J71" s="101">
        <f t="shared" si="68"/>
        <v>0</v>
      </c>
      <c r="K71" s="100">
        <v>0.0</v>
      </c>
      <c r="L71" s="100">
        <f t="shared" si="69"/>
        <v>0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70"/>
        <v>Pix Bet</v>
      </c>
      <c r="D72" s="54" t="s">
        <v>10</v>
      </c>
      <c r="E72" s="54"/>
      <c r="F72" s="56" t="s">
        <v>29</v>
      </c>
      <c r="G72" s="57">
        <v>4.0</v>
      </c>
      <c r="H72" s="100">
        <v>0.0</v>
      </c>
      <c r="I72" s="101">
        <v>0.0</v>
      </c>
      <c r="J72" s="101">
        <f t="shared" si="68"/>
        <v>0</v>
      </c>
      <c r="K72" s="100">
        <v>0.0</v>
      </c>
      <c r="L72" s="100">
        <f t="shared" si="69"/>
        <v>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70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0.0</v>
      </c>
      <c r="J73" s="101">
        <f t="shared" si="68"/>
        <v>0</v>
      </c>
      <c r="K73" s="100">
        <v>0.0</v>
      </c>
      <c r="L73" s="100">
        <f t="shared" si="69"/>
        <v>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70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0.0</v>
      </c>
      <c r="J74" s="101">
        <f t="shared" si="68"/>
        <v>0</v>
      </c>
      <c r="K74" s="100">
        <v>0.0</v>
      </c>
      <c r="L74" s="100">
        <f t="shared" si="69"/>
        <v>0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70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0.0</v>
      </c>
      <c r="J75" s="101">
        <f t="shared" si="68"/>
        <v>0</v>
      </c>
      <c r="K75" s="100">
        <v>0.0</v>
      </c>
      <c r="L75" s="100">
        <f t="shared" si="69"/>
        <v>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70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0.0</v>
      </c>
      <c r="J76" s="101">
        <f t="shared" si="68"/>
        <v>0</v>
      </c>
      <c r="K76" s="100">
        <v>0.0</v>
      </c>
      <c r="L76" s="100">
        <f t="shared" si="69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70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0.0</v>
      </c>
      <c r="J77" s="101">
        <f t="shared" si="68"/>
        <v>0</v>
      </c>
      <c r="K77" s="100">
        <v>0.0</v>
      </c>
      <c r="L77" s="100">
        <f t="shared" si="69"/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70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0.0</v>
      </c>
      <c r="J78" s="101">
        <f t="shared" si="68"/>
        <v>0</v>
      </c>
      <c r="K78" s="100">
        <v>0.0</v>
      </c>
      <c r="L78" s="100">
        <f t="shared" si="69"/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70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0.0</v>
      </c>
      <c r="J79" s="101">
        <f t="shared" si="68"/>
        <v>0</v>
      </c>
      <c r="K79" s="100">
        <v>0.0</v>
      </c>
      <c r="L79" s="100">
        <f t="shared" si="69"/>
        <v>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70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0.0</v>
      </c>
      <c r="J80" s="101">
        <f t="shared" si="68"/>
        <v>0</v>
      </c>
      <c r="K80" s="100">
        <v>0.0</v>
      </c>
      <c r="L80" s="100">
        <f t="shared" si="69"/>
        <v>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70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0.0</v>
      </c>
      <c r="J81" s="101">
        <f t="shared" si="68"/>
        <v>0</v>
      </c>
      <c r="K81" s="100">
        <v>0.0</v>
      </c>
      <c r="L81" s="100">
        <f t="shared" si="69"/>
        <v>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70"/>
        <v>Pix Bet</v>
      </c>
      <c r="D82" s="54" t="s">
        <v>10</v>
      </c>
      <c r="E82" s="54"/>
      <c r="F82" s="56" t="s">
        <v>25</v>
      </c>
      <c r="G82" s="57">
        <v>14.0</v>
      </c>
      <c r="H82" s="100">
        <v>0.0</v>
      </c>
      <c r="I82" s="101">
        <v>0.0</v>
      </c>
      <c r="J82" s="101">
        <f t="shared" si="68"/>
        <v>0</v>
      </c>
      <c r="K82" s="100">
        <v>0.0</v>
      </c>
      <c r="L82" s="100">
        <f t="shared" si="69"/>
        <v>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70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35.5</v>
      </c>
      <c r="J83" s="101">
        <f t="shared" si="68"/>
        <v>35.5</v>
      </c>
      <c r="K83" s="100">
        <v>0.0</v>
      </c>
      <c r="L83" s="100">
        <f t="shared" si="69"/>
        <v>35.5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70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0.0</v>
      </c>
      <c r="J84" s="101">
        <f t="shared" si="68"/>
        <v>0</v>
      </c>
      <c r="K84" s="100">
        <v>0.0</v>
      </c>
      <c r="L84" s="100">
        <f t="shared" si="69"/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70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0.0</v>
      </c>
      <c r="J85" s="101">
        <f t="shared" si="68"/>
        <v>0</v>
      </c>
      <c r="K85" s="100">
        <v>0.0</v>
      </c>
      <c r="L85" s="100">
        <f t="shared" si="69"/>
        <v>0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70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0.0</v>
      </c>
      <c r="J86" s="101">
        <f t="shared" si="68"/>
        <v>0</v>
      </c>
      <c r="K86" s="100">
        <v>0.0</v>
      </c>
      <c r="L86" s="100">
        <f t="shared" si="69"/>
        <v>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70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0.0</v>
      </c>
      <c r="J87" s="101">
        <f t="shared" si="68"/>
        <v>0</v>
      </c>
      <c r="K87" s="100">
        <v>0.0</v>
      </c>
      <c r="L87" s="100">
        <f t="shared" si="69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70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0.0</v>
      </c>
      <c r="J88" s="101">
        <f t="shared" si="68"/>
        <v>0</v>
      </c>
      <c r="K88" s="100">
        <v>0.0</v>
      </c>
      <c r="L88" s="100">
        <f t="shared" si="69"/>
        <v>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70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0.0</v>
      </c>
      <c r="J89" s="101">
        <f t="shared" si="68"/>
        <v>0</v>
      </c>
      <c r="K89" s="100">
        <v>0.0</v>
      </c>
      <c r="L89" s="100">
        <f t="shared" si="69"/>
        <v>0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70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-150.0</v>
      </c>
      <c r="J90" s="101">
        <f t="shared" si="68"/>
        <v>-150</v>
      </c>
      <c r="K90" s="100">
        <v>0.0</v>
      </c>
      <c r="L90" s="100">
        <f t="shared" si="69"/>
        <v>-150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70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0.0</v>
      </c>
      <c r="J91" s="101">
        <f t="shared" si="68"/>
        <v>0</v>
      </c>
      <c r="K91" s="100">
        <v>0.0</v>
      </c>
      <c r="L91" s="100">
        <f t="shared" si="69"/>
        <v>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70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0.0</v>
      </c>
      <c r="J92" s="101">
        <f t="shared" si="68"/>
        <v>0</v>
      </c>
      <c r="K92" s="100">
        <v>0.0</v>
      </c>
      <c r="L92" s="100">
        <f t="shared" si="69"/>
        <v>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70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0.0</v>
      </c>
      <c r="J93" s="101">
        <f t="shared" si="68"/>
        <v>0</v>
      </c>
      <c r="K93" s="100">
        <v>0.0</v>
      </c>
      <c r="L93" s="100">
        <f t="shared" si="69"/>
        <v>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70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0.0</v>
      </c>
      <c r="J94" s="101">
        <f t="shared" si="68"/>
        <v>0</v>
      </c>
      <c r="K94" s="100">
        <v>0.0</v>
      </c>
      <c r="L94" s="100">
        <f t="shared" si="69"/>
        <v>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70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0.0</v>
      </c>
      <c r="J95" s="101">
        <f t="shared" si="68"/>
        <v>0</v>
      </c>
      <c r="K95" s="100">
        <v>0.0</v>
      </c>
      <c r="L95" s="100">
        <f t="shared" si="69"/>
        <v>0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70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0.0</v>
      </c>
      <c r="J96" s="101">
        <f t="shared" si="68"/>
        <v>0</v>
      </c>
      <c r="K96" s="100">
        <v>0.0</v>
      </c>
      <c r="L96" s="100">
        <f t="shared" si="69"/>
        <v>0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70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-49.5</v>
      </c>
      <c r="J97" s="101">
        <f t="shared" si="68"/>
        <v>-49.5</v>
      </c>
      <c r="K97" s="100">
        <v>0.0</v>
      </c>
      <c r="L97" s="100">
        <f t="shared" si="69"/>
        <v>-49.5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70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0.0</v>
      </c>
      <c r="J98" s="101">
        <f t="shared" si="68"/>
        <v>0</v>
      </c>
      <c r="K98" s="100">
        <v>0.0</v>
      </c>
      <c r="L98" s="100">
        <f t="shared" si="69"/>
        <v>0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70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8"/>
        <v>0</v>
      </c>
      <c r="K99" s="100">
        <v>0.0</v>
      </c>
      <c r="L99" s="100">
        <f t="shared" si="69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1">A101</f>
        <v>2ª ENTRADA</v>
      </c>
      <c r="B102" s="82"/>
      <c r="C102" s="82"/>
      <c r="D102" s="82"/>
      <c r="E102" s="83">
        <f>((L111*G111)+L111)</f>
        <v>1224</v>
      </c>
      <c r="F102" s="84">
        <v>1.0</v>
      </c>
      <c r="G102" s="85">
        <f>((E109*G111)+E109)</f>
        <v>1434.111082</v>
      </c>
      <c r="H102" s="84">
        <v>9.0</v>
      </c>
      <c r="I102" s="85">
        <f>((G109*G111)+G109)</f>
        <v>1680.289703</v>
      </c>
      <c r="J102" s="84">
        <v>17.0</v>
      </c>
      <c r="K102" s="85">
        <f>((I109*G111)+I109)</f>
        <v>1968.727193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1"/>
        <v>2ª ENTRADA</v>
      </c>
      <c r="B103" s="87"/>
      <c r="C103" s="87">
        <v>0.02</v>
      </c>
      <c r="D103" s="82" t="s">
        <v>38</v>
      </c>
      <c r="E103" s="83">
        <f t="shared" ref="E103:E109" si="72">((E102*G$111)+E102)</f>
        <v>1248.48</v>
      </c>
      <c r="F103" s="84">
        <v>2.0</v>
      </c>
      <c r="G103" s="85">
        <f t="shared" ref="G103:G109" si="73">((G102*G$111)+G102)</f>
        <v>1462.793304</v>
      </c>
      <c r="H103" s="84">
        <v>10.0</v>
      </c>
      <c r="I103" s="85">
        <f t="shared" ref="I103:I109" si="74">((I102*G$111)+I102)</f>
        <v>1713.895497</v>
      </c>
      <c r="J103" s="84">
        <v>18.0</v>
      </c>
      <c r="K103" s="85">
        <f t="shared" ref="K103:K108" si="75">((K102*G$111)+K102)</f>
        <v>2008.101737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1"/>
        <v>2ª ENTRADA</v>
      </c>
      <c r="B104" s="82"/>
      <c r="C104" s="82"/>
      <c r="D104" s="82"/>
      <c r="E104" s="83">
        <f t="shared" si="72"/>
        <v>1273.4496</v>
      </c>
      <c r="F104" s="84">
        <v>3.0</v>
      </c>
      <c r="G104" s="85">
        <f t="shared" si="73"/>
        <v>1492.04917</v>
      </c>
      <c r="H104" s="84">
        <v>11.0</v>
      </c>
      <c r="I104" s="85">
        <f t="shared" si="74"/>
        <v>1748.173407</v>
      </c>
      <c r="J104" s="84">
        <v>19.0</v>
      </c>
      <c r="K104" s="85">
        <f t="shared" si="75"/>
        <v>2048.263772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1"/>
        <v>2ª ENTRADA</v>
      </c>
      <c r="B105" s="88"/>
      <c r="C105" s="88"/>
      <c r="D105" s="88"/>
      <c r="E105" s="83">
        <f t="shared" si="72"/>
        <v>1298.918592</v>
      </c>
      <c r="F105" s="84">
        <v>4.0</v>
      </c>
      <c r="G105" s="85">
        <f t="shared" si="73"/>
        <v>1521.890153</v>
      </c>
      <c r="H105" s="84">
        <v>12.0</v>
      </c>
      <c r="I105" s="85">
        <f t="shared" si="74"/>
        <v>1783.136875</v>
      </c>
      <c r="J105" s="84">
        <v>20.0</v>
      </c>
      <c r="K105" s="85">
        <f t="shared" si="75"/>
        <v>2089.229047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1"/>
        <v>2ª ENTRADA</v>
      </c>
      <c r="B106" s="89"/>
      <c r="C106" s="89" t="s">
        <v>1</v>
      </c>
      <c r="D106" s="89" t="s">
        <v>44</v>
      </c>
      <c r="E106" s="83">
        <f t="shared" si="72"/>
        <v>1324.896964</v>
      </c>
      <c r="F106" s="84">
        <v>5.0</v>
      </c>
      <c r="G106" s="85">
        <f t="shared" si="73"/>
        <v>1552.327957</v>
      </c>
      <c r="H106" s="84">
        <v>13.0</v>
      </c>
      <c r="I106" s="85">
        <f t="shared" si="74"/>
        <v>1818.799613</v>
      </c>
      <c r="J106" s="84">
        <v>21.0</v>
      </c>
      <c r="K106" s="85">
        <f t="shared" si="75"/>
        <v>2131.013628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1"/>
        <v>2ª ENTRADA</v>
      </c>
      <c r="B107" s="90"/>
      <c r="C107" s="90" t="s">
        <v>40</v>
      </c>
      <c r="D107" s="91">
        <f>L111*0.5%</f>
        <v>6</v>
      </c>
      <c r="E107" s="83">
        <f t="shared" si="72"/>
        <v>1351.394903</v>
      </c>
      <c r="F107" s="84">
        <v>6.0</v>
      </c>
      <c r="G107" s="85">
        <f t="shared" si="73"/>
        <v>1583.374516</v>
      </c>
      <c r="H107" s="84">
        <v>14.0</v>
      </c>
      <c r="I107" s="85">
        <f t="shared" si="74"/>
        <v>1855.175605</v>
      </c>
      <c r="J107" s="84">
        <v>22.0</v>
      </c>
      <c r="K107" s="85">
        <f t="shared" si="75"/>
        <v>2173.633901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1"/>
        <v>2ª ENTRADA</v>
      </c>
      <c r="B108" s="92"/>
      <c r="C108" s="92" t="s">
        <v>41</v>
      </c>
      <c r="D108" s="93">
        <f>D107/5</f>
        <v>1.2</v>
      </c>
      <c r="E108" s="83">
        <f t="shared" si="72"/>
        <v>1378.422801</v>
      </c>
      <c r="F108" s="84">
        <v>7.0</v>
      </c>
      <c r="G108" s="85">
        <f t="shared" si="73"/>
        <v>1615.042006</v>
      </c>
      <c r="H108" s="84">
        <v>15.0</v>
      </c>
      <c r="I108" s="85">
        <f t="shared" si="74"/>
        <v>1892.279117</v>
      </c>
      <c r="J108" s="84">
        <v>23.0</v>
      </c>
      <c r="K108" s="85">
        <f t="shared" si="75"/>
        <v>2217.106579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1"/>
        <v>2ª ENTRADA</v>
      </c>
      <c r="B109" s="94"/>
      <c r="C109" s="94" t="s">
        <v>42</v>
      </c>
      <c r="D109" s="95">
        <f>L111*G111</f>
        <v>24</v>
      </c>
      <c r="E109" s="83">
        <f t="shared" si="72"/>
        <v>1405.991257</v>
      </c>
      <c r="F109" s="84">
        <v>8.0</v>
      </c>
      <c r="G109" s="85">
        <f t="shared" si="73"/>
        <v>1647.342846</v>
      </c>
      <c r="H109" s="84">
        <v>16.0</v>
      </c>
      <c r="I109" s="85">
        <f t="shared" si="74"/>
        <v>1930.124699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1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1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0.02</v>
      </c>
      <c r="H111" s="17">
        <f t="shared" ref="H111:I111" si="76">H113+H114+H115+H116+H117+H118+H119+H120+H121+H122+H123+H124+H125+H126+H127+H128+H129+H130+H131+H132+H133+H134+H135+H136+H137+H138+H139+H140+H141+H142</f>
        <v>1065</v>
      </c>
      <c r="I111" s="17">
        <f t="shared" si="76"/>
        <v>135</v>
      </c>
      <c r="J111" s="98"/>
      <c r="K111" s="17">
        <f t="shared" ref="K111:L111" si="77">K113+K114+K115+K116+K117+K118+K119+K120+K121+K122+K123+K124+K125+K126+K127+K128+K129+K130+K131+K132+K133+K134+K135+K136+K137+K138+K139+K140+K141+K142</f>
        <v>0</v>
      </c>
      <c r="L111" s="17">
        <f t="shared" si="77"/>
        <v>1200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1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1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1065.0</v>
      </c>
      <c r="I113" s="101">
        <v>0.0</v>
      </c>
      <c r="J113" s="101">
        <f t="shared" ref="J113:J143" si="78">SUM(H113:I113)</f>
        <v>1065</v>
      </c>
      <c r="K113" s="100">
        <v>0.0</v>
      </c>
      <c r="L113" s="100">
        <f t="shared" ref="L113:L143" si="79">J113-K113</f>
        <v>1065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1"/>
        <v>2ª ENTRADA</v>
      </c>
      <c r="B114" s="54"/>
      <c r="C114" s="54" t="str">
        <f t="shared" ref="C114:C143" si="80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21.0</v>
      </c>
      <c r="J114" s="101">
        <f t="shared" si="78"/>
        <v>21</v>
      </c>
      <c r="K114" s="100">
        <v>0.0</v>
      </c>
      <c r="L114" s="100">
        <f t="shared" si="79"/>
        <v>21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1"/>
        <v>2ª ENTRADA</v>
      </c>
      <c r="B115" s="54"/>
      <c r="C115" s="54" t="str">
        <f t="shared" si="80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0.0</v>
      </c>
      <c r="J115" s="101">
        <f t="shared" si="78"/>
        <v>0</v>
      </c>
      <c r="K115" s="100">
        <v>0.0</v>
      </c>
      <c r="L115" s="100">
        <f t="shared" si="79"/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1"/>
        <v>2ª ENTRADA</v>
      </c>
      <c r="B116" s="54"/>
      <c r="C116" s="54" t="str">
        <f t="shared" si="80"/>
        <v>1XBet</v>
      </c>
      <c r="D116" s="54" t="s">
        <v>10</v>
      </c>
      <c r="E116" s="54"/>
      <c r="F116" s="56" t="s">
        <v>29</v>
      </c>
      <c r="G116" s="57">
        <v>4.0</v>
      </c>
      <c r="H116" s="100">
        <v>0.0</v>
      </c>
      <c r="I116" s="101">
        <v>0.0</v>
      </c>
      <c r="J116" s="101">
        <f t="shared" si="78"/>
        <v>0</v>
      </c>
      <c r="K116" s="100">
        <v>0.0</v>
      </c>
      <c r="L116" s="100">
        <f t="shared" si="79"/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1"/>
        <v>2ª ENTRADA</v>
      </c>
      <c r="B117" s="54"/>
      <c r="C117" s="54" t="str">
        <f t="shared" si="80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0.0</v>
      </c>
      <c r="J117" s="101">
        <f t="shared" si="78"/>
        <v>0</v>
      </c>
      <c r="K117" s="100">
        <v>0.0</v>
      </c>
      <c r="L117" s="100">
        <f t="shared" si="79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1"/>
        <v>2ª ENTRADA</v>
      </c>
      <c r="B118" s="54"/>
      <c r="C118" s="54" t="str">
        <f t="shared" si="80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0.0</v>
      </c>
      <c r="J118" s="101">
        <f t="shared" si="78"/>
        <v>0</v>
      </c>
      <c r="K118" s="100">
        <v>0.0</v>
      </c>
      <c r="L118" s="100">
        <f t="shared" si="79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1"/>
        <v>2ª ENTRADA</v>
      </c>
      <c r="B119" s="54"/>
      <c r="C119" s="54" t="str">
        <f t="shared" si="80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0.0</v>
      </c>
      <c r="J119" s="101">
        <f t="shared" si="78"/>
        <v>0</v>
      </c>
      <c r="K119" s="100">
        <v>0.0</v>
      </c>
      <c r="L119" s="100">
        <f t="shared" si="79"/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1"/>
        <v>2ª ENTRADA</v>
      </c>
      <c r="B120" s="54"/>
      <c r="C120" s="54" t="str">
        <f t="shared" si="80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0.0</v>
      </c>
      <c r="J120" s="101">
        <f t="shared" si="78"/>
        <v>0</v>
      </c>
      <c r="K120" s="100">
        <v>0.0</v>
      </c>
      <c r="L120" s="100">
        <f t="shared" si="79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1"/>
        <v>2ª ENTRADA</v>
      </c>
      <c r="B121" s="54"/>
      <c r="C121" s="54" t="str">
        <f t="shared" si="80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0.0</v>
      </c>
      <c r="J121" s="101">
        <f t="shared" si="78"/>
        <v>0</v>
      </c>
      <c r="K121" s="100">
        <v>0.0</v>
      </c>
      <c r="L121" s="100">
        <f t="shared" si="79"/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1"/>
        <v>2ª ENTRADA</v>
      </c>
      <c r="B122" s="54"/>
      <c r="C122" s="54" t="str">
        <f t="shared" si="80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0.0</v>
      </c>
      <c r="J122" s="101">
        <f t="shared" si="78"/>
        <v>0</v>
      </c>
      <c r="K122" s="100">
        <v>0.0</v>
      </c>
      <c r="L122" s="100">
        <f t="shared" si="79"/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1"/>
        <v>2ª ENTRADA</v>
      </c>
      <c r="B123" s="54"/>
      <c r="C123" s="54" t="str">
        <f t="shared" si="80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0.0</v>
      </c>
      <c r="J123" s="101">
        <f t="shared" si="78"/>
        <v>0</v>
      </c>
      <c r="K123" s="100">
        <v>0.0</v>
      </c>
      <c r="L123" s="100">
        <f t="shared" si="79"/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1"/>
        <v>2ª ENTRADA</v>
      </c>
      <c r="B124" s="54"/>
      <c r="C124" s="54" t="str">
        <f t="shared" si="80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0.0</v>
      </c>
      <c r="J124" s="101">
        <f t="shared" si="78"/>
        <v>0</v>
      </c>
      <c r="K124" s="100">
        <v>0.0</v>
      </c>
      <c r="L124" s="100">
        <f t="shared" si="79"/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1"/>
        <v>2ª ENTRADA</v>
      </c>
      <c r="B125" s="54"/>
      <c r="C125" s="54" t="str">
        <f t="shared" si="80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0.0</v>
      </c>
      <c r="J125" s="101">
        <f t="shared" si="78"/>
        <v>0</v>
      </c>
      <c r="K125" s="100">
        <v>0.0</v>
      </c>
      <c r="L125" s="100">
        <f t="shared" si="79"/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1"/>
        <v>2ª ENTRADA</v>
      </c>
      <c r="B126" s="54"/>
      <c r="C126" s="54" t="str">
        <f t="shared" si="80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0.0</v>
      </c>
      <c r="I126" s="101">
        <v>0.0</v>
      </c>
      <c r="J126" s="101">
        <f t="shared" si="78"/>
        <v>0</v>
      </c>
      <c r="K126" s="100">
        <v>0.0</v>
      </c>
      <c r="L126" s="100">
        <f t="shared" si="79"/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1"/>
        <v>2ª ENTRADA</v>
      </c>
      <c r="B127" s="54"/>
      <c r="C127" s="54" t="str">
        <f t="shared" si="80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0.0</v>
      </c>
      <c r="J127" s="101">
        <f t="shared" si="78"/>
        <v>0</v>
      </c>
      <c r="K127" s="100">
        <v>0.0</v>
      </c>
      <c r="L127" s="100">
        <f t="shared" si="79"/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1"/>
        <v>2ª ENTRADA</v>
      </c>
      <c r="B128" s="54"/>
      <c r="C128" s="54" t="str">
        <f t="shared" si="80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0.0</v>
      </c>
      <c r="J128" s="101">
        <f t="shared" si="78"/>
        <v>0</v>
      </c>
      <c r="K128" s="100">
        <v>0.0</v>
      </c>
      <c r="L128" s="100">
        <f t="shared" si="79"/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1"/>
        <v>2ª ENTRADA</v>
      </c>
      <c r="B129" s="54"/>
      <c r="C129" s="54" t="str">
        <f t="shared" si="80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25.0</v>
      </c>
      <c r="J129" s="101">
        <f t="shared" si="78"/>
        <v>25</v>
      </c>
      <c r="K129" s="100">
        <v>0.0</v>
      </c>
      <c r="L129" s="100">
        <f t="shared" si="79"/>
        <v>25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1"/>
        <v>2ª ENTRADA</v>
      </c>
      <c r="B130" s="54"/>
      <c r="C130" s="54" t="str">
        <f t="shared" si="80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22.0</v>
      </c>
      <c r="J130" s="101">
        <f t="shared" si="78"/>
        <v>22</v>
      </c>
      <c r="K130" s="100">
        <v>0.0</v>
      </c>
      <c r="L130" s="100">
        <f t="shared" si="79"/>
        <v>22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1"/>
        <v>2ª ENTRADA</v>
      </c>
      <c r="B131" s="54"/>
      <c r="C131" s="54" t="str">
        <f t="shared" si="80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22.0</v>
      </c>
      <c r="J131" s="101">
        <f t="shared" si="78"/>
        <v>22</v>
      </c>
      <c r="K131" s="100">
        <v>0.0</v>
      </c>
      <c r="L131" s="100">
        <f t="shared" si="79"/>
        <v>22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1"/>
        <v>2ª ENTRADA</v>
      </c>
      <c r="B132" s="54"/>
      <c r="C132" s="54" t="str">
        <f t="shared" si="80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23.0</v>
      </c>
      <c r="J132" s="101">
        <f t="shared" si="78"/>
        <v>23</v>
      </c>
      <c r="K132" s="100">
        <v>0.0</v>
      </c>
      <c r="L132" s="100">
        <f t="shared" si="79"/>
        <v>23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1"/>
        <v>2ª ENTRADA</v>
      </c>
      <c r="B133" s="54"/>
      <c r="C133" s="54" t="str">
        <f t="shared" si="80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23.0</v>
      </c>
      <c r="J133" s="101">
        <f t="shared" si="78"/>
        <v>23</v>
      </c>
      <c r="K133" s="100">
        <v>0.0</v>
      </c>
      <c r="L133" s="100">
        <f t="shared" si="79"/>
        <v>23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1"/>
        <v>2ª ENTRADA</v>
      </c>
      <c r="B134" s="54"/>
      <c r="C134" s="54" t="str">
        <f t="shared" si="80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24.0</v>
      </c>
      <c r="J134" s="101">
        <f t="shared" si="78"/>
        <v>24</v>
      </c>
      <c r="K134" s="100">
        <v>0.0</v>
      </c>
      <c r="L134" s="100">
        <f t="shared" si="79"/>
        <v>24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1"/>
        <v>2ª ENTRADA</v>
      </c>
      <c r="B135" s="54"/>
      <c r="C135" s="54" t="str">
        <f t="shared" si="80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0.0</v>
      </c>
      <c r="J135" s="101">
        <f t="shared" si="78"/>
        <v>0</v>
      </c>
      <c r="K135" s="100">
        <v>0.0</v>
      </c>
      <c r="L135" s="100">
        <f t="shared" si="79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1"/>
        <v>2ª ENTRADA</v>
      </c>
      <c r="B136" s="54"/>
      <c r="C136" s="54" t="str">
        <f t="shared" si="80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0.0</v>
      </c>
      <c r="J136" s="101">
        <f t="shared" si="78"/>
        <v>0</v>
      </c>
      <c r="K136" s="100">
        <v>0.0</v>
      </c>
      <c r="L136" s="100">
        <f t="shared" si="79"/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1"/>
        <v>2ª ENTRADA</v>
      </c>
      <c r="B137" s="54"/>
      <c r="C137" s="54" t="str">
        <f t="shared" si="80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0.0</v>
      </c>
      <c r="J137" s="101">
        <f t="shared" si="78"/>
        <v>0</v>
      </c>
      <c r="K137" s="100">
        <v>0.0</v>
      </c>
      <c r="L137" s="100">
        <f t="shared" si="79"/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1"/>
        <v>2ª ENTRADA</v>
      </c>
      <c r="B138" s="54"/>
      <c r="C138" s="54" t="str">
        <f t="shared" si="80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0.0</v>
      </c>
      <c r="J138" s="101">
        <f t="shared" si="78"/>
        <v>0</v>
      </c>
      <c r="K138" s="100">
        <v>0.0</v>
      </c>
      <c r="L138" s="100">
        <f t="shared" si="79"/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1"/>
        <v>2ª ENTRADA</v>
      </c>
      <c r="B139" s="54"/>
      <c r="C139" s="54" t="str">
        <f t="shared" si="80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0.0</v>
      </c>
      <c r="J139" s="101">
        <f t="shared" si="78"/>
        <v>0</v>
      </c>
      <c r="K139" s="100">
        <v>0.0</v>
      </c>
      <c r="L139" s="100">
        <f t="shared" si="79"/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1"/>
        <v>2ª ENTRADA</v>
      </c>
      <c r="B140" s="54"/>
      <c r="C140" s="54" t="str">
        <f t="shared" si="80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0.0</v>
      </c>
      <c r="J140" s="101">
        <f t="shared" si="78"/>
        <v>0</v>
      </c>
      <c r="K140" s="100">
        <v>0.0</v>
      </c>
      <c r="L140" s="100">
        <f t="shared" si="79"/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1"/>
        <v>2ª ENTRADA</v>
      </c>
      <c r="B141" s="54"/>
      <c r="C141" s="54" t="str">
        <f t="shared" si="80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-25.0</v>
      </c>
      <c r="J141" s="101">
        <f t="shared" si="78"/>
        <v>-25</v>
      </c>
      <c r="K141" s="100">
        <v>0.0</v>
      </c>
      <c r="L141" s="100">
        <f t="shared" si="79"/>
        <v>-25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1"/>
        <v>2ª ENTRADA</v>
      </c>
      <c r="B142" s="54"/>
      <c r="C142" s="54" t="str">
        <f t="shared" si="80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0.0</v>
      </c>
      <c r="J142" s="101">
        <f t="shared" si="78"/>
        <v>0</v>
      </c>
      <c r="K142" s="100">
        <v>0.0</v>
      </c>
      <c r="L142" s="100">
        <f t="shared" si="79"/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1"/>
        <v>2ª ENTRADA</v>
      </c>
      <c r="B143" s="54"/>
      <c r="C143" s="54" t="str">
        <f t="shared" si="80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8"/>
        <v>0</v>
      </c>
      <c r="K143" s="100">
        <v>0.0</v>
      </c>
      <c r="L143" s="100">
        <f t="shared" si="79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81">A145</f>
        <v>3ª ENTRADA</v>
      </c>
      <c r="B146" s="82"/>
      <c r="C146" s="82"/>
      <c r="D146" s="82"/>
      <c r="E146" s="83">
        <f>((L155*G155)+L155)</f>
        <v>821.625</v>
      </c>
      <c r="F146" s="84">
        <v>1.0</v>
      </c>
      <c r="G146" s="85">
        <f>((E153*G155)+E153)</f>
        <v>1213.914329</v>
      </c>
      <c r="H146" s="84">
        <v>9.0</v>
      </c>
      <c r="I146" s="85">
        <f>((G153*G155)+G153)</f>
        <v>1793.504334</v>
      </c>
      <c r="J146" s="84">
        <v>17.0</v>
      </c>
      <c r="K146" s="85">
        <f>((I153*G155)+I153)</f>
        <v>2649.822741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81"/>
        <v>3ª ENTRADA</v>
      </c>
      <c r="B147" s="87"/>
      <c r="C147" s="87">
        <v>0.05</v>
      </c>
      <c r="D147" s="82" t="s">
        <v>38</v>
      </c>
      <c r="E147" s="83">
        <f t="shared" ref="E147:E153" si="82">((E146*G$155)+E146)</f>
        <v>862.70625</v>
      </c>
      <c r="F147" s="84">
        <v>2.0</v>
      </c>
      <c r="G147" s="85">
        <f t="shared" ref="G147:G153" si="83">((G146*G$155)+G146)</f>
        <v>1274.610045</v>
      </c>
      <c r="H147" s="84">
        <v>10.0</v>
      </c>
      <c r="I147" s="85">
        <f t="shared" ref="I147:I153" si="84">((I146*G$155)+I146)</f>
        <v>1883.17955</v>
      </c>
      <c r="J147" s="84">
        <v>18.0</v>
      </c>
      <c r="K147" s="85">
        <f t="shared" ref="K147:K152" si="85">((K146*G$155)+K146)</f>
        <v>2782.313878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81"/>
        <v>3ª ENTRADA</v>
      </c>
      <c r="B148" s="82"/>
      <c r="C148" s="82"/>
      <c r="D148" s="82"/>
      <c r="E148" s="83">
        <f t="shared" si="82"/>
        <v>905.8415625</v>
      </c>
      <c r="F148" s="84">
        <v>3.0</v>
      </c>
      <c r="G148" s="85">
        <f t="shared" si="83"/>
        <v>1338.340548</v>
      </c>
      <c r="H148" s="84">
        <v>11.0</v>
      </c>
      <c r="I148" s="85">
        <f t="shared" si="84"/>
        <v>1977.338528</v>
      </c>
      <c r="J148" s="84">
        <v>19.0</v>
      </c>
      <c r="K148" s="85">
        <f t="shared" si="85"/>
        <v>2921.429572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81"/>
        <v>3ª ENTRADA</v>
      </c>
      <c r="B149" s="88"/>
      <c r="C149" s="88"/>
      <c r="D149" s="88"/>
      <c r="E149" s="83">
        <f t="shared" si="82"/>
        <v>951.1336406</v>
      </c>
      <c r="F149" s="84">
        <v>4.0</v>
      </c>
      <c r="G149" s="85">
        <f t="shared" si="83"/>
        <v>1405.257575</v>
      </c>
      <c r="H149" s="84">
        <v>12.0</v>
      </c>
      <c r="I149" s="85">
        <f t="shared" si="84"/>
        <v>2076.205454</v>
      </c>
      <c r="J149" s="84">
        <v>20.0</v>
      </c>
      <c r="K149" s="85">
        <f t="shared" si="85"/>
        <v>3067.501051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81"/>
        <v>3ª ENTRADA</v>
      </c>
      <c r="B150" s="89"/>
      <c r="C150" s="89" t="s">
        <v>1</v>
      </c>
      <c r="D150" s="89" t="s">
        <v>46</v>
      </c>
      <c r="E150" s="83">
        <f t="shared" si="82"/>
        <v>998.6903227</v>
      </c>
      <c r="F150" s="84">
        <v>5.0</v>
      </c>
      <c r="G150" s="85">
        <f t="shared" si="83"/>
        <v>1475.520454</v>
      </c>
      <c r="H150" s="84">
        <v>13.0</v>
      </c>
      <c r="I150" s="85">
        <f t="shared" si="84"/>
        <v>2180.015727</v>
      </c>
      <c r="J150" s="84">
        <v>21.0</v>
      </c>
      <c r="K150" s="85">
        <f t="shared" si="85"/>
        <v>3220.876103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81"/>
        <v>3ª ENTRADA</v>
      </c>
      <c r="B151" s="90"/>
      <c r="C151" s="90" t="s">
        <v>40</v>
      </c>
      <c r="D151" s="91">
        <f>L155*0.5%</f>
        <v>3.9125</v>
      </c>
      <c r="E151" s="83">
        <f t="shared" si="82"/>
        <v>1048.624839</v>
      </c>
      <c r="F151" s="84">
        <v>6.0</v>
      </c>
      <c r="G151" s="85">
        <f t="shared" si="83"/>
        <v>1549.296477</v>
      </c>
      <c r="H151" s="84">
        <v>14.0</v>
      </c>
      <c r="I151" s="85">
        <f t="shared" si="84"/>
        <v>2289.016513</v>
      </c>
      <c r="J151" s="84">
        <v>22.0</v>
      </c>
      <c r="K151" s="85">
        <f t="shared" si="85"/>
        <v>3381.919909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81"/>
        <v>3ª ENTRADA</v>
      </c>
      <c r="B152" s="92"/>
      <c r="C152" s="92" t="s">
        <v>41</v>
      </c>
      <c r="D152" s="93">
        <f>D151/5</f>
        <v>0.7825</v>
      </c>
      <c r="E152" s="83">
        <f t="shared" si="82"/>
        <v>1101.056081</v>
      </c>
      <c r="F152" s="84">
        <v>7.0</v>
      </c>
      <c r="G152" s="85">
        <f t="shared" si="83"/>
        <v>1626.7613</v>
      </c>
      <c r="H152" s="84">
        <v>15.0</v>
      </c>
      <c r="I152" s="85">
        <f t="shared" si="84"/>
        <v>2403.467339</v>
      </c>
      <c r="J152" s="84">
        <v>23.0</v>
      </c>
      <c r="K152" s="85">
        <f t="shared" si="85"/>
        <v>3551.015904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81"/>
        <v>3ª ENTRADA</v>
      </c>
      <c r="B153" s="94"/>
      <c r="C153" s="94" t="s">
        <v>42</v>
      </c>
      <c r="D153" s="95">
        <f>L155*G155</f>
        <v>39.125</v>
      </c>
      <c r="E153" s="83">
        <f t="shared" si="82"/>
        <v>1156.108885</v>
      </c>
      <c r="F153" s="84">
        <v>8.0</v>
      </c>
      <c r="G153" s="85">
        <f t="shared" si="83"/>
        <v>1708.099365</v>
      </c>
      <c r="H153" s="84">
        <v>16.0</v>
      </c>
      <c r="I153" s="85">
        <f t="shared" si="84"/>
        <v>2523.640706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81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81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0.05</v>
      </c>
      <c r="H155" s="17">
        <f t="shared" ref="H155:I155" si="86">H157+H158+H159+H160+H161+H162+H163+H164+H165+H166+H167+H168+H169+H170+H171+H172+H173+H174+H175+H176+H177+H178+H179+H180+H181+H182+H183+H184+H185+H186</f>
        <v>820</v>
      </c>
      <c r="I155" s="17">
        <f t="shared" si="86"/>
        <v>-37.5</v>
      </c>
      <c r="J155" s="98"/>
      <c r="K155" s="17">
        <f t="shared" ref="K155:L155" si="87">K157+K158+K159+K160+K161+K162+K163+K164+K165+K166+K167+K168+K169+K170+K171+K172+K173+K174+K175+K176+K177+K178+K179+K180+K181+K182+K183+K184+K185+K186</f>
        <v>0</v>
      </c>
      <c r="L155" s="17">
        <f t="shared" si="87"/>
        <v>782.5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81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81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820.0</v>
      </c>
      <c r="I157" s="101">
        <v>0.0</v>
      </c>
      <c r="J157" s="101">
        <f t="shared" ref="J157:J187" si="88">SUM(H157:I157)</f>
        <v>820</v>
      </c>
      <c r="K157" s="100">
        <v>0.0</v>
      </c>
      <c r="L157" s="100">
        <f t="shared" ref="L157:L187" si="89">J157-K157</f>
        <v>820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81"/>
        <v>3ª ENTRADA</v>
      </c>
      <c r="B158" s="54"/>
      <c r="C158" s="54" t="str">
        <f t="shared" ref="C158:C187" si="90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41.0</v>
      </c>
      <c r="J158" s="101">
        <f t="shared" si="88"/>
        <v>41</v>
      </c>
      <c r="K158" s="100">
        <v>0.0</v>
      </c>
      <c r="L158" s="100">
        <f t="shared" si="89"/>
        <v>41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81"/>
        <v>3ª ENTRADA</v>
      </c>
      <c r="B159" s="54"/>
      <c r="C159" s="54" t="str">
        <f t="shared" si="90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0.0</v>
      </c>
      <c r="J159" s="101">
        <f t="shared" si="88"/>
        <v>0</v>
      </c>
      <c r="K159" s="100">
        <v>0.0</v>
      </c>
      <c r="L159" s="100">
        <f t="shared" si="89"/>
        <v>0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81"/>
        <v>3ª ENTRADA</v>
      </c>
      <c r="B160" s="54"/>
      <c r="C160" s="54" t="str">
        <f t="shared" si="90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0.0</v>
      </c>
      <c r="I160" s="101">
        <v>0.0</v>
      </c>
      <c r="J160" s="101">
        <f t="shared" si="88"/>
        <v>0</v>
      </c>
      <c r="K160" s="100">
        <v>0.0</v>
      </c>
      <c r="L160" s="100">
        <f t="shared" si="89"/>
        <v>0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81"/>
        <v>3ª ENTRADA</v>
      </c>
      <c r="B161" s="54"/>
      <c r="C161" s="54" t="str">
        <f t="shared" si="90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0.0</v>
      </c>
      <c r="J161" s="101">
        <f t="shared" si="88"/>
        <v>0</v>
      </c>
      <c r="K161" s="100">
        <v>0.0</v>
      </c>
      <c r="L161" s="100">
        <f t="shared" si="89"/>
        <v>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81"/>
        <v>3ª ENTRADA</v>
      </c>
      <c r="B162" s="54"/>
      <c r="C162" s="54" t="str">
        <f t="shared" si="90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0.0</v>
      </c>
      <c r="J162" s="101">
        <f t="shared" si="88"/>
        <v>0</v>
      </c>
      <c r="K162" s="100">
        <v>0.0</v>
      </c>
      <c r="L162" s="100">
        <f t="shared" si="89"/>
        <v>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81"/>
        <v>3ª ENTRADA</v>
      </c>
      <c r="B163" s="54"/>
      <c r="C163" s="54" t="str">
        <f t="shared" si="90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0.0</v>
      </c>
      <c r="J163" s="101">
        <f t="shared" si="88"/>
        <v>0</v>
      </c>
      <c r="K163" s="100">
        <v>0.0</v>
      </c>
      <c r="L163" s="100">
        <f t="shared" si="89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81"/>
        <v>3ª ENTRADA</v>
      </c>
      <c r="B164" s="54"/>
      <c r="C164" s="54" t="str">
        <f t="shared" si="90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0.0</v>
      </c>
      <c r="J164" s="101">
        <f t="shared" si="88"/>
        <v>0</v>
      </c>
      <c r="K164" s="100">
        <v>0.0</v>
      </c>
      <c r="L164" s="100">
        <f t="shared" si="89"/>
        <v>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81"/>
        <v>3ª ENTRADA</v>
      </c>
      <c r="B165" s="54"/>
      <c r="C165" s="54" t="str">
        <f t="shared" si="90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0.0</v>
      </c>
      <c r="J165" s="101">
        <f t="shared" si="88"/>
        <v>0</v>
      </c>
      <c r="K165" s="100">
        <v>0.0</v>
      </c>
      <c r="L165" s="100">
        <f t="shared" si="89"/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81"/>
        <v>3ª ENTRADA</v>
      </c>
      <c r="B166" s="54"/>
      <c r="C166" s="54" t="str">
        <f t="shared" si="90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0.0</v>
      </c>
      <c r="J166" s="101">
        <f t="shared" si="88"/>
        <v>0</v>
      </c>
      <c r="K166" s="100">
        <v>0.0</v>
      </c>
      <c r="L166" s="100">
        <f t="shared" si="89"/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81"/>
        <v>3ª ENTRADA</v>
      </c>
      <c r="B167" s="54"/>
      <c r="C167" s="54" t="str">
        <f t="shared" si="90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0.0</v>
      </c>
      <c r="J167" s="101">
        <f t="shared" si="88"/>
        <v>0</v>
      </c>
      <c r="K167" s="100">
        <v>0.0</v>
      </c>
      <c r="L167" s="100">
        <f t="shared" si="89"/>
        <v>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81"/>
        <v>3ª ENTRADA</v>
      </c>
      <c r="B168" s="54"/>
      <c r="C168" s="54" t="str">
        <f t="shared" si="90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0.0</v>
      </c>
      <c r="J168" s="101">
        <f t="shared" si="88"/>
        <v>0</v>
      </c>
      <c r="K168" s="100">
        <v>0.0</v>
      </c>
      <c r="L168" s="100">
        <f t="shared" si="89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81"/>
        <v>3ª ENTRADA</v>
      </c>
      <c r="B169" s="54"/>
      <c r="C169" s="54" t="str">
        <f t="shared" si="90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0.0</v>
      </c>
      <c r="J169" s="101">
        <f t="shared" si="88"/>
        <v>0</v>
      </c>
      <c r="K169" s="100">
        <v>0.0</v>
      </c>
      <c r="L169" s="100">
        <f t="shared" si="89"/>
        <v>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81"/>
        <v>3ª ENTRADA</v>
      </c>
      <c r="B170" s="54"/>
      <c r="C170" s="54" t="str">
        <f t="shared" si="90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0.0</v>
      </c>
      <c r="I170" s="101">
        <v>0.0</v>
      </c>
      <c r="J170" s="101">
        <f t="shared" si="88"/>
        <v>0</v>
      </c>
      <c r="K170" s="100">
        <v>0.0</v>
      </c>
      <c r="L170" s="100">
        <f t="shared" si="89"/>
        <v>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81"/>
        <v>3ª ENTRADA</v>
      </c>
      <c r="B171" s="54"/>
      <c r="C171" s="54" t="str">
        <f t="shared" si="90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0.0</v>
      </c>
      <c r="J171" s="101">
        <f t="shared" si="88"/>
        <v>0</v>
      </c>
      <c r="K171" s="100">
        <v>0.0</v>
      </c>
      <c r="L171" s="100">
        <f t="shared" si="89"/>
        <v>0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81"/>
        <v>3ª ENTRADA</v>
      </c>
      <c r="B172" s="54"/>
      <c r="C172" s="54" t="str">
        <f t="shared" si="90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0.0</v>
      </c>
      <c r="J172" s="101">
        <f t="shared" si="88"/>
        <v>0</v>
      </c>
      <c r="K172" s="100">
        <v>0.0</v>
      </c>
      <c r="L172" s="100">
        <f t="shared" si="89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81"/>
        <v>3ª ENTRADA</v>
      </c>
      <c r="B173" s="54"/>
      <c r="C173" s="54" t="str">
        <f t="shared" si="90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0.0</v>
      </c>
      <c r="J173" s="101">
        <f t="shared" si="88"/>
        <v>0</v>
      </c>
      <c r="K173" s="100">
        <v>0.0</v>
      </c>
      <c r="L173" s="100">
        <f t="shared" si="89"/>
        <v>0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81"/>
        <v>3ª ENTRADA</v>
      </c>
      <c r="B174" s="54"/>
      <c r="C174" s="54" t="str">
        <f t="shared" si="90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0.0</v>
      </c>
      <c r="J174" s="101">
        <f t="shared" si="88"/>
        <v>0</v>
      </c>
      <c r="K174" s="100">
        <v>0.0</v>
      </c>
      <c r="L174" s="100">
        <f t="shared" si="89"/>
        <v>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81"/>
        <v>3ª ENTRADA</v>
      </c>
      <c r="B175" s="54"/>
      <c r="C175" s="54" t="str">
        <f t="shared" si="90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0.0</v>
      </c>
      <c r="J175" s="101">
        <f t="shared" si="88"/>
        <v>0</v>
      </c>
      <c r="K175" s="100">
        <v>0.0</v>
      </c>
      <c r="L175" s="100">
        <f t="shared" si="89"/>
        <v>0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81"/>
        <v>3ª ENTRADA</v>
      </c>
      <c r="B176" s="54"/>
      <c r="C176" s="54" t="str">
        <f t="shared" si="90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0.0</v>
      </c>
      <c r="J176" s="101">
        <f t="shared" si="88"/>
        <v>0</v>
      </c>
      <c r="K176" s="100">
        <v>0.0</v>
      </c>
      <c r="L176" s="100">
        <f t="shared" si="89"/>
        <v>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81"/>
        <v>3ª ENTRADA</v>
      </c>
      <c r="B177" s="54"/>
      <c r="C177" s="54" t="str">
        <f t="shared" si="90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0.0</v>
      </c>
      <c r="J177" s="101">
        <f t="shared" si="88"/>
        <v>0</v>
      </c>
      <c r="K177" s="100">
        <v>0.0</v>
      </c>
      <c r="L177" s="100">
        <f t="shared" si="89"/>
        <v>0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81"/>
        <v>3ª ENTRADA</v>
      </c>
      <c r="B178" s="54"/>
      <c r="C178" s="54" t="str">
        <f t="shared" si="90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-28.5</v>
      </c>
      <c r="J178" s="101">
        <f t="shared" si="88"/>
        <v>-28.5</v>
      </c>
      <c r="K178" s="100">
        <v>0.0</v>
      </c>
      <c r="L178" s="100">
        <f t="shared" si="89"/>
        <v>-28.5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81"/>
        <v>3ª ENTRADA</v>
      </c>
      <c r="B179" s="54"/>
      <c r="C179" s="54" t="str">
        <f t="shared" si="90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0.0</v>
      </c>
      <c r="J179" s="101">
        <f t="shared" si="88"/>
        <v>0</v>
      </c>
      <c r="K179" s="100">
        <v>0.0</v>
      </c>
      <c r="L179" s="100">
        <f t="shared" si="89"/>
        <v>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81"/>
        <v>3ª ENTRADA</v>
      </c>
      <c r="B180" s="54"/>
      <c r="C180" s="54" t="str">
        <f t="shared" si="90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0.0</v>
      </c>
      <c r="J180" s="101">
        <f t="shared" si="88"/>
        <v>0</v>
      </c>
      <c r="K180" s="100">
        <v>0.0</v>
      </c>
      <c r="L180" s="100">
        <f t="shared" si="89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81"/>
        <v>3ª ENTRADA</v>
      </c>
      <c r="B181" s="54"/>
      <c r="C181" s="54" t="str">
        <f t="shared" si="90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0.0</v>
      </c>
      <c r="J181" s="101">
        <f t="shared" si="88"/>
        <v>0</v>
      </c>
      <c r="K181" s="100">
        <v>0.0</v>
      </c>
      <c r="L181" s="100">
        <f t="shared" si="89"/>
        <v>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81"/>
        <v>3ª ENTRADA</v>
      </c>
      <c r="B182" s="54"/>
      <c r="C182" s="54" t="str">
        <f t="shared" si="90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0.0</v>
      </c>
      <c r="J182" s="101">
        <f t="shared" si="88"/>
        <v>0</v>
      </c>
      <c r="K182" s="100">
        <v>0.0</v>
      </c>
      <c r="L182" s="100">
        <f t="shared" si="89"/>
        <v>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81"/>
        <v>3ª ENTRADA</v>
      </c>
      <c r="B183" s="54"/>
      <c r="C183" s="54" t="str">
        <f t="shared" si="90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0.0</v>
      </c>
      <c r="J183" s="101">
        <f t="shared" si="88"/>
        <v>0</v>
      </c>
      <c r="K183" s="100">
        <v>0.0</v>
      </c>
      <c r="L183" s="100">
        <f t="shared" si="89"/>
        <v>0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81"/>
        <v>3ª ENTRADA</v>
      </c>
      <c r="B184" s="54"/>
      <c r="C184" s="54" t="str">
        <f t="shared" si="90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0.0</v>
      </c>
      <c r="J184" s="101">
        <f t="shared" si="88"/>
        <v>0</v>
      </c>
      <c r="K184" s="100">
        <v>0.0</v>
      </c>
      <c r="L184" s="100">
        <f t="shared" si="89"/>
        <v>0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81"/>
        <v>3ª ENTRADA</v>
      </c>
      <c r="B185" s="54"/>
      <c r="C185" s="54" t="str">
        <f t="shared" si="90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-50.0</v>
      </c>
      <c r="J185" s="101">
        <f t="shared" si="88"/>
        <v>-50</v>
      </c>
      <c r="K185" s="100">
        <v>0.0</v>
      </c>
      <c r="L185" s="100">
        <f t="shared" si="89"/>
        <v>-50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81"/>
        <v>3ª ENTRADA</v>
      </c>
      <c r="B186" s="54"/>
      <c r="C186" s="54" t="str">
        <f t="shared" si="90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0.0</v>
      </c>
      <c r="J186" s="101">
        <f t="shared" si="88"/>
        <v>0</v>
      </c>
      <c r="K186" s="100">
        <v>0.0</v>
      </c>
      <c r="L186" s="100">
        <f t="shared" si="89"/>
        <v>0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81"/>
        <v>3ª ENTRADA</v>
      </c>
      <c r="B187" s="54"/>
      <c r="C187" s="54" t="str">
        <f t="shared" si="90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8"/>
        <v>0</v>
      </c>
      <c r="K187" s="100">
        <v>0.0</v>
      </c>
      <c r="L187" s="100">
        <f t="shared" si="89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6" t="str">
        <f t="shared" ref="A190:A231" si="91">A189</f>
        <v>4ª ENTRADA</v>
      </c>
      <c r="B190" s="82"/>
      <c r="C190" s="82"/>
      <c r="D190" s="82"/>
      <c r="E190" s="83">
        <f>((L199*G199)+L199)</f>
        <v>1103.13</v>
      </c>
      <c r="F190" s="84">
        <v>1.0</v>
      </c>
      <c r="G190" s="85">
        <f>((E197*G199)+E197)</f>
        <v>1292.492613</v>
      </c>
      <c r="H190" s="84">
        <v>9.0</v>
      </c>
      <c r="I190" s="85">
        <f>((G197*G199)+G197)</f>
        <v>1514.361095</v>
      </c>
      <c r="J190" s="84">
        <v>17.0</v>
      </c>
      <c r="K190" s="85">
        <f>((I197*G199)+I197)</f>
        <v>1774.315383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6" t="str">
        <f t="shared" si="91"/>
        <v>4ª ENTRADA</v>
      </c>
      <c r="B191" s="87"/>
      <c r="C191" s="87">
        <v>0.02</v>
      </c>
      <c r="D191" s="82" t="s">
        <v>38</v>
      </c>
      <c r="E191" s="83">
        <f t="shared" ref="E191:E197" si="92">((E190*G$199)+E190)</f>
        <v>1125.1926</v>
      </c>
      <c r="F191" s="84">
        <v>2.0</v>
      </c>
      <c r="G191" s="85">
        <f t="shared" ref="G191:G197" si="93">((G190*G$199)+G190)</f>
        <v>1318.342465</v>
      </c>
      <c r="H191" s="84">
        <v>10.0</v>
      </c>
      <c r="I191" s="85">
        <f t="shared" ref="I191:I197" si="94">((I190*G$199)+I190)</f>
        <v>1544.648317</v>
      </c>
      <c r="J191" s="84">
        <v>18.0</v>
      </c>
      <c r="K191" s="85">
        <f t="shared" ref="K191:K196" si="95">((K190*G$199)+K190)</f>
        <v>1809.801691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6" t="str">
        <f t="shared" si="91"/>
        <v>4ª ENTRADA</v>
      </c>
      <c r="B192" s="82"/>
      <c r="C192" s="82"/>
      <c r="D192" s="82"/>
      <c r="E192" s="83">
        <f t="shared" si="92"/>
        <v>1147.696452</v>
      </c>
      <c r="F192" s="84">
        <v>3.0</v>
      </c>
      <c r="G192" s="85">
        <f t="shared" si="93"/>
        <v>1344.709315</v>
      </c>
      <c r="H192" s="84">
        <v>11.0</v>
      </c>
      <c r="I192" s="85">
        <f t="shared" si="94"/>
        <v>1575.541283</v>
      </c>
      <c r="J192" s="84">
        <v>19.0</v>
      </c>
      <c r="K192" s="85">
        <f t="shared" si="95"/>
        <v>1845.997724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6" t="str">
        <f t="shared" si="91"/>
        <v>4ª ENTRADA</v>
      </c>
      <c r="B193" s="88"/>
      <c r="C193" s="88"/>
      <c r="D193" s="88"/>
      <c r="E193" s="83">
        <f t="shared" si="92"/>
        <v>1170.650381</v>
      </c>
      <c r="F193" s="84">
        <v>4.0</v>
      </c>
      <c r="G193" s="85">
        <f t="shared" si="93"/>
        <v>1371.603501</v>
      </c>
      <c r="H193" s="84">
        <v>12.0</v>
      </c>
      <c r="I193" s="85">
        <f t="shared" si="94"/>
        <v>1607.052109</v>
      </c>
      <c r="J193" s="84">
        <v>20.0</v>
      </c>
      <c r="K193" s="85">
        <f t="shared" si="95"/>
        <v>1882.917679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6" t="str">
        <f t="shared" si="91"/>
        <v>4ª ENTRADA</v>
      </c>
      <c r="B194" s="89"/>
      <c r="C194" s="89" t="s">
        <v>1</v>
      </c>
      <c r="D194" s="89" t="s">
        <v>48</v>
      </c>
      <c r="E194" s="83">
        <f t="shared" si="92"/>
        <v>1194.063389</v>
      </c>
      <c r="F194" s="84">
        <v>5.0</v>
      </c>
      <c r="G194" s="85">
        <f t="shared" si="93"/>
        <v>1399.035571</v>
      </c>
      <c r="H194" s="84">
        <v>13.0</v>
      </c>
      <c r="I194" s="85">
        <f t="shared" si="94"/>
        <v>1639.193151</v>
      </c>
      <c r="J194" s="84">
        <v>21.0</v>
      </c>
      <c r="K194" s="85">
        <f t="shared" si="95"/>
        <v>1920.576033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6" t="str">
        <f t="shared" si="91"/>
        <v>4ª ENTRADA</v>
      </c>
      <c r="B195" s="90"/>
      <c r="C195" s="90" t="s">
        <v>40</v>
      </c>
      <c r="D195" s="91">
        <f>L199*0.5%</f>
        <v>5.4075</v>
      </c>
      <c r="E195" s="83">
        <f t="shared" si="92"/>
        <v>1217.944656</v>
      </c>
      <c r="F195" s="84">
        <v>6.0</v>
      </c>
      <c r="G195" s="85">
        <f t="shared" si="93"/>
        <v>1427.016282</v>
      </c>
      <c r="H195" s="84">
        <v>14.0</v>
      </c>
      <c r="I195" s="85">
        <f t="shared" si="94"/>
        <v>1671.977014</v>
      </c>
      <c r="J195" s="84">
        <v>22.0</v>
      </c>
      <c r="K195" s="85">
        <f t="shared" si="95"/>
        <v>1958.987553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6" t="str">
        <f t="shared" si="91"/>
        <v>4ª ENTRADA</v>
      </c>
      <c r="B196" s="92"/>
      <c r="C196" s="92" t="s">
        <v>41</v>
      </c>
      <c r="D196" s="93">
        <f>D195/5</f>
        <v>1.0815</v>
      </c>
      <c r="E196" s="83">
        <f t="shared" si="92"/>
        <v>1242.30355</v>
      </c>
      <c r="F196" s="84">
        <v>7.0</v>
      </c>
      <c r="G196" s="85">
        <f t="shared" si="93"/>
        <v>1455.556608</v>
      </c>
      <c r="H196" s="84">
        <v>15.0</v>
      </c>
      <c r="I196" s="85">
        <f t="shared" si="94"/>
        <v>1705.416554</v>
      </c>
      <c r="J196" s="84">
        <v>23.0</v>
      </c>
      <c r="K196" s="85">
        <f t="shared" si="95"/>
        <v>1998.167304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6" t="str">
        <f t="shared" si="91"/>
        <v>4ª ENTRADA</v>
      </c>
      <c r="B197" s="94"/>
      <c r="C197" s="94" t="s">
        <v>42</v>
      </c>
      <c r="D197" s="95">
        <f>L199*G199</f>
        <v>21.63</v>
      </c>
      <c r="E197" s="83">
        <f t="shared" si="92"/>
        <v>1267.149621</v>
      </c>
      <c r="F197" s="84">
        <v>8.0</v>
      </c>
      <c r="G197" s="85">
        <f t="shared" si="93"/>
        <v>1484.66774</v>
      </c>
      <c r="H197" s="84">
        <v>16.0</v>
      </c>
      <c r="I197" s="85">
        <f t="shared" si="94"/>
        <v>1739.524885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6" t="str">
        <f t="shared" si="91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6" t="str">
        <f t="shared" si="91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6">H201+H202+H203+H204+H205+H206+H207+H208+H209+H210+H211+H212+H213+H214+H215+H216+H217+H218+H219+H220+H221+H222+H223+H224+H225+H226+H227+H228+H229+H230</f>
        <v>1000</v>
      </c>
      <c r="I199" s="17">
        <f t="shared" si="96"/>
        <v>81.5</v>
      </c>
      <c r="J199" s="98"/>
      <c r="K199" s="17">
        <f t="shared" ref="K199:L199" si="97">K201+K202+K203+K204+K205+K206+K207+K208+K209+K210+K211+K212+K213+K214+K215+K216+K217+K218+K219+K220+K221+K222+K223+K224+K225+K226+K227+K228+K229+K230</f>
        <v>0</v>
      </c>
      <c r="L199" s="17">
        <f t="shared" si="97"/>
        <v>1081.5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6" t="str">
        <f t="shared" si="91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6" t="str">
        <f t="shared" si="91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1000.0</v>
      </c>
      <c r="I201" s="101">
        <v>0.0</v>
      </c>
      <c r="J201" s="101">
        <f t="shared" ref="J201:J231" si="98">SUM(H201:I201)</f>
        <v>1000</v>
      </c>
      <c r="K201" s="100">
        <v>0.0</v>
      </c>
      <c r="L201" s="100">
        <f t="shared" ref="L201:L231" si="99">J201-K201</f>
        <v>1000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6" t="str">
        <f t="shared" si="91"/>
        <v>4ª ENTRADA</v>
      </c>
      <c r="B202" s="54"/>
      <c r="C202" s="54" t="str">
        <f t="shared" ref="C202:C231" si="100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20.0</v>
      </c>
      <c r="J202" s="101">
        <f t="shared" si="98"/>
        <v>20</v>
      </c>
      <c r="K202" s="100">
        <v>0.0</v>
      </c>
      <c r="L202" s="100">
        <f t="shared" si="99"/>
        <v>20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6" t="str">
        <f t="shared" si="91"/>
        <v>4ª ENTRADA</v>
      </c>
      <c r="B203" s="54"/>
      <c r="C203" s="54" t="str">
        <f t="shared" si="100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8"/>
        <v>0</v>
      </c>
      <c r="K203" s="100">
        <v>0.0</v>
      </c>
      <c r="L203" s="100">
        <f t="shared" si="99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6" t="str">
        <f t="shared" si="91"/>
        <v>4ª ENTRADA</v>
      </c>
      <c r="B204" s="54"/>
      <c r="C204" s="54" t="str">
        <f t="shared" si="100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8"/>
        <v>0</v>
      </c>
      <c r="K204" s="100">
        <v>0.0</v>
      </c>
      <c r="L204" s="100">
        <f t="shared" si="99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6" t="str">
        <f t="shared" si="91"/>
        <v>4ª ENTRADA</v>
      </c>
      <c r="B205" s="54"/>
      <c r="C205" s="54" t="str">
        <f t="shared" si="100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8"/>
        <v>0</v>
      </c>
      <c r="K205" s="100">
        <v>0.0</v>
      </c>
      <c r="L205" s="100">
        <f t="shared" si="99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6" t="str">
        <f t="shared" si="91"/>
        <v>4ª ENTRADA</v>
      </c>
      <c r="B206" s="54"/>
      <c r="C206" s="54" t="str">
        <f t="shared" si="100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8"/>
        <v>0</v>
      </c>
      <c r="K206" s="100">
        <v>0.0</v>
      </c>
      <c r="L206" s="100">
        <f t="shared" si="99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6" t="str">
        <f t="shared" si="91"/>
        <v>4ª ENTRADA</v>
      </c>
      <c r="B207" s="54"/>
      <c r="C207" s="54" t="str">
        <f t="shared" si="100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8"/>
        <v>0</v>
      </c>
      <c r="K207" s="100">
        <v>0.0</v>
      </c>
      <c r="L207" s="100">
        <f t="shared" si="99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6" t="str">
        <f t="shared" si="91"/>
        <v>4ª ENTRADA</v>
      </c>
      <c r="B208" s="54"/>
      <c r="C208" s="54" t="str">
        <f t="shared" si="100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8"/>
        <v>0</v>
      </c>
      <c r="K208" s="100">
        <v>0.0</v>
      </c>
      <c r="L208" s="100">
        <f t="shared" si="99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6" t="str">
        <f t="shared" si="91"/>
        <v>4ª ENTRADA</v>
      </c>
      <c r="B209" s="54"/>
      <c r="C209" s="54" t="str">
        <f t="shared" si="100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8"/>
        <v>0</v>
      </c>
      <c r="K209" s="100">
        <v>0.0</v>
      </c>
      <c r="L209" s="100">
        <f t="shared" si="99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6" t="str">
        <f t="shared" si="91"/>
        <v>4ª ENTRADA</v>
      </c>
      <c r="B210" s="54"/>
      <c r="C210" s="54" t="str">
        <f t="shared" si="100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8"/>
        <v>0</v>
      </c>
      <c r="K210" s="100">
        <v>0.0</v>
      </c>
      <c r="L210" s="100">
        <f t="shared" si="99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6" t="str">
        <f t="shared" si="91"/>
        <v>4ª ENTRADA</v>
      </c>
      <c r="B211" s="54"/>
      <c r="C211" s="54" t="str">
        <f t="shared" si="100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8"/>
        <v>0</v>
      </c>
      <c r="K211" s="100">
        <v>0.0</v>
      </c>
      <c r="L211" s="100">
        <f t="shared" si="99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6" t="str">
        <f t="shared" si="91"/>
        <v>4ª ENTRADA</v>
      </c>
      <c r="B212" s="54"/>
      <c r="C212" s="54" t="str">
        <f t="shared" si="100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8"/>
        <v>0</v>
      </c>
      <c r="K212" s="100">
        <v>0.0</v>
      </c>
      <c r="L212" s="100">
        <f t="shared" si="99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6" t="str">
        <f t="shared" si="91"/>
        <v>4ª ENTRADA</v>
      </c>
      <c r="B213" s="54"/>
      <c r="C213" s="54" t="str">
        <f t="shared" si="100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8"/>
        <v>0</v>
      </c>
      <c r="K213" s="100">
        <v>0.0</v>
      </c>
      <c r="L213" s="100">
        <f t="shared" si="99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6" t="str">
        <f t="shared" si="91"/>
        <v>4ª ENTRADA</v>
      </c>
      <c r="B214" s="54"/>
      <c r="C214" s="54" t="str">
        <f t="shared" si="100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0.0</v>
      </c>
      <c r="I214" s="101">
        <v>0.0</v>
      </c>
      <c r="J214" s="101">
        <f t="shared" si="98"/>
        <v>0</v>
      </c>
      <c r="K214" s="100">
        <v>0.0</v>
      </c>
      <c r="L214" s="100">
        <f t="shared" si="99"/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6" t="str">
        <f t="shared" si="91"/>
        <v>4ª ENTRADA</v>
      </c>
      <c r="B215" s="54"/>
      <c r="C215" s="54" t="str">
        <f t="shared" si="100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0.0</v>
      </c>
      <c r="J215" s="101">
        <f t="shared" si="98"/>
        <v>0</v>
      </c>
      <c r="K215" s="100">
        <v>0.0</v>
      </c>
      <c r="L215" s="100">
        <f t="shared" si="99"/>
        <v>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6" t="str">
        <f t="shared" si="91"/>
        <v>4ª ENTRADA</v>
      </c>
      <c r="B216" s="54"/>
      <c r="C216" s="54" t="str">
        <f t="shared" si="100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0.0</v>
      </c>
      <c r="J216" s="101">
        <f t="shared" si="98"/>
        <v>0</v>
      </c>
      <c r="K216" s="100">
        <v>0.0</v>
      </c>
      <c r="L216" s="100">
        <f t="shared" si="99"/>
        <v>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6" t="str">
        <f t="shared" si="91"/>
        <v>4ª ENTRADA</v>
      </c>
      <c r="B217" s="54"/>
      <c r="C217" s="54" t="str">
        <f t="shared" si="100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0.0</v>
      </c>
      <c r="J217" s="101">
        <f t="shared" si="98"/>
        <v>0</v>
      </c>
      <c r="K217" s="100">
        <v>0.0</v>
      </c>
      <c r="L217" s="100">
        <f t="shared" si="99"/>
        <v>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6" t="str">
        <f t="shared" si="91"/>
        <v>4ª ENTRADA</v>
      </c>
      <c r="B218" s="54"/>
      <c r="C218" s="54" t="str">
        <f t="shared" si="100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20.5</v>
      </c>
      <c r="J218" s="101">
        <f t="shared" si="98"/>
        <v>20.5</v>
      </c>
      <c r="K218" s="100">
        <v>0.0</v>
      </c>
      <c r="L218" s="100">
        <f t="shared" si="99"/>
        <v>20.5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6" t="str">
        <f t="shared" si="91"/>
        <v>4ª ENTRADA</v>
      </c>
      <c r="B219" s="54"/>
      <c r="C219" s="54" t="str">
        <f t="shared" si="100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21.0</v>
      </c>
      <c r="J219" s="101">
        <f t="shared" si="98"/>
        <v>21</v>
      </c>
      <c r="K219" s="100">
        <v>0.0</v>
      </c>
      <c r="L219" s="100">
        <f t="shared" si="99"/>
        <v>21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6" t="str">
        <f t="shared" si="91"/>
        <v>4ª ENTRADA</v>
      </c>
      <c r="B220" s="54"/>
      <c r="C220" s="54" t="str">
        <f t="shared" si="100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0.0</v>
      </c>
      <c r="J220" s="101">
        <f t="shared" si="98"/>
        <v>0</v>
      </c>
      <c r="K220" s="100">
        <v>0.0</v>
      </c>
      <c r="L220" s="100">
        <f t="shared" si="99"/>
        <v>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6" t="str">
        <f t="shared" si="91"/>
        <v>4ª ENTRADA</v>
      </c>
      <c r="B221" s="54"/>
      <c r="C221" s="54" t="str">
        <f t="shared" si="100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0.0</v>
      </c>
      <c r="J221" s="101">
        <f t="shared" si="98"/>
        <v>0</v>
      </c>
      <c r="K221" s="100">
        <v>0.0</v>
      </c>
      <c r="L221" s="100">
        <f t="shared" si="99"/>
        <v>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6" t="str">
        <f t="shared" si="91"/>
        <v>4ª ENTRADA</v>
      </c>
      <c r="B222" s="54"/>
      <c r="C222" s="54" t="str">
        <f t="shared" si="100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45.0</v>
      </c>
      <c r="J222" s="101">
        <f t="shared" si="98"/>
        <v>45</v>
      </c>
      <c r="K222" s="100">
        <v>0.0</v>
      </c>
      <c r="L222" s="100">
        <f t="shared" si="99"/>
        <v>45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6" t="str">
        <f t="shared" si="91"/>
        <v>4ª ENTRADA</v>
      </c>
      <c r="B223" s="54"/>
      <c r="C223" s="54" t="str">
        <f t="shared" si="100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8"/>
        <v>0</v>
      </c>
      <c r="K223" s="100">
        <v>0.0</v>
      </c>
      <c r="L223" s="100">
        <f t="shared" si="99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6" t="str">
        <f t="shared" si="91"/>
        <v>4ª ENTRADA</v>
      </c>
      <c r="B224" s="54"/>
      <c r="C224" s="54" t="str">
        <f t="shared" si="100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8"/>
        <v>0</v>
      </c>
      <c r="K224" s="100">
        <v>0.0</v>
      </c>
      <c r="L224" s="100">
        <f t="shared" si="99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6" t="str">
        <f t="shared" si="91"/>
        <v>4ª ENTRADA</v>
      </c>
      <c r="B225" s="54"/>
      <c r="C225" s="54" t="str">
        <f t="shared" si="100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8"/>
        <v>0</v>
      </c>
      <c r="K225" s="100">
        <v>0.0</v>
      </c>
      <c r="L225" s="100">
        <f t="shared" si="99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6" t="str">
        <f t="shared" si="91"/>
        <v>4ª ENTRADA</v>
      </c>
      <c r="B226" s="54"/>
      <c r="C226" s="54" t="str">
        <f t="shared" si="100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0.0</v>
      </c>
      <c r="J226" s="101">
        <f t="shared" si="98"/>
        <v>0</v>
      </c>
      <c r="K226" s="100">
        <v>0.0</v>
      </c>
      <c r="L226" s="100">
        <f t="shared" si="99"/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6" t="str">
        <f t="shared" si="91"/>
        <v>4ª ENTRADA</v>
      </c>
      <c r="B227" s="54"/>
      <c r="C227" s="54" t="str">
        <f t="shared" si="100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0.0</v>
      </c>
      <c r="J227" s="101">
        <f t="shared" si="98"/>
        <v>0</v>
      </c>
      <c r="K227" s="100">
        <v>0.0</v>
      </c>
      <c r="L227" s="100">
        <f t="shared" si="99"/>
        <v>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6" t="str">
        <f t="shared" si="91"/>
        <v>4ª ENTRADA</v>
      </c>
      <c r="B228" s="54"/>
      <c r="C228" s="54" t="str">
        <f t="shared" si="100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0.0</v>
      </c>
      <c r="J228" s="101">
        <f t="shared" si="98"/>
        <v>0</v>
      </c>
      <c r="K228" s="100">
        <v>0.0</v>
      </c>
      <c r="L228" s="100">
        <f t="shared" si="99"/>
        <v>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6" t="str">
        <f t="shared" si="91"/>
        <v>4ª ENTRADA</v>
      </c>
      <c r="B229" s="54"/>
      <c r="C229" s="54" t="str">
        <f t="shared" si="100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-25.0</v>
      </c>
      <c r="J229" s="101">
        <f t="shared" si="98"/>
        <v>-25</v>
      </c>
      <c r="K229" s="100">
        <v>0.0</v>
      </c>
      <c r="L229" s="100">
        <f t="shared" si="99"/>
        <v>-25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6" t="str">
        <f t="shared" si="91"/>
        <v>4ª ENTRADA</v>
      </c>
      <c r="B230" s="54"/>
      <c r="C230" s="54" t="str">
        <f t="shared" si="100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0.0</v>
      </c>
      <c r="J230" s="101">
        <f t="shared" si="98"/>
        <v>0</v>
      </c>
      <c r="K230" s="100">
        <v>0.0</v>
      </c>
      <c r="L230" s="100">
        <f t="shared" si="99"/>
        <v>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6" t="str">
        <f t="shared" si="91"/>
        <v>4ª ENTRADA</v>
      </c>
      <c r="B231" s="54"/>
      <c r="C231" s="54" t="str">
        <f t="shared" si="100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8"/>
        <v>0</v>
      </c>
      <c r="K231" s="100">
        <v>0.0</v>
      </c>
      <c r="L231" s="100">
        <f t="shared" si="99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6" t="str">
        <f t="shared" ref="A234:A275" si="101">A233</f>
        <v>5ª ENTRADA</v>
      </c>
      <c r="B234" s="82"/>
      <c r="C234" s="82"/>
      <c r="D234" s="82"/>
      <c r="E234" s="83">
        <f>((L243*G243)+L243)</f>
        <v>1090.89</v>
      </c>
      <c r="F234" s="84">
        <v>1.0</v>
      </c>
      <c r="G234" s="85">
        <f>((E241*G243)+E241)</f>
        <v>2168.352717</v>
      </c>
      <c r="H234" s="84">
        <v>9.0</v>
      </c>
      <c r="I234" s="85">
        <f>((G241*G243)+G241)</f>
        <v>4310.016139</v>
      </c>
      <c r="J234" s="84">
        <v>17.0</v>
      </c>
      <c r="K234" s="85">
        <f>((I241*G243)+I241)</f>
        <v>8566.982195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6" t="str">
        <f t="shared" si="101"/>
        <v>5ª ENTRADA</v>
      </c>
      <c r="B235" s="87"/>
      <c r="C235" s="87">
        <v>0.02</v>
      </c>
      <c r="D235" s="82" t="s">
        <v>38</v>
      </c>
      <c r="E235" s="83">
        <f t="shared" ref="E235:E241" si="102">((E234*G$67)+E234)</f>
        <v>1199.979</v>
      </c>
      <c r="F235" s="84">
        <v>2.0</v>
      </c>
      <c r="G235" s="85">
        <f t="shared" ref="G235:G241" si="103">((G234*G$67)+G234)</f>
        <v>2385.187989</v>
      </c>
      <c r="H235" s="84">
        <v>10.0</v>
      </c>
      <c r="I235" s="85">
        <f t="shared" ref="I235:I241" si="104">((I234*G$67)+I234)</f>
        <v>4741.017753</v>
      </c>
      <c r="J235" s="84">
        <v>18.0</v>
      </c>
      <c r="K235" s="85">
        <f t="shared" ref="K235:K240" si="105">((K234*G$67)+K234)</f>
        <v>9423.680414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6" t="str">
        <f t="shared" si="101"/>
        <v>5ª ENTRADA</v>
      </c>
      <c r="B236" s="82"/>
      <c r="C236" s="82"/>
      <c r="D236" s="82"/>
      <c r="E236" s="83">
        <f t="shared" si="102"/>
        <v>1319.9769</v>
      </c>
      <c r="F236" s="84">
        <v>3.0</v>
      </c>
      <c r="G236" s="85">
        <f t="shared" si="103"/>
        <v>2623.706788</v>
      </c>
      <c r="H236" s="84">
        <v>11.0</v>
      </c>
      <c r="I236" s="85">
        <f t="shared" si="104"/>
        <v>5215.119528</v>
      </c>
      <c r="J236" s="84">
        <v>19.0</v>
      </c>
      <c r="K236" s="85">
        <f t="shared" si="105"/>
        <v>10366.04846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6" t="str">
        <f t="shared" si="101"/>
        <v>5ª ENTRADA</v>
      </c>
      <c r="B237" s="88"/>
      <c r="C237" s="88"/>
      <c r="D237" s="88"/>
      <c r="E237" s="83">
        <f t="shared" si="102"/>
        <v>1451.97459</v>
      </c>
      <c r="F237" s="84">
        <v>4.0</v>
      </c>
      <c r="G237" s="85">
        <f t="shared" si="103"/>
        <v>2886.077467</v>
      </c>
      <c r="H237" s="84">
        <v>12.0</v>
      </c>
      <c r="I237" s="85">
        <f t="shared" si="104"/>
        <v>5736.631481</v>
      </c>
      <c r="J237" s="84">
        <v>20.0</v>
      </c>
      <c r="K237" s="85">
        <f t="shared" si="105"/>
        <v>11402.6533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>
      <c r="A238" s="6" t="str">
        <f t="shared" si="101"/>
        <v>5ª ENTRADA</v>
      </c>
      <c r="B238" s="89"/>
      <c r="C238" s="89" t="s">
        <v>1</v>
      </c>
      <c r="D238" s="89" t="s">
        <v>50</v>
      </c>
      <c r="E238" s="83">
        <f t="shared" si="102"/>
        <v>1597.172049</v>
      </c>
      <c r="F238" s="84">
        <v>5.0</v>
      </c>
      <c r="G238" s="85">
        <f t="shared" si="103"/>
        <v>3174.685213</v>
      </c>
      <c r="H238" s="84">
        <v>13.0</v>
      </c>
      <c r="I238" s="85">
        <f t="shared" si="104"/>
        <v>6310.294629</v>
      </c>
      <c r="J238" s="84">
        <v>21.0</v>
      </c>
      <c r="K238" s="85">
        <f t="shared" si="105"/>
        <v>12542.91863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>
      <c r="A239" s="6" t="str">
        <f t="shared" si="101"/>
        <v>5ª ENTRADA</v>
      </c>
      <c r="B239" s="90"/>
      <c r="C239" s="90" t="s">
        <v>40</v>
      </c>
      <c r="D239" s="91">
        <f>L243*0.5%</f>
        <v>5.3475</v>
      </c>
      <c r="E239" s="83">
        <f t="shared" si="102"/>
        <v>1756.889254</v>
      </c>
      <c r="F239" s="84">
        <v>6.0</v>
      </c>
      <c r="G239" s="85">
        <f t="shared" si="103"/>
        <v>3492.153735</v>
      </c>
      <c r="H239" s="84">
        <v>14.0</v>
      </c>
      <c r="I239" s="85">
        <f t="shared" si="104"/>
        <v>6941.324092</v>
      </c>
      <c r="J239" s="84">
        <v>22.0</v>
      </c>
      <c r="K239" s="85">
        <f t="shared" si="105"/>
        <v>13797.21049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>
      <c r="A240" s="6" t="str">
        <f t="shared" si="101"/>
        <v>5ª ENTRADA</v>
      </c>
      <c r="B240" s="92"/>
      <c r="C240" s="92" t="s">
        <v>41</v>
      </c>
      <c r="D240" s="93">
        <f>D239/5</f>
        <v>1.0695</v>
      </c>
      <c r="E240" s="83">
        <f t="shared" si="102"/>
        <v>1932.578179</v>
      </c>
      <c r="F240" s="84">
        <v>7.0</v>
      </c>
      <c r="G240" s="85">
        <f t="shared" si="103"/>
        <v>3841.369108</v>
      </c>
      <c r="H240" s="84">
        <v>15.0</v>
      </c>
      <c r="I240" s="85">
        <f t="shared" si="104"/>
        <v>7635.456501</v>
      </c>
      <c r="J240" s="84">
        <v>23.0</v>
      </c>
      <c r="K240" s="85">
        <f t="shared" si="105"/>
        <v>15176.93154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>
      <c r="A241" s="6" t="str">
        <f t="shared" si="101"/>
        <v>5ª ENTRADA</v>
      </c>
      <c r="B241" s="94"/>
      <c r="C241" s="94" t="s">
        <v>42</v>
      </c>
      <c r="D241" s="95">
        <f>L243*G243</f>
        <v>21.39</v>
      </c>
      <c r="E241" s="83">
        <f t="shared" si="102"/>
        <v>2125.835997</v>
      </c>
      <c r="F241" s="84">
        <v>8.0</v>
      </c>
      <c r="G241" s="85">
        <f t="shared" si="103"/>
        <v>4225.506019</v>
      </c>
      <c r="H241" s="84">
        <v>16.0</v>
      </c>
      <c r="I241" s="85">
        <f t="shared" si="104"/>
        <v>8399.002152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>
      <c r="A242" s="6" t="str">
        <f t="shared" si="101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6" t="str">
        <f t="shared" si="101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6">H245+H246+H247+H248+H249+H250+H251+H252+H253+H254+H255+H256+H257+H258+H259+H260+H261+H262+H263+H264+H265+H266+H267+H268+H269+H270+H271+H272+H273+H274</f>
        <v>1022</v>
      </c>
      <c r="I243" s="17">
        <f t="shared" si="106"/>
        <v>47.5</v>
      </c>
      <c r="J243" s="98"/>
      <c r="K243" s="17">
        <f t="shared" ref="K243:L243" si="107">K245+K246+K247+K248+K249+K250+K251+K252+K253+K254+K255+K256+K257+K258+K259+K260+K261+K262+K263+K264+K265+K266+K267+K268+K269+K270+K271+K272+K273+K274</f>
        <v>0</v>
      </c>
      <c r="L243" s="17">
        <f t="shared" si="107"/>
        <v>1069.5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>
      <c r="A244" s="6" t="str">
        <f t="shared" si="101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>
      <c r="A245" s="6" t="str">
        <f t="shared" si="101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1022.0</v>
      </c>
      <c r="I245" s="101">
        <v>0.0</v>
      </c>
      <c r="J245" s="101">
        <f t="shared" ref="J245:J275" si="108">SUM(H245:I245)</f>
        <v>1022</v>
      </c>
      <c r="K245" s="100">
        <v>0.0</v>
      </c>
      <c r="L245" s="100">
        <f t="shared" ref="L245:L275" si="109">J245-K245</f>
        <v>1022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>
      <c r="A246" s="6" t="str">
        <f t="shared" si="101"/>
        <v>5ª ENTRADA</v>
      </c>
      <c r="B246" s="54"/>
      <c r="C246" s="54" t="str">
        <f t="shared" ref="C246:C275" si="110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-22.5</v>
      </c>
      <c r="J246" s="101">
        <f t="shared" si="108"/>
        <v>-22.5</v>
      </c>
      <c r="K246" s="100">
        <v>0.0</v>
      </c>
      <c r="L246" s="100">
        <f t="shared" si="109"/>
        <v>-22.5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>
      <c r="A247" s="6" t="str">
        <f t="shared" si="101"/>
        <v>5ª ENTRADA</v>
      </c>
      <c r="B247" s="54"/>
      <c r="C247" s="54" t="str">
        <f t="shared" si="110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8"/>
        <v>0</v>
      </c>
      <c r="K247" s="100">
        <v>0.0</v>
      </c>
      <c r="L247" s="100">
        <f t="shared" si="109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>
      <c r="A248" s="6" t="str">
        <f t="shared" si="101"/>
        <v>5ª ENTRADA</v>
      </c>
      <c r="B248" s="54"/>
      <c r="C248" s="54" t="str">
        <f t="shared" si="110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8"/>
        <v>0</v>
      </c>
      <c r="K248" s="100">
        <v>0.0</v>
      </c>
      <c r="L248" s="100">
        <f t="shared" si="109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>
      <c r="A249" s="6" t="str">
        <f t="shared" si="101"/>
        <v>5ª ENTRADA</v>
      </c>
      <c r="B249" s="54"/>
      <c r="C249" s="54" t="str">
        <f t="shared" si="110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8"/>
        <v>0</v>
      </c>
      <c r="K249" s="100">
        <v>0.0</v>
      </c>
      <c r="L249" s="100">
        <f t="shared" si="109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>
      <c r="A250" s="6" t="str">
        <f t="shared" si="101"/>
        <v>5ª ENTRADA</v>
      </c>
      <c r="B250" s="54"/>
      <c r="C250" s="54" t="str">
        <f t="shared" si="110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8"/>
        <v>0</v>
      </c>
      <c r="K250" s="100">
        <v>0.0</v>
      </c>
      <c r="L250" s="100">
        <f t="shared" si="109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>
      <c r="A251" s="6" t="str">
        <f t="shared" si="101"/>
        <v>5ª ENTRADA</v>
      </c>
      <c r="B251" s="54"/>
      <c r="C251" s="54" t="str">
        <f t="shared" si="110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8"/>
        <v>0</v>
      </c>
      <c r="K251" s="100">
        <v>0.0</v>
      </c>
      <c r="L251" s="100">
        <f t="shared" si="109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>
      <c r="A252" s="6" t="str">
        <f t="shared" si="101"/>
        <v>5ª ENTRADA</v>
      </c>
      <c r="B252" s="54"/>
      <c r="C252" s="54" t="str">
        <f t="shared" si="110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8"/>
        <v>0</v>
      </c>
      <c r="K252" s="100">
        <v>0.0</v>
      </c>
      <c r="L252" s="100">
        <f t="shared" si="109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>
      <c r="A253" s="6" t="str">
        <f t="shared" si="101"/>
        <v>5ª ENTRADA</v>
      </c>
      <c r="B253" s="54"/>
      <c r="C253" s="54" t="str">
        <f t="shared" si="110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8"/>
        <v>0</v>
      </c>
      <c r="K253" s="100">
        <v>0.0</v>
      </c>
      <c r="L253" s="100">
        <f t="shared" si="109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>
      <c r="A254" s="6" t="str">
        <f t="shared" si="101"/>
        <v>5ª ENTRADA</v>
      </c>
      <c r="B254" s="54"/>
      <c r="C254" s="54" t="str">
        <f t="shared" si="110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8"/>
        <v>0</v>
      </c>
      <c r="K254" s="100">
        <v>0.0</v>
      </c>
      <c r="L254" s="100">
        <f t="shared" si="109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>
      <c r="A255" s="6" t="str">
        <f t="shared" si="101"/>
        <v>5ª ENTRADA</v>
      </c>
      <c r="B255" s="54"/>
      <c r="C255" s="54" t="str">
        <f t="shared" si="110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8"/>
        <v>0</v>
      </c>
      <c r="K255" s="100">
        <v>0.0</v>
      </c>
      <c r="L255" s="100">
        <f t="shared" si="109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>
      <c r="A256" s="6" t="str">
        <f t="shared" si="101"/>
        <v>5ª ENTRADA</v>
      </c>
      <c r="B256" s="54"/>
      <c r="C256" s="54" t="str">
        <f t="shared" si="110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8"/>
        <v>0</v>
      </c>
      <c r="K256" s="100">
        <v>0.0</v>
      </c>
      <c r="L256" s="100">
        <f t="shared" si="109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>
      <c r="A257" s="6" t="str">
        <f t="shared" si="101"/>
        <v>5ª ENTRADA</v>
      </c>
      <c r="B257" s="54"/>
      <c r="C257" s="54" t="str">
        <f t="shared" si="110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8"/>
        <v>0</v>
      </c>
      <c r="K257" s="100">
        <v>0.0</v>
      </c>
      <c r="L257" s="100">
        <f t="shared" si="109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>
      <c r="A258" s="6" t="str">
        <f t="shared" si="101"/>
        <v>5ª ENTRADA</v>
      </c>
      <c r="B258" s="54"/>
      <c r="C258" s="54" t="str">
        <f t="shared" si="110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0.0</v>
      </c>
      <c r="I258" s="101">
        <v>0.0</v>
      </c>
      <c r="J258" s="101">
        <f t="shared" si="108"/>
        <v>0</v>
      </c>
      <c r="K258" s="100">
        <v>0.0</v>
      </c>
      <c r="L258" s="100">
        <f t="shared" si="109"/>
        <v>0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>
      <c r="A259" s="6" t="str">
        <f t="shared" si="101"/>
        <v>5ª ENTRADA</v>
      </c>
      <c r="B259" s="54"/>
      <c r="C259" s="54" t="str">
        <f t="shared" si="110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0.0</v>
      </c>
      <c r="J259" s="101">
        <f t="shared" si="108"/>
        <v>0</v>
      </c>
      <c r="K259" s="100">
        <v>0.0</v>
      </c>
      <c r="L259" s="100">
        <f t="shared" si="109"/>
        <v>0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>
      <c r="A260" s="6" t="str">
        <f t="shared" si="101"/>
        <v>5ª ENTRADA</v>
      </c>
      <c r="B260" s="54"/>
      <c r="C260" s="54" t="str">
        <f t="shared" si="110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0.0</v>
      </c>
      <c r="J260" s="101">
        <f t="shared" si="108"/>
        <v>0</v>
      </c>
      <c r="K260" s="100">
        <v>0.0</v>
      </c>
      <c r="L260" s="100">
        <f t="shared" si="109"/>
        <v>0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>
      <c r="A261" s="6" t="str">
        <f t="shared" si="101"/>
        <v>5ª ENTRADA</v>
      </c>
      <c r="B261" s="54"/>
      <c r="C261" s="54" t="str">
        <f t="shared" si="110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0.0</v>
      </c>
      <c r="J261" s="101">
        <f t="shared" si="108"/>
        <v>0</v>
      </c>
      <c r="K261" s="100">
        <v>0.0</v>
      </c>
      <c r="L261" s="100">
        <f t="shared" si="109"/>
        <v>0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>
      <c r="A262" s="6" t="str">
        <f t="shared" si="101"/>
        <v>5ª ENTRADA</v>
      </c>
      <c r="B262" s="54"/>
      <c r="C262" s="54" t="str">
        <f t="shared" si="110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20.0</v>
      </c>
      <c r="J262" s="101">
        <f t="shared" si="108"/>
        <v>20</v>
      </c>
      <c r="K262" s="100">
        <v>0.0</v>
      </c>
      <c r="L262" s="100">
        <f t="shared" si="109"/>
        <v>20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>
      <c r="A263" s="6" t="str">
        <f t="shared" si="101"/>
        <v>5ª ENTRADA</v>
      </c>
      <c r="B263" s="54"/>
      <c r="C263" s="54" t="str">
        <f t="shared" si="110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20.0</v>
      </c>
      <c r="J263" s="101">
        <f t="shared" si="108"/>
        <v>20</v>
      </c>
      <c r="K263" s="100">
        <v>0.0</v>
      </c>
      <c r="L263" s="100">
        <f t="shared" si="109"/>
        <v>20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>
      <c r="A264" s="6" t="str">
        <f t="shared" si="101"/>
        <v>5ª ENTRADA</v>
      </c>
      <c r="B264" s="54"/>
      <c r="C264" s="54" t="str">
        <f t="shared" si="110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0.0</v>
      </c>
      <c r="J264" s="101">
        <f t="shared" si="108"/>
        <v>0</v>
      </c>
      <c r="K264" s="100">
        <v>0.0</v>
      </c>
      <c r="L264" s="100">
        <f t="shared" si="109"/>
        <v>0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>
      <c r="A265" s="6" t="str">
        <f t="shared" si="101"/>
        <v>5ª ENTRADA</v>
      </c>
      <c r="B265" s="54"/>
      <c r="C265" s="54" t="str">
        <f t="shared" si="110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0.0</v>
      </c>
      <c r="J265" s="101">
        <f t="shared" si="108"/>
        <v>0</v>
      </c>
      <c r="K265" s="100">
        <v>0.0</v>
      </c>
      <c r="L265" s="100">
        <f t="shared" si="109"/>
        <v>0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>
      <c r="A266" s="6" t="str">
        <f t="shared" si="101"/>
        <v>5ª ENTRADA</v>
      </c>
      <c r="B266" s="54"/>
      <c r="C266" s="54" t="str">
        <f t="shared" si="110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30.0</v>
      </c>
      <c r="J266" s="101">
        <f t="shared" si="108"/>
        <v>30</v>
      </c>
      <c r="K266" s="100">
        <v>0.0</v>
      </c>
      <c r="L266" s="100">
        <f t="shared" si="109"/>
        <v>30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>
      <c r="A267" s="6" t="str">
        <f t="shared" si="101"/>
        <v>5ª ENTRADA</v>
      </c>
      <c r="B267" s="54"/>
      <c r="C267" s="54" t="str">
        <f t="shared" si="110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8"/>
        <v>0</v>
      </c>
      <c r="K267" s="100">
        <v>0.0</v>
      </c>
      <c r="L267" s="100">
        <f t="shared" si="109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>
      <c r="A268" s="6" t="str">
        <f t="shared" si="101"/>
        <v>5ª ENTRADA</v>
      </c>
      <c r="B268" s="54"/>
      <c r="C268" s="54" t="str">
        <f t="shared" si="110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8"/>
        <v>0</v>
      </c>
      <c r="K268" s="100">
        <v>0.0</v>
      </c>
      <c r="L268" s="100">
        <f t="shared" si="109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>
      <c r="A269" s="6" t="str">
        <f t="shared" si="101"/>
        <v>5ª ENTRADA</v>
      </c>
      <c r="B269" s="54"/>
      <c r="C269" s="54" t="str">
        <f t="shared" si="110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8"/>
        <v>0</v>
      </c>
      <c r="K269" s="100">
        <v>0.0</v>
      </c>
      <c r="L269" s="100">
        <f t="shared" si="109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>
      <c r="A270" s="6" t="str">
        <f t="shared" si="101"/>
        <v>5ª ENTRADA</v>
      </c>
      <c r="B270" s="54"/>
      <c r="C270" s="54" t="str">
        <f t="shared" si="110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0.0</v>
      </c>
      <c r="J270" s="101">
        <f t="shared" si="108"/>
        <v>0</v>
      </c>
      <c r="K270" s="100">
        <v>0.0</v>
      </c>
      <c r="L270" s="100">
        <f t="shared" si="109"/>
        <v>0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>
      <c r="A271" s="6" t="str">
        <f t="shared" si="101"/>
        <v>5ª ENTRADA</v>
      </c>
      <c r="B271" s="54"/>
      <c r="C271" s="54" t="str">
        <f t="shared" si="110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0.0</v>
      </c>
      <c r="J271" s="101">
        <f t="shared" si="108"/>
        <v>0</v>
      </c>
      <c r="K271" s="100">
        <v>0.0</v>
      </c>
      <c r="L271" s="100">
        <f t="shared" si="109"/>
        <v>0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>
      <c r="A272" s="6" t="str">
        <f t="shared" si="101"/>
        <v>5ª ENTRADA</v>
      </c>
      <c r="B272" s="54"/>
      <c r="C272" s="54" t="str">
        <f t="shared" si="110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0.0</v>
      </c>
      <c r="J272" s="101">
        <f t="shared" si="108"/>
        <v>0</v>
      </c>
      <c r="K272" s="100">
        <v>0.0</v>
      </c>
      <c r="L272" s="100">
        <f t="shared" si="109"/>
        <v>0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>
      <c r="A273" s="6" t="str">
        <f t="shared" si="101"/>
        <v>5ª ENTRADA</v>
      </c>
      <c r="B273" s="54"/>
      <c r="C273" s="54" t="str">
        <f t="shared" si="110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0.0</v>
      </c>
      <c r="J273" s="101">
        <f t="shared" si="108"/>
        <v>0</v>
      </c>
      <c r="K273" s="100">
        <v>0.0</v>
      </c>
      <c r="L273" s="100">
        <f t="shared" si="109"/>
        <v>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>
      <c r="A274" s="6" t="str">
        <f t="shared" si="101"/>
        <v>5ª ENTRADA</v>
      </c>
      <c r="B274" s="54"/>
      <c r="C274" s="54" t="str">
        <f t="shared" si="110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0.0</v>
      </c>
      <c r="J274" s="101">
        <f t="shared" si="108"/>
        <v>0</v>
      </c>
      <c r="K274" s="100">
        <v>0.0</v>
      </c>
      <c r="L274" s="100">
        <f t="shared" si="109"/>
        <v>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>
      <c r="A275" s="6" t="str">
        <f t="shared" si="101"/>
        <v>5ª ENTRADA</v>
      </c>
      <c r="B275" s="54"/>
      <c r="C275" s="54" t="str">
        <f t="shared" si="110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8"/>
        <v>0</v>
      </c>
      <c r="K275" s="100">
        <v>0.0</v>
      </c>
      <c r="L275" s="100">
        <f t="shared" si="109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6" t="str">
        <f t="shared" ref="A278:A319" si="111">A277</f>
        <v>6ª ENTRADA</v>
      </c>
      <c r="B278" s="82"/>
      <c r="C278" s="82"/>
      <c r="D278" s="82"/>
      <c r="E278" s="83">
        <f>((L287*G287)+L287)</f>
        <v>994.5</v>
      </c>
      <c r="F278" s="84">
        <v>1.0</v>
      </c>
      <c r="G278" s="85">
        <f>((E285*G287)+E285)</f>
        <v>1976.759139</v>
      </c>
      <c r="H278" s="84">
        <v>9.0</v>
      </c>
      <c r="I278" s="85">
        <f>((G285*G287)+G285)</f>
        <v>3929.187224</v>
      </c>
      <c r="J278" s="84">
        <v>17.0</v>
      </c>
      <c r="K278" s="85">
        <f>((I285*G287)+I285)</f>
        <v>7810.011818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6" t="str">
        <f t="shared" si="111"/>
        <v>6ª ENTRADA</v>
      </c>
      <c r="B279" s="87"/>
      <c r="C279" s="87">
        <v>0.02</v>
      </c>
      <c r="D279" s="82" t="s">
        <v>38</v>
      </c>
      <c r="E279" s="83">
        <f t="shared" ref="E279:E285" si="112">((E278*G$67)+E278)</f>
        <v>1093.95</v>
      </c>
      <c r="F279" s="84">
        <v>2.0</v>
      </c>
      <c r="G279" s="85">
        <f t="shared" ref="G279:G285" si="113">((G278*G$67)+G278)</f>
        <v>2174.435053</v>
      </c>
      <c r="H279" s="84">
        <v>10.0</v>
      </c>
      <c r="I279" s="85">
        <f t="shared" ref="I279:I285" si="114">((I278*G$67)+I278)</f>
        <v>4322.105946</v>
      </c>
      <c r="J279" s="84">
        <v>18.0</v>
      </c>
      <c r="K279" s="85">
        <f t="shared" ref="K279:K284" si="115">((K278*G$67)+K278)</f>
        <v>8591.013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6" t="str">
        <f t="shared" si="111"/>
        <v>6ª ENTRADA</v>
      </c>
      <c r="B280" s="82"/>
      <c r="C280" s="82"/>
      <c r="D280" s="82"/>
      <c r="E280" s="83">
        <f t="shared" si="112"/>
        <v>1203.345</v>
      </c>
      <c r="F280" s="84">
        <v>3.0</v>
      </c>
      <c r="G280" s="85">
        <f t="shared" si="113"/>
        <v>2391.878558</v>
      </c>
      <c r="H280" s="84">
        <v>11.0</v>
      </c>
      <c r="I280" s="85">
        <f t="shared" si="114"/>
        <v>4754.316541</v>
      </c>
      <c r="J280" s="84">
        <v>19.0</v>
      </c>
      <c r="K280" s="85">
        <f t="shared" si="115"/>
        <v>9450.1143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6" t="str">
        <f t="shared" si="111"/>
        <v>6ª ENTRADA</v>
      </c>
      <c r="B281" s="88"/>
      <c r="C281" s="88"/>
      <c r="D281" s="88"/>
      <c r="E281" s="83">
        <f t="shared" si="112"/>
        <v>1323.6795</v>
      </c>
      <c r="F281" s="84">
        <v>4.0</v>
      </c>
      <c r="G281" s="85">
        <f t="shared" si="113"/>
        <v>2631.066414</v>
      </c>
      <c r="H281" s="84">
        <v>12.0</v>
      </c>
      <c r="I281" s="85">
        <f t="shared" si="114"/>
        <v>5229.748195</v>
      </c>
      <c r="J281" s="84">
        <v>20.0</v>
      </c>
      <c r="K281" s="85">
        <f t="shared" si="115"/>
        <v>10395.12573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6" t="str">
        <f t="shared" si="111"/>
        <v>6ª ENTRADA</v>
      </c>
      <c r="B282" s="89"/>
      <c r="C282" s="89" t="s">
        <v>1</v>
      </c>
      <c r="D282" s="89" t="s">
        <v>52</v>
      </c>
      <c r="E282" s="83">
        <f t="shared" si="112"/>
        <v>1456.04745</v>
      </c>
      <c r="F282" s="84">
        <v>5.0</v>
      </c>
      <c r="G282" s="85">
        <f t="shared" si="113"/>
        <v>2894.173056</v>
      </c>
      <c r="H282" s="84">
        <v>13.0</v>
      </c>
      <c r="I282" s="85">
        <f t="shared" si="114"/>
        <v>5752.723014</v>
      </c>
      <c r="J282" s="84">
        <v>21.0</v>
      </c>
      <c r="K282" s="85">
        <f t="shared" si="115"/>
        <v>11434.6383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6" t="str">
        <f t="shared" si="111"/>
        <v>6ª ENTRADA</v>
      </c>
      <c r="B283" s="90"/>
      <c r="C283" s="90" t="s">
        <v>40</v>
      </c>
      <c r="D283" s="91">
        <f>L287*0.5%</f>
        <v>4.875</v>
      </c>
      <c r="E283" s="83">
        <f t="shared" si="112"/>
        <v>1601.652195</v>
      </c>
      <c r="F283" s="84">
        <v>6.0</v>
      </c>
      <c r="G283" s="85">
        <f t="shared" si="113"/>
        <v>3183.590361</v>
      </c>
      <c r="H283" s="84">
        <v>14.0</v>
      </c>
      <c r="I283" s="85">
        <f t="shared" si="114"/>
        <v>6327.995316</v>
      </c>
      <c r="J283" s="84">
        <v>22.0</v>
      </c>
      <c r="K283" s="85">
        <f t="shared" si="115"/>
        <v>12578.10213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6" t="str">
        <f t="shared" si="111"/>
        <v>6ª ENTRADA</v>
      </c>
      <c r="B284" s="92"/>
      <c r="C284" s="92" t="s">
        <v>41</v>
      </c>
      <c r="D284" s="93">
        <f>D283/5</f>
        <v>0.975</v>
      </c>
      <c r="E284" s="83">
        <f t="shared" si="112"/>
        <v>1761.817415</v>
      </c>
      <c r="F284" s="84">
        <v>7.0</v>
      </c>
      <c r="G284" s="85">
        <f t="shared" si="113"/>
        <v>3501.949397</v>
      </c>
      <c r="H284" s="84">
        <v>15.0</v>
      </c>
      <c r="I284" s="85">
        <f t="shared" si="114"/>
        <v>6960.794847</v>
      </c>
      <c r="J284" s="84">
        <v>23.0</v>
      </c>
      <c r="K284" s="85">
        <f t="shared" si="115"/>
        <v>13835.91235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6" t="str">
        <f t="shared" si="111"/>
        <v>6ª ENTRADA</v>
      </c>
      <c r="B285" s="94"/>
      <c r="C285" s="94" t="s">
        <v>42</v>
      </c>
      <c r="D285" s="95">
        <f>L287*G287</f>
        <v>19.5</v>
      </c>
      <c r="E285" s="83">
        <f t="shared" si="112"/>
        <v>1937.999156</v>
      </c>
      <c r="F285" s="84">
        <v>8.0</v>
      </c>
      <c r="G285" s="85">
        <f t="shared" si="113"/>
        <v>3852.144337</v>
      </c>
      <c r="H285" s="84">
        <v>16.0</v>
      </c>
      <c r="I285" s="85">
        <f t="shared" si="114"/>
        <v>7656.874332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6" t="str">
        <f t="shared" si="111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6" t="str">
        <f t="shared" si="111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6">H289+H290+H291+H292+H293+H294+H295+H296+H297+H298+H299+H300+H301+H302+H303+H304+H305+H306+H307+H308+H309+H310+H311+H312+H313+H314+H315+H316+H317+H318</f>
        <v>900</v>
      </c>
      <c r="I287" s="17">
        <f t="shared" si="116"/>
        <v>75</v>
      </c>
      <c r="J287" s="98"/>
      <c r="K287" s="17">
        <f t="shared" ref="K287:L287" si="117">K289+K290+K291+K292+K293+K294+K295+K296+K297+K298+K299+K300+K301+K302+K303+K304+K305+K306+K307+K308+K309+K310+K311+K312+K313+K314+K315+K316+K317+K318</f>
        <v>0</v>
      </c>
      <c r="L287" s="17">
        <f t="shared" si="117"/>
        <v>975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6" t="str">
        <f t="shared" si="111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6" t="str">
        <f t="shared" si="111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900.0</v>
      </c>
      <c r="I289" s="101">
        <v>0.0</v>
      </c>
      <c r="J289" s="101">
        <f t="shared" ref="J289:J319" si="118">SUM(H289:I289)</f>
        <v>900</v>
      </c>
      <c r="K289" s="100">
        <v>0.0</v>
      </c>
      <c r="L289" s="100">
        <f t="shared" ref="L289:L319" si="119">J289-K289</f>
        <v>900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6" t="str">
        <f t="shared" si="111"/>
        <v>6ª ENTRADA</v>
      </c>
      <c r="B290" s="54"/>
      <c r="C290" s="54" t="str">
        <f t="shared" ref="C290:C319" si="120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18.0</v>
      </c>
      <c r="J290" s="101">
        <f t="shared" si="118"/>
        <v>18</v>
      </c>
      <c r="K290" s="100">
        <v>0.0</v>
      </c>
      <c r="L290" s="100">
        <f t="shared" si="119"/>
        <v>18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6" t="str">
        <f t="shared" si="111"/>
        <v>6ª ENTRADA</v>
      </c>
      <c r="B291" s="54"/>
      <c r="C291" s="54" t="str">
        <f t="shared" si="120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8"/>
        <v>0</v>
      </c>
      <c r="K291" s="100">
        <v>0.0</v>
      </c>
      <c r="L291" s="100">
        <f t="shared" si="119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6" t="str">
        <f t="shared" si="111"/>
        <v>6ª ENTRADA</v>
      </c>
      <c r="B292" s="54"/>
      <c r="C292" s="54" t="str">
        <f t="shared" si="120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8"/>
        <v>0</v>
      </c>
      <c r="K292" s="100">
        <v>0.0</v>
      </c>
      <c r="L292" s="100">
        <f t="shared" si="119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6" t="str">
        <f t="shared" si="111"/>
        <v>6ª ENTRADA</v>
      </c>
      <c r="B293" s="54"/>
      <c r="C293" s="54" t="str">
        <f t="shared" si="120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8"/>
        <v>0</v>
      </c>
      <c r="K293" s="100">
        <v>0.0</v>
      </c>
      <c r="L293" s="100">
        <f t="shared" si="119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6" t="str">
        <f t="shared" si="111"/>
        <v>6ª ENTRADA</v>
      </c>
      <c r="B294" s="54"/>
      <c r="C294" s="54" t="str">
        <f t="shared" si="120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8"/>
        <v>0</v>
      </c>
      <c r="K294" s="100">
        <v>0.0</v>
      </c>
      <c r="L294" s="100">
        <f t="shared" si="119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6" t="str">
        <f t="shared" si="111"/>
        <v>6ª ENTRADA</v>
      </c>
      <c r="B295" s="54"/>
      <c r="C295" s="54" t="str">
        <f t="shared" si="120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8"/>
        <v>0</v>
      </c>
      <c r="K295" s="100">
        <v>0.0</v>
      </c>
      <c r="L295" s="100">
        <f t="shared" si="119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6" t="str">
        <f t="shared" si="111"/>
        <v>6ª ENTRADA</v>
      </c>
      <c r="B296" s="54"/>
      <c r="C296" s="54" t="str">
        <f t="shared" si="120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8"/>
        <v>0</v>
      </c>
      <c r="K296" s="100">
        <v>0.0</v>
      </c>
      <c r="L296" s="100">
        <f t="shared" si="119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6" t="str">
        <f t="shared" si="111"/>
        <v>6ª ENTRADA</v>
      </c>
      <c r="B297" s="54"/>
      <c r="C297" s="54" t="str">
        <f t="shared" si="120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8"/>
        <v>0</v>
      </c>
      <c r="K297" s="100">
        <v>0.0</v>
      </c>
      <c r="L297" s="100">
        <f t="shared" si="119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6" t="str">
        <f t="shared" si="111"/>
        <v>6ª ENTRADA</v>
      </c>
      <c r="B298" s="54"/>
      <c r="C298" s="54" t="str">
        <f t="shared" si="120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8"/>
        <v>0</v>
      </c>
      <c r="K298" s="100">
        <v>0.0</v>
      </c>
      <c r="L298" s="100">
        <f t="shared" si="119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6" t="str">
        <f t="shared" si="111"/>
        <v>6ª ENTRADA</v>
      </c>
      <c r="B299" s="54"/>
      <c r="C299" s="54" t="str">
        <f t="shared" si="120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8"/>
        <v>0</v>
      </c>
      <c r="K299" s="100">
        <v>0.0</v>
      </c>
      <c r="L299" s="100">
        <f t="shared" si="119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6" t="str">
        <f t="shared" si="111"/>
        <v>6ª ENTRADA</v>
      </c>
      <c r="B300" s="54"/>
      <c r="C300" s="54" t="str">
        <f t="shared" si="120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8"/>
        <v>0</v>
      </c>
      <c r="K300" s="100">
        <v>0.0</v>
      </c>
      <c r="L300" s="100">
        <f t="shared" si="119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6" t="str">
        <f t="shared" si="111"/>
        <v>6ª ENTRADA</v>
      </c>
      <c r="B301" s="54"/>
      <c r="C301" s="54" t="str">
        <f t="shared" si="120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8"/>
        <v>0</v>
      </c>
      <c r="K301" s="100">
        <v>0.0</v>
      </c>
      <c r="L301" s="100">
        <f t="shared" si="119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6" t="str">
        <f t="shared" si="111"/>
        <v>6ª ENTRADA</v>
      </c>
      <c r="B302" s="54"/>
      <c r="C302" s="54" t="str">
        <f t="shared" si="120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0.0</v>
      </c>
      <c r="I302" s="101">
        <v>0.0</v>
      </c>
      <c r="J302" s="101">
        <f t="shared" si="118"/>
        <v>0</v>
      </c>
      <c r="K302" s="100">
        <v>0.0</v>
      </c>
      <c r="L302" s="100">
        <f t="shared" si="119"/>
        <v>0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6" t="str">
        <f t="shared" si="111"/>
        <v>6ª ENTRADA</v>
      </c>
      <c r="B303" s="54"/>
      <c r="C303" s="54" t="str">
        <f t="shared" si="120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0.0</v>
      </c>
      <c r="J303" s="101">
        <f t="shared" si="118"/>
        <v>0</v>
      </c>
      <c r="K303" s="100">
        <v>0.0</v>
      </c>
      <c r="L303" s="100">
        <f t="shared" si="119"/>
        <v>0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6" t="str">
        <f t="shared" si="111"/>
        <v>6ª ENTRADA</v>
      </c>
      <c r="B304" s="54"/>
      <c r="C304" s="54" t="str">
        <f t="shared" si="120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8"/>
        <v>0</v>
      </c>
      <c r="K304" s="100">
        <v>0.0</v>
      </c>
      <c r="L304" s="100">
        <f t="shared" si="119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6" t="str">
        <f t="shared" si="111"/>
        <v>6ª ENTRADA</v>
      </c>
      <c r="B305" s="54"/>
      <c r="C305" s="54" t="str">
        <f t="shared" si="120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0.0</v>
      </c>
      <c r="J305" s="101">
        <f t="shared" si="118"/>
        <v>0</v>
      </c>
      <c r="K305" s="100">
        <v>0.0</v>
      </c>
      <c r="L305" s="100">
        <f t="shared" si="119"/>
        <v>0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6" t="str">
        <f t="shared" si="111"/>
        <v>6ª ENTRADA</v>
      </c>
      <c r="B306" s="54"/>
      <c r="C306" s="54" t="str">
        <f t="shared" si="120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18.0</v>
      </c>
      <c r="J306" s="101">
        <f t="shared" si="118"/>
        <v>18</v>
      </c>
      <c r="K306" s="100">
        <v>0.0</v>
      </c>
      <c r="L306" s="100">
        <f t="shared" si="119"/>
        <v>18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6" t="str">
        <f t="shared" si="111"/>
        <v>6ª ENTRADA</v>
      </c>
      <c r="B307" s="54"/>
      <c r="C307" s="54" t="str">
        <f t="shared" si="120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19.0</v>
      </c>
      <c r="J307" s="101">
        <f t="shared" si="118"/>
        <v>19</v>
      </c>
      <c r="K307" s="100">
        <v>0.0</v>
      </c>
      <c r="L307" s="100">
        <f t="shared" si="119"/>
        <v>19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6" t="str">
        <f t="shared" si="111"/>
        <v>6ª ENTRADA</v>
      </c>
      <c r="B308" s="54"/>
      <c r="C308" s="54" t="str">
        <f t="shared" si="120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8"/>
        <v>0</v>
      </c>
      <c r="K308" s="100">
        <v>0.0</v>
      </c>
      <c r="L308" s="100">
        <f t="shared" si="119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6" t="str">
        <f t="shared" si="111"/>
        <v>6ª ENTRADA</v>
      </c>
      <c r="B309" s="54"/>
      <c r="C309" s="54" t="str">
        <f t="shared" si="120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0.0</v>
      </c>
      <c r="J309" s="101">
        <f t="shared" si="118"/>
        <v>0</v>
      </c>
      <c r="K309" s="100">
        <v>0.0</v>
      </c>
      <c r="L309" s="100">
        <f t="shared" si="119"/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6" t="str">
        <f t="shared" si="111"/>
        <v>6ª ENTRADA</v>
      </c>
      <c r="B310" s="54"/>
      <c r="C310" s="54" t="str">
        <f t="shared" si="120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20.0</v>
      </c>
      <c r="J310" s="101">
        <f t="shared" si="118"/>
        <v>20</v>
      </c>
      <c r="K310" s="100">
        <v>0.0</v>
      </c>
      <c r="L310" s="100">
        <f t="shared" si="119"/>
        <v>20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6" t="str">
        <f t="shared" si="111"/>
        <v>6ª ENTRADA</v>
      </c>
      <c r="B311" s="54"/>
      <c r="C311" s="54" t="str">
        <f t="shared" si="120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8"/>
        <v>0</v>
      </c>
      <c r="K311" s="100">
        <v>0.0</v>
      </c>
      <c r="L311" s="100">
        <f t="shared" si="119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6" t="str">
        <f t="shared" si="111"/>
        <v>6ª ENTRADA</v>
      </c>
      <c r="B312" s="54"/>
      <c r="C312" s="54" t="str">
        <f t="shared" si="120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8"/>
        <v>0</v>
      </c>
      <c r="K312" s="100">
        <v>0.0</v>
      </c>
      <c r="L312" s="100">
        <f t="shared" si="119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6" t="str">
        <f t="shared" si="111"/>
        <v>6ª ENTRADA</v>
      </c>
      <c r="B313" s="54"/>
      <c r="C313" s="54" t="str">
        <f t="shared" si="120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8"/>
        <v>0</v>
      </c>
      <c r="K313" s="100">
        <v>0.0</v>
      </c>
      <c r="L313" s="100">
        <f t="shared" si="119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6" t="str">
        <f t="shared" si="111"/>
        <v>6ª ENTRADA</v>
      </c>
      <c r="B314" s="54"/>
      <c r="C314" s="54" t="str">
        <f t="shared" si="120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0.0</v>
      </c>
      <c r="J314" s="101">
        <f t="shared" si="118"/>
        <v>0</v>
      </c>
      <c r="K314" s="100">
        <v>0.0</v>
      </c>
      <c r="L314" s="100">
        <f t="shared" si="119"/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6" t="str">
        <f t="shared" si="111"/>
        <v>6ª ENTRADA</v>
      </c>
      <c r="B315" s="54"/>
      <c r="C315" s="54" t="str">
        <f t="shared" si="120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0.0</v>
      </c>
      <c r="J315" s="101">
        <f t="shared" si="118"/>
        <v>0</v>
      </c>
      <c r="K315" s="100">
        <v>0.0</v>
      </c>
      <c r="L315" s="100">
        <f t="shared" si="119"/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6" t="str">
        <f t="shared" si="111"/>
        <v>6ª ENTRADA</v>
      </c>
      <c r="B316" s="54"/>
      <c r="C316" s="54" t="str">
        <f t="shared" si="120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0.0</v>
      </c>
      <c r="J316" s="101">
        <f t="shared" si="118"/>
        <v>0</v>
      </c>
      <c r="K316" s="100">
        <v>0.0</v>
      </c>
      <c r="L316" s="100">
        <f t="shared" si="119"/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6" t="str">
        <f t="shared" si="111"/>
        <v>6ª ENTRADA</v>
      </c>
      <c r="B317" s="54"/>
      <c r="C317" s="54" t="str">
        <f t="shared" si="120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0.0</v>
      </c>
      <c r="J317" s="101">
        <f t="shared" si="118"/>
        <v>0</v>
      </c>
      <c r="K317" s="100">
        <v>0.0</v>
      </c>
      <c r="L317" s="100">
        <f t="shared" si="119"/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6" t="str">
        <f t="shared" si="111"/>
        <v>6ª ENTRADA</v>
      </c>
      <c r="B318" s="54"/>
      <c r="C318" s="54" t="str">
        <f t="shared" si="120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0.0</v>
      </c>
      <c r="J318" s="101">
        <f t="shared" si="118"/>
        <v>0</v>
      </c>
      <c r="K318" s="100">
        <v>0.0</v>
      </c>
      <c r="L318" s="100">
        <f t="shared" si="119"/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6" t="str">
        <f t="shared" si="111"/>
        <v>6ª ENTRADA</v>
      </c>
      <c r="B319" s="54"/>
      <c r="C319" s="54" t="str">
        <f t="shared" si="120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8"/>
        <v>0</v>
      </c>
      <c r="K319" s="100">
        <v>0.0</v>
      </c>
      <c r="L319" s="100">
        <f t="shared" si="119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6" t="str">
        <f t="shared" ref="A322:A363" si="121">A321</f>
        <v>7ª ENTRADA</v>
      </c>
      <c r="B322" s="82"/>
      <c r="C322" s="82"/>
      <c r="D322" s="82"/>
      <c r="E322" s="83">
        <f>((L331*G331)+L331)</f>
        <v>871</v>
      </c>
      <c r="F322" s="84">
        <v>1.0</v>
      </c>
      <c r="G322" s="85">
        <f>((E329*G331)+E329)</f>
        <v>1192.023643</v>
      </c>
      <c r="H322" s="84">
        <v>9.0</v>
      </c>
      <c r="I322" s="85">
        <f>((G329*G331)+G329)</f>
        <v>1631.366665</v>
      </c>
      <c r="J322" s="84">
        <v>17.0</v>
      </c>
      <c r="K322" s="85">
        <f>((I329*G331)+I329)</f>
        <v>2232.637928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6" t="str">
        <f t="shared" si="121"/>
        <v>7ª ENTRADA</v>
      </c>
      <c r="B323" s="87"/>
      <c r="C323" s="87">
        <v>0.04</v>
      </c>
      <c r="D323" s="82" t="s">
        <v>38</v>
      </c>
      <c r="E323" s="83">
        <f t="shared" ref="E323:E329" si="122">((E322*G$331)+E322)</f>
        <v>905.84</v>
      </c>
      <c r="F323" s="84">
        <v>2.0</v>
      </c>
      <c r="G323" s="85">
        <f t="shared" ref="G323:G329" si="123">((G322*G$331)+G322)</f>
        <v>1239.704589</v>
      </c>
      <c r="H323" s="84">
        <v>10.0</v>
      </c>
      <c r="I323" s="85">
        <f t="shared" ref="I323:I329" si="124">((I322*G$331)+I322)</f>
        <v>1696.621332</v>
      </c>
      <c r="J323" s="84">
        <v>18.0</v>
      </c>
      <c r="K323" s="85">
        <f t="shared" ref="K323:K328" si="125">((K322*G$331)+K322)</f>
        <v>2321.943445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6" t="str">
        <f t="shared" si="121"/>
        <v>7ª ENTRADA</v>
      </c>
      <c r="B324" s="82"/>
      <c r="C324" s="82"/>
      <c r="D324" s="82"/>
      <c r="E324" s="83">
        <f t="shared" si="122"/>
        <v>942.0736</v>
      </c>
      <c r="F324" s="84">
        <v>3.0</v>
      </c>
      <c r="G324" s="85">
        <f t="shared" si="123"/>
        <v>1289.292772</v>
      </c>
      <c r="H324" s="84">
        <v>11.0</v>
      </c>
      <c r="I324" s="85">
        <f t="shared" si="124"/>
        <v>1764.486185</v>
      </c>
      <c r="J324" s="84">
        <v>19.0</v>
      </c>
      <c r="K324" s="85">
        <f t="shared" si="125"/>
        <v>2414.821183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6" t="str">
        <f t="shared" si="121"/>
        <v>7ª ENTRADA</v>
      </c>
      <c r="B325" s="88"/>
      <c r="C325" s="88"/>
      <c r="D325" s="88"/>
      <c r="E325" s="83">
        <f t="shared" si="122"/>
        <v>979.756544</v>
      </c>
      <c r="F325" s="84">
        <v>4.0</v>
      </c>
      <c r="G325" s="85">
        <f t="shared" si="123"/>
        <v>1340.864483</v>
      </c>
      <c r="H325" s="84">
        <v>12.0</v>
      </c>
      <c r="I325" s="85">
        <f t="shared" si="124"/>
        <v>1835.065632</v>
      </c>
      <c r="J325" s="84">
        <v>20.0</v>
      </c>
      <c r="K325" s="85">
        <f t="shared" si="125"/>
        <v>2511.41403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>
      <c r="A326" s="6" t="str">
        <f t="shared" si="121"/>
        <v>7ª ENTRADA</v>
      </c>
      <c r="B326" s="89"/>
      <c r="C326" s="89" t="s">
        <v>1</v>
      </c>
      <c r="D326" s="89" t="s">
        <v>54</v>
      </c>
      <c r="E326" s="83">
        <f t="shared" si="122"/>
        <v>1018.946806</v>
      </c>
      <c r="F326" s="84">
        <v>5.0</v>
      </c>
      <c r="G326" s="85">
        <f t="shared" si="123"/>
        <v>1394.499062</v>
      </c>
      <c r="H326" s="84">
        <v>13.0</v>
      </c>
      <c r="I326" s="85">
        <f t="shared" si="124"/>
        <v>1908.468258</v>
      </c>
      <c r="J326" s="84">
        <v>21.0</v>
      </c>
      <c r="K326" s="85">
        <f t="shared" si="125"/>
        <v>2611.870591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>
      <c r="A327" s="6" t="str">
        <f t="shared" si="121"/>
        <v>7ª ENTRADA</v>
      </c>
      <c r="B327" s="90"/>
      <c r="C327" s="90" t="s">
        <v>40</v>
      </c>
      <c r="D327" s="91">
        <f>L331*0.5%</f>
        <v>4.1875</v>
      </c>
      <c r="E327" s="83">
        <f t="shared" si="122"/>
        <v>1059.704678</v>
      </c>
      <c r="F327" s="84">
        <v>6.0</v>
      </c>
      <c r="G327" s="85">
        <f t="shared" si="123"/>
        <v>1450.279025</v>
      </c>
      <c r="H327" s="84">
        <v>14.0</v>
      </c>
      <c r="I327" s="85">
        <f t="shared" si="124"/>
        <v>1984.806988</v>
      </c>
      <c r="J327" s="84">
        <v>22.0</v>
      </c>
      <c r="K327" s="85">
        <f t="shared" si="125"/>
        <v>2716.345415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>
      <c r="A328" s="6" t="str">
        <f t="shared" si="121"/>
        <v>7ª ENTRADA</v>
      </c>
      <c r="B328" s="92"/>
      <c r="C328" s="92" t="s">
        <v>41</v>
      </c>
      <c r="D328" s="93">
        <f>D327/5</f>
        <v>0.8375</v>
      </c>
      <c r="E328" s="83">
        <f t="shared" si="122"/>
        <v>1102.092865</v>
      </c>
      <c r="F328" s="84">
        <v>7.0</v>
      </c>
      <c r="G328" s="85">
        <f t="shared" si="123"/>
        <v>1508.290186</v>
      </c>
      <c r="H328" s="84">
        <v>15.0</v>
      </c>
      <c r="I328" s="85">
        <f t="shared" si="124"/>
        <v>2064.199267</v>
      </c>
      <c r="J328" s="84">
        <v>23.0</v>
      </c>
      <c r="K328" s="85">
        <f t="shared" si="125"/>
        <v>2824.999231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>
      <c r="A329" s="6" t="str">
        <f t="shared" si="121"/>
        <v>7ª ENTRADA</v>
      </c>
      <c r="B329" s="94"/>
      <c r="C329" s="94" t="s">
        <v>42</v>
      </c>
      <c r="D329" s="95">
        <f>L331*G331</f>
        <v>33.5</v>
      </c>
      <c r="E329" s="83">
        <f t="shared" si="122"/>
        <v>1146.17658</v>
      </c>
      <c r="F329" s="84">
        <v>8.0</v>
      </c>
      <c r="G329" s="85">
        <f t="shared" si="123"/>
        <v>1568.621793</v>
      </c>
      <c r="H329" s="84">
        <v>16.0</v>
      </c>
      <c r="I329" s="85">
        <f t="shared" si="124"/>
        <v>2146.767238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>
      <c r="A330" s="6" t="str">
        <f t="shared" si="121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6" t="str">
        <f t="shared" si="121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6">H333+H334+H335+H336+H337+H338+H339+H340+H341+H342+H343+H344+H345+H346+H347+H348+H349+H350+H351+H352+H353+H354+H355+H356+H357+H358+H359+H360+H361+H362</f>
        <v>790</v>
      </c>
      <c r="I331" s="17">
        <f t="shared" si="126"/>
        <v>47.5</v>
      </c>
      <c r="J331" s="98"/>
      <c r="K331" s="17">
        <f t="shared" ref="K331:L331" si="127">K333+K334+K335+K336+K337+K338+K339+K340+K341+K342+K343+K344+K345+K346+K347+K348+K349+K350+K351+K352+K353+K354+K355+K356+K357+K358+K359+K360+K361+K362</f>
        <v>0</v>
      </c>
      <c r="L331" s="17">
        <f t="shared" si="127"/>
        <v>837.5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>
      <c r="A332" s="6" t="str">
        <f t="shared" si="121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>
      <c r="A333" s="6" t="str">
        <f t="shared" si="121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790.0</v>
      </c>
      <c r="I333" s="101">
        <v>0.0</v>
      </c>
      <c r="J333" s="101">
        <f t="shared" ref="J333:J363" si="128">SUM(H333:I333)</f>
        <v>790</v>
      </c>
      <c r="K333" s="100">
        <v>0.0</v>
      </c>
      <c r="L333" s="100">
        <f t="shared" ref="L333:L363" si="129">J333-K333</f>
        <v>790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>
      <c r="A334" s="6" t="str">
        <f t="shared" si="121"/>
        <v>7ª ENTRADA</v>
      </c>
      <c r="B334" s="54"/>
      <c r="C334" s="54" t="str">
        <f t="shared" ref="C334:C363" si="130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7.5</v>
      </c>
      <c r="J334" s="101">
        <f t="shared" si="128"/>
        <v>7.5</v>
      </c>
      <c r="K334" s="100">
        <v>0.0</v>
      </c>
      <c r="L334" s="100">
        <f t="shared" si="129"/>
        <v>7.5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>
      <c r="A335" s="6" t="str">
        <f t="shared" si="121"/>
        <v>7ª ENTRADA</v>
      </c>
      <c r="B335" s="54"/>
      <c r="C335" s="54" t="str">
        <f t="shared" si="130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8"/>
        <v>0</v>
      </c>
      <c r="K335" s="100">
        <v>0.0</v>
      </c>
      <c r="L335" s="100">
        <f t="shared" si="129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>
      <c r="A336" s="6" t="str">
        <f t="shared" si="121"/>
        <v>7ª ENTRADA</v>
      </c>
      <c r="B336" s="54"/>
      <c r="C336" s="54" t="str">
        <f t="shared" si="130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8"/>
        <v>0</v>
      </c>
      <c r="K336" s="100">
        <v>0.0</v>
      </c>
      <c r="L336" s="100">
        <f t="shared" si="129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>
      <c r="A337" s="6" t="str">
        <f t="shared" si="121"/>
        <v>7ª ENTRADA</v>
      </c>
      <c r="B337" s="54"/>
      <c r="C337" s="54" t="str">
        <f t="shared" si="130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8"/>
        <v>0</v>
      </c>
      <c r="K337" s="100">
        <v>0.0</v>
      </c>
      <c r="L337" s="100">
        <f t="shared" si="129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>
      <c r="A338" s="6" t="str">
        <f t="shared" si="121"/>
        <v>7ª ENTRADA</v>
      </c>
      <c r="B338" s="54"/>
      <c r="C338" s="54" t="str">
        <f t="shared" si="130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8"/>
        <v>0</v>
      </c>
      <c r="K338" s="100">
        <v>0.0</v>
      </c>
      <c r="L338" s="100">
        <f t="shared" si="129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>
      <c r="A339" s="6" t="str">
        <f t="shared" si="121"/>
        <v>7ª ENTRADA</v>
      </c>
      <c r="B339" s="54"/>
      <c r="C339" s="54" t="str">
        <f t="shared" si="130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8"/>
        <v>0</v>
      </c>
      <c r="K339" s="100">
        <v>0.0</v>
      </c>
      <c r="L339" s="100">
        <f t="shared" si="129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>
      <c r="A340" s="6" t="str">
        <f t="shared" si="121"/>
        <v>7ª ENTRADA</v>
      </c>
      <c r="B340" s="54"/>
      <c r="C340" s="54" t="str">
        <f t="shared" si="130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8"/>
        <v>0</v>
      </c>
      <c r="K340" s="100">
        <v>0.0</v>
      </c>
      <c r="L340" s="100">
        <f t="shared" si="129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>
      <c r="A341" s="6" t="str">
        <f t="shared" si="121"/>
        <v>7ª ENTRADA</v>
      </c>
      <c r="B341" s="54"/>
      <c r="C341" s="54" t="str">
        <f t="shared" si="130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8"/>
        <v>0</v>
      </c>
      <c r="K341" s="100">
        <v>0.0</v>
      </c>
      <c r="L341" s="100">
        <f t="shared" si="129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>
      <c r="A342" s="6" t="str">
        <f t="shared" si="121"/>
        <v>7ª ENTRADA</v>
      </c>
      <c r="B342" s="54"/>
      <c r="C342" s="54" t="str">
        <f t="shared" si="130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8"/>
        <v>0</v>
      </c>
      <c r="K342" s="100">
        <v>0.0</v>
      </c>
      <c r="L342" s="100">
        <f t="shared" si="129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>
      <c r="A343" s="6" t="str">
        <f t="shared" si="121"/>
        <v>7ª ENTRADA</v>
      </c>
      <c r="B343" s="54"/>
      <c r="C343" s="54" t="str">
        <f t="shared" si="130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8"/>
        <v>0</v>
      </c>
      <c r="K343" s="100">
        <v>0.0</v>
      </c>
      <c r="L343" s="100">
        <f t="shared" si="129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>
      <c r="A344" s="6" t="str">
        <f t="shared" si="121"/>
        <v>7ª ENTRADA</v>
      </c>
      <c r="B344" s="54"/>
      <c r="C344" s="54" t="str">
        <f t="shared" si="130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8"/>
        <v>0</v>
      </c>
      <c r="K344" s="100">
        <v>0.0</v>
      </c>
      <c r="L344" s="100">
        <f t="shared" si="129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>
      <c r="A345" s="6" t="str">
        <f t="shared" si="121"/>
        <v>7ª ENTRADA</v>
      </c>
      <c r="B345" s="54"/>
      <c r="C345" s="54" t="str">
        <f t="shared" si="130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8"/>
        <v>0</v>
      </c>
      <c r="K345" s="100">
        <v>0.0</v>
      </c>
      <c r="L345" s="100">
        <f t="shared" si="129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>
      <c r="A346" s="6" t="str">
        <f t="shared" si="121"/>
        <v>7ª ENTRADA</v>
      </c>
      <c r="B346" s="54"/>
      <c r="C346" s="54" t="str">
        <f t="shared" si="130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0.0</v>
      </c>
      <c r="I346" s="101">
        <v>0.0</v>
      </c>
      <c r="J346" s="101">
        <f t="shared" si="128"/>
        <v>0</v>
      </c>
      <c r="K346" s="100">
        <v>0.0</v>
      </c>
      <c r="L346" s="100">
        <f t="shared" si="129"/>
        <v>0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>
      <c r="A347" s="6" t="str">
        <f t="shared" si="121"/>
        <v>7ª ENTRADA</v>
      </c>
      <c r="B347" s="54"/>
      <c r="C347" s="54" t="str">
        <f t="shared" si="130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0.0</v>
      </c>
      <c r="J347" s="101">
        <f t="shared" si="128"/>
        <v>0</v>
      </c>
      <c r="K347" s="100">
        <v>0.0</v>
      </c>
      <c r="L347" s="100">
        <f t="shared" si="129"/>
        <v>0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>
      <c r="A348" s="6" t="str">
        <f t="shared" si="121"/>
        <v>7ª ENTRADA</v>
      </c>
      <c r="B348" s="54"/>
      <c r="C348" s="54" t="str">
        <f t="shared" si="130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8"/>
        <v>0</v>
      </c>
      <c r="K348" s="100">
        <v>0.0</v>
      </c>
      <c r="L348" s="100">
        <f t="shared" si="129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>
      <c r="A349" s="6" t="str">
        <f t="shared" si="121"/>
        <v>7ª ENTRADA</v>
      </c>
      <c r="B349" s="54"/>
      <c r="C349" s="54" t="str">
        <f t="shared" si="130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0.0</v>
      </c>
      <c r="J349" s="101">
        <f t="shared" si="128"/>
        <v>0</v>
      </c>
      <c r="K349" s="100">
        <v>0.0</v>
      </c>
      <c r="L349" s="100">
        <f t="shared" si="129"/>
        <v>0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>
      <c r="A350" s="6" t="str">
        <f t="shared" si="121"/>
        <v>7ª ENTRADA</v>
      </c>
      <c r="B350" s="54"/>
      <c r="C350" s="54" t="str">
        <f t="shared" si="130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8"/>
        <v>0</v>
      </c>
      <c r="K350" s="100">
        <v>0.0</v>
      </c>
      <c r="L350" s="100">
        <f t="shared" si="129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>
      <c r="A351" s="6" t="str">
        <f t="shared" si="121"/>
        <v>7ª ENTRADA</v>
      </c>
      <c r="B351" s="54"/>
      <c r="C351" s="54" t="str">
        <f t="shared" si="130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0.0</v>
      </c>
      <c r="J351" s="101">
        <f t="shared" si="128"/>
        <v>0</v>
      </c>
      <c r="K351" s="100">
        <v>0.0</v>
      </c>
      <c r="L351" s="100">
        <f t="shared" si="129"/>
        <v>0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>
      <c r="A352" s="6" t="str">
        <f t="shared" si="121"/>
        <v>7ª ENTRADA</v>
      </c>
      <c r="B352" s="54"/>
      <c r="C352" s="54" t="str">
        <f t="shared" si="130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8"/>
        <v>0</v>
      </c>
      <c r="K352" s="100">
        <v>0.0</v>
      </c>
      <c r="L352" s="100">
        <f t="shared" si="129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>
      <c r="A353" s="6" t="str">
        <f t="shared" si="121"/>
        <v>7ª ENTRADA</v>
      </c>
      <c r="B353" s="54"/>
      <c r="C353" s="54" t="str">
        <f t="shared" si="130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0.0</v>
      </c>
      <c r="J353" s="101">
        <f t="shared" si="128"/>
        <v>0</v>
      </c>
      <c r="K353" s="100">
        <v>0.0</v>
      </c>
      <c r="L353" s="100">
        <f t="shared" si="129"/>
        <v>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>
      <c r="A354" s="6" t="str">
        <f t="shared" si="121"/>
        <v>7ª ENTRADA</v>
      </c>
      <c r="B354" s="54"/>
      <c r="C354" s="54" t="str">
        <f t="shared" si="130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40.0</v>
      </c>
      <c r="J354" s="101">
        <f t="shared" si="128"/>
        <v>40</v>
      </c>
      <c r="K354" s="100">
        <v>0.0</v>
      </c>
      <c r="L354" s="100">
        <f t="shared" si="129"/>
        <v>40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>
      <c r="A355" s="6" t="str">
        <f t="shared" si="121"/>
        <v>7ª ENTRADA</v>
      </c>
      <c r="B355" s="54"/>
      <c r="C355" s="54" t="str">
        <f t="shared" si="130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8"/>
        <v>0</v>
      </c>
      <c r="K355" s="100">
        <v>0.0</v>
      </c>
      <c r="L355" s="100">
        <f t="shared" si="129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>
      <c r="A356" s="6" t="str">
        <f t="shared" si="121"/>
        <v>7ª ENTRADA</v>
      </c>
      <c r="B356" s="54"/>
      <c r="C356" s="54" t="str">
        <f t="shared" si="130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8"/>
        <v>0</v>
      </c>
      <c r="K356" s="100">
        <v>0.0</v>
      </c>
      <c r="L356" s="100">
        <f t="shared" si="129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>
      <c r="A357" s="6" t="str">
        <f t="shared" si="121"/>
        <v>7ª ENTRADA</v>
      </c>
      <c r="B357" s="54"/>
      <c r="C357" s="54" t="str">
        <f t="shared" si="130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8"/>
        <v>0</v>
      </c>
      <c r="K357" s="100">
        <v>0.0</v>
      </c>
      <c r="L357" s="100">
        <f t="shared" si="129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>
      <c r="A358" s="6" t="str">
        <f t="shared" si="121"/>
        <v>7ª ENTRADA</v>
      </c>
      <c r="B358" s="54"/>
      <c r="C358" s="54" t="str">
        <f t="shared" si="130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8"/>
        <v>0</v>
      </c>
      <c r="K358" s="100">
        <v>0.0</v>
      </c>
      <c r="L358" s="100">
        <f t="shared" si="129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>
      <c r="A359" s="6" t="str">
        <f t="shared" si="121"/>
        <v>7ª ENTRADA</v>
      </c>
      <c r="B359" s="54"/>
      <c r="C359" s="54" t="str">
        <f t="shared" si="130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0.0</v>
      </c>
      <c r="J359" s="101">
        <f t="shared" si="128"/>
        <v>0</v>
      </c>
      <c r="K359" s="100">
        <v>0.0</v>
      </c>
      <c r="L359" s="100">
        <f t="shared" si="129"/>
        <v>0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>
      <c r="A360" s="6" t="str">
        <f t="shared" si="121"/>
        <v>7ª ENTRADA</v>
      </c>
      <c r="B360" s="54"/>
      <c r="C360" s="54" t="str">
        <f t="shared" si="130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0.0</v>
      </c>
      <c r="J360" s="101">
        <f t="shared" si="128"/>
        <v>0</v>
      </c>
      <c r="K360" s="100">
        <v>0.0</v>
      </c>
      <c r="L360" s="100">
        <f t="shared" si="129"/>
        <v>0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>
      <c r="A361" s="6" t="str">
        <f t="shared" si="121"/>
        <v>7ª ENTRADA</v>
      </c>
      <c r="B361" s="54"/>
      <c r="C361" s="54" t="str">
        <f t="shared" si="130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0.0</v>
      </c>
      <c r="J361" s="101">
        <f t="shared" si="128"/>
        <v>0</v>
      </c>
      <c r="K361" s="100">
        <v>0.0</v>
      </c>
      <c r="L361" s="100">
        <f t="shared" si="129"/>
        <v>0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>
      <c r="A362" s="6" t="str">
        <f t="shared" si="121"/>
        <v>7ª ENTRADA</v>
      </c>
      <c r="B362" s="54"/>
      <c r="C362" s="54" t="str">
        <f t="shared" si="130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0.0</v>
      </c>
      <c r="J362" s="101">
        <f t="shared" si="128"/>
        <v>0</v>
      </c>
      <c r="K362" s="100">
        <v>0.0</v>
      </c>
      <c r="L362" s="100">
        <f t="shared" si="129"/>
        <v>0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>
      <c r="A363" s="6" t="str">
        <f t="shared" si="121"/>
        <v>7ª ENTRADA</v>
      </c>
      <c r="B363" s="54"/>
      <c r="C363" s="54" t="str">
        <f t="shared" si="130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8"/>
        <v>0</v>
      </c>
      <c r="K363" s="100">
        <v>0.0</v>
      </c>
      <c r="L363" s="100">
        <f t="shared" si="129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6" t="str">
        <f t="shared" ref="A366:A407" si="131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6" t="str">
        <f t="shared" si="131"/>
        <v>NADA</v>
      </c>
      <c r="B367" s="87"/>
      <c r="C367" s="87">
        <v>0.1</v>
      </c>
      <c r="D367" s="82" t="s">
        <v>38</v>
      </c>
      <c r="E367" s="83">
        <f t="shared" ref="E367:E373" si="132">((E366*G$67)+E366)</f>
        <v>0</v>
      </c>
      <c r="F367" s="84">
        <v>2.0</v>
      </c>
      <c r="G367" s="85">
        <f t="shared" ref="G367:G373" si="133">((G366*G$67)+G366)</f>
        <v>0</v>
      </c>
      <c r="H367" s="84">
        <v>10.0</v>
      </c>
      <c r="I367" s="85">
        <f t="shared" ref="I367:I373" si="134">((I366*G$67)+I366)</f>
        <v>0</v>
      </c>
      <c r="J367" s="84">
        <v>18.0</v>
      </c>
      <c r="K367" s="85">
        <f t="shared" ref="K367:K372" si="135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6" t="str">
        <f t="shared" si="131"/>
        <v>NADA</v>
      </c>
      <c r="B368" s="82"/>
      <c r="C368" s="82"/>
      <c r="D368" s="82"/>
      <c r="E368" s="83">
        <f t="shared" si="132"/>
        <v>0</v>
      </c>
      <c r="F368" s="84">
        <v>3.0</v>
      </c>
      <c r="G368" s="85">
        <f t="shared" si="133"/>
        <v>0</v>
      </c>
      <c r="H368" s="84">
        <v>11.0</v>
      </c>
      <c r="I368" s="85">
        <f t="shared" si="134"/>
        <v>0</v>
      </c>
      <c r="J368" s="84">
        <v>19.0</v>
      </c>
      <c r="K368" s="85">
        <f t="shared" si="135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6" t="str">
        <f t="shared" si="131"/>
        <v>NADA</v>
      </c>
      <c r="B369" s="88"/>
      <c r="C369" s="88"/>
      <c r="D369" s="88"/>
      <c r="E369" s="83">
        <f t="shared" si="132"/>
        <v>0</v>
      </c>
      <c r="F369" s="84">
        <v>4.0</v>
      </c>
      <c r="G369" s="85">
        <f t="shared" si="133"/>
        <v>0</v>
      </c>
      <c r="H369" s="84">
        <v>12.0</v>
      </c>
      <c r="I369" s="85">
        <f t="shared" si="134"/>
        <v>0</v>
      </c>
      <c r="J369" s="84">
        <v>20.0</v>
      </c>
      <c r="K369" s="85">
        <f t="shared" si="135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6" t="str">
        <f t="shared" si="131"/>
        <v>NADA</v>
      </c>
      <c r="B370" s="89"/>
      <c r="C370" s="89" t="s">
        <v>1</v>
      </c>
      <c r="D370" s="89" t="s">
        <v>39</v>
      </c>
      <c r="E370" s="83">
        <f t="shared" si="132"/>
        <v>0</v>
      </c>
      <c r="F370" s="84">
        <v>5.0</v>
      </c>
      <c r="G370" s="85">
        <f t="shared" si="133"/>
        <v>0</v>
      </c>
      <c r="H370" s="84">
        <v>13.0</v>
      </c>
      <c r="I370" s="85">
        <f t="shared" si="134"/>
        <v>0</v>
      </c>
      <c r="J370" s="84">
        <v>21.0</v>
      </c>
      <c r="K370" s="85">
        <f t="shared" si="135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6" t="str">
        <f t="shared" si="131"/>
        <v>NADA</v>
      </c>
      <c r="B371" s="90"/>
      <c r="C371" s="90" t="s">
        <v>40</v>
      </c>
      <c r="D371" s="91">
        <f>L375*0.5%</f>
        <v>0</v>
      </c>
      <c r="E371" s="83">
        <f t="shared" si="132"/>
        <v>0</v>
      </c>
      <c r="F371" s="84">
        <v>6.0</v>
      </c>
      <c r="G371" s="85">
        <f t="shared" si="133"/>
        <v>0</v>
      </c>
      <c r="H371" s="84">
        <v>14.0</v>
      </c>
      <c r="I371" s="85">
        <f t="shared" si="134"/>
        <v>0</v>
      </c>
      <c r="J371" s="84">
        <v>22.0</v>
      </c>
      <c r="K371" s="85">
        <f t="shared" si="135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6" t="str">
        <f t="shared" si="131"/>
        <v>NADA</v>
      </c>
      <c r="B372" s="92"/>
      <c r="C372" s="92" t="s">
        <v>41</v>
      </c>
      <c r="D372" s="93">
        <f>D371/5</f>
        <v>0</v>
      </c>
      <c r="E372" s="83">
        <f t="shared" si="132"/>
        <v>0</v>
      </c>
      <c r="F372" s="84">
        <v>7.0</v>
      </c>
      <c r="G372" s="85">
        <f t="shared" si="133"/>
        <v>0</v>
      </c>
      <c r="H372" s="84">
        <v>15.0</v>
      </c>
      <c r="I372" s="85">
        <f t="shared" si="134"/>
        <v>0</v>
      </c>
      <c r="J372" s="84">
        <v>23.0</v>
      </c>
      <c r="K372" s="85">
        <f t="shared" si="135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6" t="str">
        <f t="shared" si="131"/>
        <v>NADA</v>
      </c>
      <c r="B373" s="94"/>
      <c r="C373" s="94" t="s">
        <v>42</v>
      </c>
      <c r="D373" s="95">
        <f>L375*G375</f>
        <v>0</v>
      </c>
      <c r="E373" s="83">
        <f t="shared" si="132"/>
        <v>0</v>
      </c>
      <c r="F373" s="84">
        <v>8.0</v>
      </c>
      <c r="G373" s="85">
        <f t="shared" si="133"/>
        <v>0</v>
      </c>
      <c r="H373" s="84">
        <v>16.0</v>
      </c>
      <c r="I373" s="85">
        <f t="shared" si="134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6" t="str">
        <f t="shared" si="131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6" t="str">
        <f t="shared" si="131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6">H377+H378+H379+H380+H381+H382+H383+H384+H385+H386+H387+H388+H389+H390+H391+H392+H393+H394+H395+H396+H397+H398+H399+H400+H401+H402+H403+H404+H405+H406</f>
        <v>0</v>
      </c>
      <c r="I375" s="17">
        <f t="shared" si="136"/>
        <v>0</v>
      </c>
      <c r="J375" s="98"/>
      <c r="K375" s="17">
        <f t="shared" ref="K375:L375" si="137">K377+K378+K379+K380+K381+K382+K383+K384+K385+K386+K387+K388+K389+K390+K391+K392+K393+K394+K395+K396+K397+K398+K399+K400+K401+K402+K403+K404+K405+K406</f>
        <v>0</v>
      </c>
      <c r="L375" s="17">
        <f t="shared" si="137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6" t="str">
        <f t="shared" si="131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6" t="str">
        <f t="shared" si="131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8">SUM(H377:I377)</f>
        <v>0</v>
      </c>
      <c r="K377" s="100">
        <v>0.0</v>
      </c>
      <c r="L377" s="100">
        <f t="shared" ref="L377:L407" si="139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6" t="str">
        <f t="shared" si="131"/>
        <v>NADA</v>
      </c>
      <c r="B378" s="54"/>
      <c r="C378" s="54" t="str">
        <f t="shared" ref="C378:C407" si="140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8"/>
        <v>0</v>
      </c>
      <c r="K378" s="100">
        <v>0.0</v>
      </c>
      <c r="L378" s="100">
        <f t="shared" si="139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6" t="str">
        <f t="shared" si="131"/>
        <v>NADA</v>
      </c>
      <c r="B379" s="54"/>
      <c r="C379" s="54" t="str">
        <f t="shared" si="140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8"/>
        <v>0</v>
      </c>
      <c r="K379" s="100">
        <v>0.0</v>
      </c>
      <c r="L379" s="100">
        <f t="shared" si="139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6" t="str">
        <f t="shared" si="131"/>
        <v>NADA</v>
      </c>
      <c r="B380" s="54"/>
      <c r="C380" s="54" t="str">
        <f t="shared" si="140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8"/>
        <v>0</v>
      </c>
      <c r="K380" s="100">
        <v>0.0</v>
      </c>
      <c r="L380" s="100">
        <f t="shared" si="139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6" t="str">
        <f t="shared" si="131"/>
        <v>NADA</v>
      </c>
      <c r="B381" s="54"/>
      <c r="C381" s="54" t="str">
        <f t="shared" si="140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8"/>
        <v>0</v>
      </c>
      <c r="K381" s="100">
        <v>0.0</v>
      </c>
      <c r="L381" s="100">
        <f t="shared" si="139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6" t="str">
        <f t="shared" si="131"/>
        <v>NADA</v>
      </c>
      <c r="B382" s="54"/>
      <c r="C382" s="54" t="str">
        <f t="shared" si="140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8"/>
        <v>0</v>
      </c>
      <c r="K382" s="100">
        <v>0.0</v>
      </c>
      <c r="L382" s="100">
        <f t="shared" si="139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6" t="str">
        <f t="shared" si="131"/>
        <v>NADA</v>
      </c>
      <c r="B383" s="54"/>
      <c r="C383" s="54" t="str">
        <f t="shared" si="140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8"/>
        <v>0</v>
      </c>
      <c r="K383" s="100">
        <v>0.0</v>
      </c>
      <c r="L383" s="100">
        <f t="shared" si="139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6" t="str">
        <f t="shared" si="131"/>
        <v>NADA</v>
      </c>
      <c r="B384" s="54"/>
      <c r="C384" s="54" t="str">
        <f t="shared" si="140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8"/>
        <v>0</v>
      </c>
      <c r="K384" s="100">
        <v>0.0</v>
      </c>
      <c r="L384" s="100">
        <f t="shared" si="139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6" t="str">
        <f t="shared" si="131"/>
        <v>NADA</v>
      </c>
      <c r="B385" s="54"/>
      <c r="C385" s="54" t="str">
        <f t="shared" si="140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8"/>
        <v>0</v>
      </c>
      <c r="K385" s="100">
        <v>0.0</v>
      </c>
      <c r="L385" s="100">
        <f t="shared" si="139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6" t="str">
        <f t="shared" si="131"/>
        <v>NADA</v>
      </c>
      <c r="B386" s="54"/>
      <c r="C386" s="54" t="str">
        <f t="shared" si="140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8"/>
        <v>0</v>
      </c>
      <c r="K386" s="100">
        <v>0.0</v>
      </c>
      <c r="L386" s="100">
        <f t="shared" si="139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6" t="str">
        <f t="shared" si="131"/>
        <v>NADA</v>
      </c>
      <c r="B387" s="54"/>
      <c r="C387" s="54" t="str">
        <f t="shared" si="140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8"/>
        <v>0</v>
      </c>
      <c r="K387" s="100">
        <v>0.0</v>
      </c>
      <c r="L387" s="100">
        <f t="shared" si="139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6" t="str">
        <f t="shared" si="131"/>
        <v>NADA</v>
      </c>
      <c r="B388" s="54"/>
      <c r="C388" s="54" t="str">
        <f t="shared" si="140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8"/>
        <v>0</v>
      </c>
      <c r="K388" s="100">
        <v>0.0</v>
      </c>
      <c r="L388" s="100">
        <f t="shared" si="139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6" t="str">
        <f t="shared" si="131"/>
        <v>NADA</v>
      </c>
      <c r="B389" s="54"/>
      <c r="C389" s="54" t="str">
        <f t="shared" si="140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8"/>
        <v>0</v>
      </c>
      <c r="K389" s="100">
        <v>0.0</v>
      </c>
      <c r="L389" s="100">
        <f t="shared" si="139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6" t="str">
        <f t="shared" si="131"/>
        <v>NADA</v>
      </c>
      <c r="B390" s="54"/>
      <c r="C390" s="54" t="str">
        <f t="shared" si="140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8"/>
        <v>0</v>
      </c>
      <c r="K390" s="100">
        <v>0.0</v>
      </c>
      <c r="L390" s="100">
        <f t="shared" si="139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6" t="str">
        <f t="shared" si="131"/>
        <v>NADA</v>
      </c>
      <c r="B391" s="54"/>
      <c r="C391" s="54" t="str">
        <f t="shared" si="140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8"/>
        <v>0</v>
      </c>
      <c r="K391" s="100">
        <v>0.0</v>
      </c>
      <c r="L391" s="100">
        <f t="shared" si="139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6" t="str">
        <f t="shared" si="131"/>
        <v>NADA</v>
      </c>
      <c r="B392" s="54"/>
      <c r="C392" s="54" t="str">
        <f t="shared" si="140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8"/>
        <v>0</v>
      </c>
      <c r="K392" s="100">
        <v>0.0</v>
      </c>
      <c r="L392" s="100">
        <f t="shared" si="139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6" t="str">
        <f t="shared" si="131"/>
        <v>NADA</v>
      </c>
      <c r="B393" s="54"/>
      <c r="C393" s="54" t="str">
        <f t="shared" si="140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8"/>
        <v>0</v>
      </c>
      <c r="K393" s="100">
        <v>0.0</v>
      </c>
      <c r="L393" s="100">
        <f t="shared" si="139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6" t="str">
        <f t="shared" si="131"/>
        <v>NADA</v>
      </c>
      <c r="B394" s="54"/>
      <c r="C394" s="54" t="str">
        <f t="shared" si="140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8"/>
        <v>0</v>
      </c>
      <c r="K394" s="100">
        <v>0.0</v>
      </c>
      <c r="L394" s="100">
        <f t="shared" si="139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6" t="str">
        <f t="shared" si="131"/>
        <v>NADA</v>
      </c>
      <c r="B395" s="54"/>
      <c r="C395" s="54" t="str">
        <f t="shared" si="140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8"/>
        <v>0</v>
      </c>
      <c r="K395" s="100">
        <v>0.0</v>
      </c>
      <c r="L395" s="100">
        <f t="shared" si="139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6" t="str">
        <f t="shared" si="131"/>
        <v>NADA</v>
      </c>
      <c r="B396" s="54"/>
      <c r="C396" s="54" t="str">
        <f t="shared" si="140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8"/>
        <v>0</v>
      </c>
      <c r="K396" s="100">
        <v>0.0</v>
      </c>
      <c r="L396" s="100">
        <f t="shared" si="139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6" t="str">
        <f t="shared" si="131"/>
        <v>NADA</v>
      </c>
      <c r="B397" s="54"/>
      <c r="C397" s="54" t="str">
        <f t="shared" si="140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8"/>
        <v>0</v>
      </c>
      <c r="K397" s="100">
        <v>0.0</v>
      </c>
      <c r="L397" s="100">
        <f t="shared" si="139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6" t="str">
        <f t="shared" si="131"/>
        <v>NADA</v>
      </c>
      <c r="B398" s="54"/>
      <c r="C398" s="54" t="str">
        <f t="shared" si="140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8"/>
        <v>0</v>
      </c>
      <c r="K398" s="100">
        <v>0.0</v>
      </c>
      <c r="L398" s="100">
        <f t="shared" si="139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6" t="str">
        <f t="shared" si="131"/>
        <v>NADA</v>
      </c>
      <c r="B399" s="54"/>
      <c r="C399" s="54" t="str">
        <f t="shared" si="140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8"/>
        <v>0</v>
      </c>
      <c r="K399" s="100">
        <v>0.0</v>
      </c>
      <c r="L399" s="100">
        <f t="shared" si="139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6" t="str">
        <f t="shared" si="131"/>
        <v>NADA</v>
      </c>
      <c r="B400" s="54"/>
      <c r="C400" s="54" t="str">
        <f t="shared" si="140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8"/>
        <v>0</v>
      </c>
      <c r="K400" s="100">
        <v>0.0</v>
      </c>
      <c r="L400" s="100">
        <f t="shared" si="139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6" t="str">
        <f t="shared" si="131"/>
        <v>NADA</v>
      </c>
      <c r="B401" s="54"/>
      <c r="C401" s="54" t="str">
        <f t="shared" si="140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8"/>
        <v>0</v>
      </c>
      <c r="K401" s="100">
        <v>0.0</v>
      </c>
      <c r="L401" s="100">
        <f t="shared" si="139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6" t="str">
        <f t="shared" si="131"/>
        <v>NADA</v>
      </c>
      <c r="B402" s="54"/>
      <c r="C402" s="54" t="str">
        <f t="shared" si="140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8"/>
        <v>0</v>
      </c>
      <c r="K402" s="100">
        <v>0.0</v>
      </c>
      <c r="L402" s="100">
        <f t="shared" si="139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6" t="str">
        <f t="shared" si="131"/>
        <v>NADA</v>
      </c>
      <c r="B403" s="54"/>
      <c r="C403" s="54" t="str">
        <f t="shared" si="140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8"/>
        <v>0</v>
      </c>
      <c r="K403" s="100">
        <v>0.0</v>
      </c>
      <c r="L403" s="100">
        <f t="shared" si="139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6" t="str">
        <f t="shared" si="131"/>
        <v>NADA</v>
      </c>
      <c r="B404" s="54"/>
      <c r="C404" s="54" t="str">
        <f t="shared" si="140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8"/>
        <v>0</v>
      </c>
      <c r="K404" s="100">
        <v>0.0</v>
      </c>
      <c r="L404" s="100">
        <f t="shared" si="139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6" t="str">
        <f t="shared" si="131"/>
        <v>NADA</v>
      </c>
      <c r="B405" s="54"/>
      <c r="C405" s="54" t="str">
        <f t="shared" si="140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8"/>
        <v>0</v>
      </c>
      <c r="K405" s="100">
        <v>0.0</v>
      </c>
      <c r="L405" s="100">
        <f t="shared" si="139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6" t="str">
        <f t="shared" si="131"/>
        <v>NADA</v>
      </c>
      <c r="B406" s="54"/>
      <c r="C406" s="54" t="str">
        <f t="shared" si="140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8"/>
        <v>0</v>
      </c>
      <c r="K406" s="100">
        <v>0.0</v>
      </c>
      <c r="L406" s="100">
        <f t="shared" si="139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6" t="str">
        <f t="shared" si="131"/>
        <v>NADA</v>
      </c>
      <c r="B407" s="54"/>
      <c r="C407" s="54" t="str">
        <f t="shared" si="140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8"/>
        <v>0</v>
      </c>
      <c r="K407" s="100">
        <v>0.0</v>
      </c>
      <c r="L407" s="100">
        <f t="shared" si="139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6" t="str">
        <f t="shared" ref="A410:A451" si="141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6" t="str">
        <f t="shared" si="141"/>
        <v>NADA</v>
      </c>
      <c r="B411" s="87"/>
      <c r="C411" s="87">
        <v>0.1</v>
      </c>
      <c r="D411" s="82" t="s">
        <v>38</v>
      </c>
      <c r="E411" s="83">
        <f t="shared" ref="E411:E417" si="142">((E410*G$67)+E410)</f>
        <v>0</v>
      </c>
      <c r="F411" s="84">
        <v>2.0</v>
      </c>
      <c r="G411" s="85">
        <f t="shared" ref="G411:G417" si="143">((G410*G$67)+G410)</f>
        <v>0</v>
      </c>
      <c r="H411" s="84">
        <v>10.0</v>
      </c>
      <c r="I411" s="85">
        <f t="shared" ref="I411:I417" si="144">((I410*G$67)+I410)</f>
        <v>0</v>
      </c>
      <c r="J411" s="84">
        <v>18.0</v>
      </c>
      <c r="K411" s="85">
        <f t="shared" ref="K411:K416" si="145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6" t="str">
        <f t="shared" si="141"/>
        <v>NADA</v>
      </c>
      <c r="B412" s="82"/>
      <c r="C412" s="82"/>
      <c r="D412" s="82"/>
      <c r="E412" s="83">
        <f t="shared" si="142"/>
        <v>0</v>
      </c>
      <c r="F412" s="84">
        <v>3.0</v>
      </c>
      <c r="G412" s="85">
        <f t="shared" si="143"/>
        <v>0</v>
      </c>
      <c r="H412" s="84">
        <v>11.0</v>
      </c>
      <c r="I412" s="85">
        <f t="shared" si="144"/>
        <v>0</v>
      </c>
      <c r="J412" s="84">
        <v>19.0</v>
      </c>
      <c r="K412" s="85">
        <f t="shared" si="145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6" t="str">
        <f t="shared" si="141"/>
        <v>NADA</v>
      </c>
      <c r="B413" s="88"/>
      <c r="C413" s="88"/>
      <c r="D413" s="88"/>
      <c r="E413" s="83">
        <f t="shared" si="142"/>
        <v>0</v>
      </c>
      <c r="F413" s="84">
        <v>4.0</v>
      </c>
      <c r="G413" s="85">
        <f t="shared" si="143"/>
        <v>0</v>
      </c>
      <c r="H413" s="84">
        <v>12.0</v>
      </c>
      <c r="I413" s="85">
        <f t="shared" si="144"/>
        <v>0</v>
      </c>
      <c r="J413" s="84">
        <v>20.0</v>
      </c>
      <c r="K413" s="85">
        <f t="shared" si="145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6" t="str">
        <f t="shared" si="141"/>
        <v>NADA</v>
      </c>
      <c r="B414" s="89"/>
      <c r="C414" s="89" t="s">
        <v>1</v>
      </c>
      <c r="D414" s="89" t="s">
        <v>39</v>
      </c>
      <c r="E414" s="83">
        <f t="shared" si="142"/>
        <v>0</v>
      </c>
      <c r="F414" s="84">
        <v>5.0</v>
      </c>
      <c r="G414" s="85">
        <f t="shared" si="143"/>
        <v>0</v>
      </c>
      <c r="H414" s="84">
        <v>13.0</v>
      </c>
      <c r="I414" s="85">
        <f t="shared" si="144"/>
        <v>0</v>
      </c>
      <c r="J414" s="84">
        <v>21.0</v>
      </c>
      <c r="K414" s="85">
        <f t="shared" si="145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6" t="str">
        <f t="shared" si="141"/>
        <v>NADA</v>
      </c>
      <c r="B415" s="90"/>
      <c r="C415" s="90" t="s">
        <v>40</v>
      </c>
      <c r="D415" s="91">
        <f>L419*0.5%</f>
        <v>0</v>
      </c>
      <c r="E415" s="83">
        <f t="shared" si="142"/>
        <v>0</v>
      </c>
      <c r="F415" s="84">
        <v>6.0</v>
      </c>
      <c r="G415" s="85">
        <f t="shared" si="143"/>
        <v>0</v>
      </c>
      <c r="H415" s="84">
        <v>14.0</v>
      </c>
      <c r="I415" s="85">
        <f t="shared" si="144"/>
        <v>0</v>
      </c>
      <c r="J415" s="84">
        <v>22.0</v>
      </c>
      <c r="K415" s="85">
        <f t="shared" si="145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6" t="str">
        <f t="shared" si="141"/>
        <v>NADA</v>
      </c>
      <c r="B416" s="92"/>
      <c r="C416" s="92" t="s">
        <v>41</v>
      </c>
      <c r="D416" s="93">
        <f>D415/5</f>
        <v>0</v>
      </c>
      <c r="E416" s="83">
        <f t="shared" si="142"/>
        <v>0</v>
      </c>
      <c r="F416" s="84">
        <v>7.0</v>
      </c>
      <c r="G416" s="85">
        <f t="shared" si="143"/>
        <v>0</v>
      </c>
      <c r="H416" s="84">
        <v>15.0</v>
      </c>
      <c r="I416" s="85">
        <f t="shared" si="144"/>
        <v>0</v>
      </c>
      <c r="J416" s="84">
        <v>23.0</v>
      </c>
      <c r="K416" s="85">
        <f t="shared" si="145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6" t="str">
        <f t="shared" si="141"/>
        <v>NADA</v>
      </c>
      <c r="B417" s="94"/>
      <c r="C417" s="94" t="s">
        <v>42</v>
      </c>
      <c r="D417" s="95">
        <f>L419*G419</f>
        <v>0</v>
      </c>
      <c r="E417" s="83">
        <f t="shared" si="142"/>
        <v>0</v>
      </c>
      <c r="F417" s="84">
        <v>8.0</v>
      </c>
      <c r="G417" s="85">
        <f t="shared" si="143"/>
        <v>0</v>
      </c>
      <c r="H417" s="84">
        <v>16.0</v>
      </c>
      <c r="I417" s="85">
        <f t="shared" si="144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6" t="str">
        <f t="shared" si="141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6" t="str">
        <f t="shared" si="141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6">H421+H422+H423+H424+H425+H426+H427+H428+H429+H430+H431+H432+H433+H434+H435+H436+H437+H438+H439+H440+H441+H442+H443+H444+H445+H446+H447+H448+H449+H450</f>
        <v>0</v>
      </c>
      <c r="I419" s="17">
        <f t="shared" si="146"/>
        <v>0</v>
      </c>
      <c r="J419" s="98"/>
      <c r="K419" s="17">
        <f t="shared" ref="K419:L419" si="147">K421+K422+K423+K424+K425+K426+K427+K428+K429+K430+K431+K432+K433+K434+K435+K436+K437+K438+K439+K440+K441+K442+K443+K444+K445+K446+K447+K448+K449+K450</f>
        <v>0</v>
      </c>
      <c r="L419" s="17">
        <f t="shared" si="147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6" t="str">
        <f t="shared" si="141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6" t="str">
        <f t="shared" si="141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8">SUM(H421:I421)</f>
        <v>0</v>
      </c>
      <c r="K421" s="100">
        <v>0.0</v>
      </c>
      <c r="L421" s="100">
        <f t="shared" ref="L421:L451" si="149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6" t="str">
        <f t="shared" si="141"/>
        <v>NADA</v>
      </c>
      <c r="B422" s="54"/>
      <c r="C422" s="54" t="str">
        <f t="shared" ref="C422:C451" si="150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8"/>
        <v>0</v>
      </c>
      <c r="K422" s="100">
        <v>0.0</v>
      </c>
      <c r="L422" s="100">
        <f t="shared" si="149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6" t="str">
        <f t="shared" si="141"/>
        <v>NADA</v>
      </c>
      <c r="B423" s="54"/>
      <c r="C423" s="54" t="str">
        <f t="shared" si="150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8"/>
        <v>0</v>
      </c>
      <c r="K423" s="100">
        <v>0.0</v>
      </c>
      <c r="L423" s="100">
        <f t="shared" si="149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6" t="str">
        <f t="shared" si="141"/>
        <v>NADA</v>
      </c>
      <c r="B424" s="54"/>
      <c r="C424" s="54" t="str">
        <f t="shared" si="150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8"/>
        <v>0</v>
      </c>
      <c r="K424" s="100">
        <v>0.0</v>
      </c>
      <c r="L424" s="100">
        <f t="shared" si="149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6" t="str">
        <f t="shared" si="141"/>
        <v>NADA</v>
      </c>
      <c r="B425" s="54"/>
      <c r="C425" s="54" t="str">
        <f t="shared" si="150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8"/>
        <v>0</v>
      </c>
      <c r="K425" s="100">
        <v>0.0</v>
      </c>
      <c r="L425" s="100">
        <f t="shared" si="149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6" t="str">
        <f t="shared" si="141"/>
        <v>NADA</v>
      </c>
      <c r="B426" s="54"/>
      <c r="C426" s="54" t="str">
        <f t="shared" si="150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8"/>
        <v>0</v>
      </c>
      <c r="K426" s="100">
        <v>0.0</v>
      </c>
      <c r="L426" s="100">
        <f t="shared" si="149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6" t="str">
        <f t="shared" si="141"/>
        <v>NADA</v>
      </c>
      <c r="B427" s="54"/>
      <c r="C427" s="54" t="str">
        <f t="shared" si="150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8"/>
        <v>0</v>
      </c>
      <c r="K427" s="100">
        <v>0.0</v>
      </c>
      <c r="L427" s="100">
        <f t="shared" si="149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6" t="str">
        <f t="shared" si="141"/>
        <v>NADA</v>
      </c>
      <c r="B428" s="54"/>
      <c r="C428" s="54" t="str">
        <f t="shared" si="150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8"/>
        <v>0</v>
      </c>
      <c r="K428" s="100">
        <v>0.0</v>
      </c>
      <c r="L428" s="100">
        <f t="shared" si="149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6" t="str">
        <f t="shared" si="141"/>
        <v>NADA</v>
      </c>
      <c r="B429" s="54"/>
      <c r="C429" s="54" t="str">
        <f t="shared" si="150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8"/>
        <v>0</v>
      </c>
      <c r="K429" s="100">
        <v>0.0</v>
      </c>
      <c r="L429" s="100">
        <f t="shared" si="149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6" t="str">
        <f t="shared" si="141"/>
        <v>NADA</v>
      </c>
      <c r="B430" s="54"/>
      <c r="C430" s="54" t="str">
        <f t="shared" si="150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8"/>
        <v>0</v>
      </c>
      <c r="K430" s="100">
        <v>0.0</v>
      </c>
      <c r="L430" s="100">
        <f t="shared" si="149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6" t="str">
        <f t="shared" si="141"/>
        <v>NADA</v>
      </c>
      <c r="B431" s="54"/>
      <c r="C431" s="54" t="str">
        <f t="shared" si="150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8"/>
        <v>0</v>
      </c>
      <c r="K431" s="100">
        <v>0.0</v>
      </c>
      <c r="L431" s="100">
        <f t="shared" si="149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6" t="str">
        <f t="shared" si="141"/>
        <v>NADA</v>
      </c>
      <c r="B432" s="54"/>
      <c r="C432" s="54" t="str">
        <f t="shared" si="150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8"/>
        <v>0</v>
      </c>
      <c r="K432" s="100">
        <v>0.0</v>
      </c>
      <c r="L432" s="100">
        <f t="shared" si="149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6" t="str">
        <f t="shared" si="141"/>
        <v>NADA</v>
      </c>
      <c r="B433" s="54"/>
      <c r="C433" s="54" t="str">
        <f t="shared" si="150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8"/>
        <v>0</v>
      </c>
      <c r="K433" s="100">
        <v>0.0</v>
      </c>
      <c r="L433" s="100">
        <f t="shared" si="149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6" t="str">
        <f t="shared" si="141"/>
        <v>NADA</v>
      </c>
      <c r="B434" s="54"/>
      <c r="C434" s="54" t="str">
        <f t="shared" si="150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8"/>
        <v>0</v>
      </c>
      <c r="K434" s="100">
        <v>0.0</v>
      </c>
      <c r="L434" s="100">
        <f t="shared" si="149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6" t="str">
        <f t="shared" si="141"/>
        <v>NADA</v>
      </c>
      <c r="B435" s="54"/>
      <c r="C435" s="54" t="str">
        <f t="shared" si="150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8"/>
        <v>0</v>
      </c>
      <c r="K435" s="100">
        <v>0.0</v>
      </c>
      <c r="L435" s="100">
        <f t="shared" si="149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6" t="str">
        <f t="shared" si="141"/>
        <v>NADA</v>
      </c>
      <c r="B436" s="54"/>
      <c r="C436" s="54" t="str">
        <f t="shared" si="150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8"/>
        <v>0</v>
      </c>
      <c r="K436" s="100">
        <v>0.0</v>
      </c>
      <c r="L436" s="100">
        <f t="shared" si="149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6" t="str">
        <f t="shared" si="141"/>
        <v>NADA</v>
      </c>
      <c r="B437" s="54"/>
      <c r="C437" s="54" t="str">
        <f t="shared" si="150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8"/>
        <v>0</v>
      </c>
      <c r="K437" s="100">
        <v>0.0</v>
      </c>
      <c r="L437" s="100">
        <f t="shared" si="149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6" t="str">
        <f t="shared" si="141"/>
        <v>NADA</v>
      </c>
      <c r="B438" s="54"/>
      <c r="C438" s="54" t="str">
        <f t="shared" si="150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8"/>
        <v>0</v>
      </c>
      <c r="K438" s="100">
        <v>0.0</v>
      </c>
      <c r="L438" s="100">
        <f t="shared" si="149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6" t="str">
        <f t="shared" si="141"/>
        <v>NADA</v>
      </c>
      <c r="B439" s="54"/>
      <c r="C439" s="54" t="str">
        <f t="shared" si="150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8"/>
        <v>0</v>
      </c>
      <c r="K439" s="100">
        <v>0.0</v>
      </c>
      <c r="L439" s="100">
        <f t="shared" si="149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6" t="str">
        <f t="shared" si="141"/>
        <v>NADA</v>
      </c>
      <c r="B440" s="54"/>
      <c r="C440" s="54" t="str">
        <f t="shared" si="150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8"/>
        <v>0</v>
      </c>
      <c r="K440" s="100">
        <v>0.0</v>
      </c>
      <c r="L440" s="100">
        <f t="shared" si="149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6" t="str">
        <f t="shared" si="141"/>
        <v>NADA</v>
      </c>
      <c r="B441" s="54"/>
      <c r="C441" s="54" t="str">
        <f t="shared" si="150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8"/>
        <v>0</v>
      </c>
      <c r="K441" s="100">
        <v>0.0</v>
      </c>
      <c r="L441" s="100">
        <f t="shared" si="149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6" t="str">
        <f t="shared" si="141"/>
        <v>NADA</v>
      </c>
      <c r="B442" s="54"/>
      <c r="C442" s="54" t="str">
        <f t="shared" si="150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8"/>
        <v>0</v>
      </c>
      <c r="K442" s="100">
        <v>0.0</v>
      </c>
      <c r="L442" s="100">
        <f t="shared" si="149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6" t="str">
        <f t="shared" si="141"/>
        <v>NADA</v>
      </c>
      <c r="B443" s="54"/>
      <c r="C443" s="54" t="str">
        <f t="shared" si="150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8"/>
        <v>0</v>
      </c>
      <c r="K443" s="100">
        <v>0.0</v>
      </c>
      <c r="L443" s="100">
        <f t="shared" si="149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6" t="str">
        <f t="shared" si="141"/>
        <v>NADA</v>
      </c>
      <c r="B444" s="54"/>
      <c r="C444" s="54" t="str">
        <f t="shared" si="150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8"/>
        <v>0</v>
      </c>
      <c r="K444" s="100">
        <v>0.0</v>
      </c>
      <c r="L444" s="100">
        <f t="shared" si="149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6" t="str">
        <f t="shared" si="141"/>
        <v>NADA</v>
      </c>
      <c r="B445" s="54"/>
      <c r="C445" s="54" t="str">
        <f t="shared" si="150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8"/>
        <v>0</v>
      </c>
      <c r="K445" s="100">
        <v>0.0</v>
      </c>
      <c r="L445" s="100">
        <f t="shared" si="149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6" t="str">
        <f t="shared" si="141"/>
        <v>NADA</v>
      </c>
      <c r="B446" s="54"/>
      <c r="C446" s="54" t="str">
        <f t="shared" si="150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8"/>
        <v>0</v>
      </c>
      <c r="K446" s="100">
        <v>0.0</v>
      </c>
      <c r="L446" s="100">
        <f t="shared" si="149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6" t="str">
        <f t="shared" si="141"/>
        <v>NADA</v>
      </c>
      <c r="B447" s="54"/>
      <c r="C447" s="54" t="str">
        <f t="shared" si="150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8"/>
        <v>0</v>
      </c>
      <c r="K447" s="100">
        <v>0.0</v>
      </c>
      <c r="L447" s="100">
        <f t="shared" si="149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6" t="str">
        <f t="shared" si="141"/>
        <v>NADA</v>
      </c>
      <c r="B448" s="54"/>
      <c r="C448" s="54" t="str">
        <f t="shared" si="150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8"/>
        <v>0</v>
      </c>
      <c r="K448" s="100">
        <v>0.0</v>
      </c>
      <c r="L448" s="100">
        <f t="shared" si="149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6" t="str">
        <f t="shared" si="141"/>
        <v>NADA</v>
      </c>
      <c r="B449" s="54"/>
      <c r="C449" s="54" t="str">
        <f t="shared" si="150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8"/>
        <v>0</v>
      </c>
      <c r="K449" s="100">
        <v>0.0</v>
      </c>
      <c r="L449" s="100">
        <f t="shared" si="149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6" t="str">
        <f t="shared" si="141"/>
        <v>NADA</v>
      </c>
      <c r="B450" s="54"/>
      <c r="C450" s="54" t="str">
        <f t="shared" si="150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8"/>
        <v>0</v>
      </c>
      <c r="K450" s="100">
        <v>0.0</v>
      </c>
      <c r="L450" s="100">
        <f t="shared" si="149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6" t="str">
        <f t="shared" si="141"/>
        <v>NADA</v>
      </c>
      <c r="B451" s="54"/>
      <c r="C451" s="54" t="str">
        <f t="shared" si="150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8"/>
        <v>0</v>
      </c>
      <c r="K451" s="100">
        <v>0.0</v>
      </c>
      <c r="L451" s="100">
        <f t="shared" si="149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4.75"/>
    <col customWidth="1" min="3" max="3" width="22.13"/>
    <col customWidth="1" min="5" max="5" width="18.25"/>
    <col customWidth="1" min="12" max="12" width="14.63"/>
    <col customWidth="1" min="13" max="13" width="4.63"/>
    <col customWidth="1" min="15" max="15" width="21.63"/>
    <col customWidth="1" min="22" max="22" width="15.25"/>
  </cols>
  <sheetData>
    <row r="1">
      <c r="A1" s="1"/>
      <c r="B1" s="2"/>
      <c r="C1" s="2"/>
      <c r="D1" s="3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0</v>
      </c>
      <c r="B2" s="7"/>
      <c r="C2" s="7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10" t="s">
        <v>6</v>
      </c>
      <c r="I2" s="8" t="s">
        <v>7</v>
      </c>
      <c r="J2" s="7" t="s">
        <v>5</v>
      </c>
      <c r="K2" s="10" t="s">
        <v>8</v>
      </c>
      <c r="L2" s="11" t="s">
        <v>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6" t="str">
        <f t="shared" ref="A3:A12" si="3">A2</f>
        <v>GERAL</v>
      </c>
      <c r="B3" s="13" t="b">
        <v>1</v>
      </c>
      <c r="C3" s="14" t="str">
        <f>D62</f>
        <v>Pix Bet</v>
      </c>
      <c r="D3" s="14" t="s">
        <v>10</v>
      </c>
      <c r="E3" s="14" t="str">
        <f>C57</f>
        <v>1ª ENTRADA</v>
      </c>
      <c r="F3" s="15" t="s">
        <v>11</v>
      </c>
      <c r="G3" s="16">
        <f>C59</f>
        <v>0.1</v>
      </c>
      <c r="H3" s="17">
        <f t="shared" ref="H3:I3" si="1">H67</f>
        <v>800</v>
      </c>
      <c r="I3" s="17">
        <f t="shared" si="1"/>
        <v>-352</v>
      </c>
      <c r="J3" s="18">
        <f t="shared" ref="J3:J12" si="5">I3/H3</f>
        <v>-0.44</v>
      </c>
      <c r="K3" s="17">
        <f t="shared" ref="K3:L3" si="2">K67</f>
        <v>0</v>
      </c>
      <c r="L3" s="17">
        <f t="shared" si="2"/>
        <v>448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6" t="str">
        <f t="shared" si="3"/>
        <v>GERAL</v>
      </c>
      <c r="B4" s="13" t="b">
        <v>1</v>
      </c>
      <c r="C4" s="14" t="str">
        <f>D106</f>
        <v>1XBet</v>
      </c>
      <c r="D4" s="14" t="s">
        <v>10</v>
      </c>
      <c r="E4" s="14" t="str">
        <f>C101</f>
        <v>2ª ENTRADA</v>
      </c>
      <c r="F4" s="15" t="s">
        <v>12</v>
      </c>
      <c r="G4" s="16">
        <f>C103</f>
        <v>0.02</v>
      </c>
      <c r="H4" s="17">
        <f t="shared" ref="H4:I4" si="4">H111</f>
        <v>800</v>
      </c>
      <c r="I4" s="17">
        <f t="shared" si="4"/>
        <v>263.5</v>
      </c>
      <c r="J4" s="18">
        <f t="shared" si="5"/>
        <v>0.329375</v>
      </c>
      <c r="K4" s="17">
        <f t="shared" ref="K4:L4" si="6">K111</f>
        <v>0</v>
      </c>
      <c r="L4" s="17">
        <f t="shared" si="6"/>
        <v>1063.5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6" t="str">
        <f t="shared" si="3"/>
        <v>GERAL</v>
      </c>
      <c r="B5" s="13" t="b">
        <v>1</v>
      </c>
      <c r="C5" s="14" t="str">
        <f>D150</f>
        <v>Vaidebet</v>
      </c>
      <c r="D5" s="14" t="s">
        <v>10</v>
      </c>
      <c r="E5" s="14" t="str">
        <f>C145</f>
        <v>3ª ENTRADA</v>
      </c>
      <c r="F5" s="15" t="s">
        <v>12</v>
      </c>
      <c r="G5" s="16">
        <f>C147</f>
        <v>0.05</v>
      </c>
      <c r="H5" s="17">
        <f t="shared" ref="H5:I5" si="7">H155</f>
        <v>800</v>
      </c>
      <c r="I5" s="17">
        <f t="shared" si="7"/>
        <v>21.5</v>
      </c>
      <c r="J5" s="18">
        <f t="shared" si="5"/>
        <v>0.026875</v>
      </c>
      <c r="K5" s="17">
        <f>K11</f>
        <v>0</v>
      </c>
      <c r="L5" s="17">
        <f>L155</f>
        <v>821.5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6" t="str">
        <f t="shared" si="3"/>
        <v>GERAL</v>
      </c>
      <c r="B6" s="13" t="b">
        <v>1</v>
      </c>
      <c r="C6" s="14" t="str">
        <f>D194</f>
        <v>Sportingbet</v>
      </c>
      <c r="D6" s="14" t="s">
        <v>10</v>
      </c>
      <c r="E6" s="14" t="str">
        <f>C189</f>
        <v>4ª ENTRADA</v>
      </c>
      <c r="F6" s="15" t="s">
        <v>12</v>
      </c>
      <c r="G6" s="16">
        <f>C191</f>
        <v>0.02</v>
      </c>
      <c r="H6" s="17">
        <f t="shared" ref="H6:I6" si="8">H199</f>
        <v>800</v>
      </c>
      <c r="I6" s="17">
        <f t="shared" si="8"/>
        <v>199</v>
      </c>
      <c r="J6" s="18">
        <f t="shared" si="5"/>
        <v>0.24875</v>
      </c>
      <c r="K6" s="17">
        <f t="shared" ref="K6:L6" si="9">K199</f>
        <v>0</v>
      </c>
      <c r="L6" s="17">
        <f t="shared" si="9"/>
        <v>999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6" t="str">
        <f t="shared" si="3"/>
        <v>GERAL</v>
      </c>
      <c r="B7" s="13" t="b">
        <v>1</v>
      </c>
      <c r="C7" s="14" t="str">
        <f>D238</f>
        <v>Bet Vip</v>
      </c>
      <c r="D7" s="14" t="s">
        <v>10</v>
      </c>
      <c r="E7" s="14" t="str">
        <f>C233</f>
        <v>5ª ENTRADA</v>
      </c>
      <c r="F7" s="15" t="s">
        <v>12</v>
      </c>
      <c r="G7" s="16">
        <f>C235</f>
        <v>0.02</v>
      </c>
      <c r="H7" s="17">
        <f t="shared" ref="H7:I7" si="10">H243</f>
        <v>800</v>
      </c>
      <c r="I7" s="17">
        <f t="shared" si="10"/>
        <v>221.5</v>
      </c>
      <c r="J7" s="18">
        <f t="shared" si="5"/>
        <v>0.276875</v>
      </c>
      <c r="K7" s="17">
        <f t="shared" ref="K7:L7" si="11">K243</f>
        <v>0</v>
      </c>
      <c r="L7" s="17">
        <f t="shared" si="11"/>
        <v>1021.5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6" t="str">
        <f t="shared" si="3"/>
        <v>GERAL</v>
      </c>
      <c r="B8" s="13" t="b">
        <v>1</v>
      </c>
      <c r="C8" s="14" t="str">
        <f>D282</f>
        <v>Bet Fair</v>
      </c>
      <c r="D8" s="14" t="s">
        <v>10</v>
      </c>
      <c r="E8" s="14" t="str">
        <f>C277</f>
        <v>6ª ENTRADA</v>
      </c>
      <c r="F8" s="15" t="s">
        <v>12</v>
      </c>
      <c r="G8" s="16">
        <f>C279</f>
        <v>0.02</v>
      </c>
      <c r="H8" s="17">
        <f t="shared" ref="H8:I8" si="12">H287</f>
        <v>800</v>
      </c>
      <c r="I8" s="17">
        <f t="shared" si="12"/>
        <v>100.5</v>
      </c>
      <c r="J8" s="18">
        <f t="shared" si="5"/>
        <v>0.125625</v>
      </c>
      <c r="K8" s="17">
        <f t="shared" ref="K8:L8" si="13">K287</f>
        <v>0</v>
      </c>
      <c r="L8" s="17">
        <f t="shared" si="13"/>
        <v>900.5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6" t="str">
        <f t="shared" si="3"/>
        <v>GERAL</v>
      </c>
      <c r="B9" s="13" t="b">
        <v>1</v>
      </c>
      <c r="C9" s="14" t="str">
        <f>D326</f>
        <v>Esportes da Sorte</v>
      </c>
      <c r="D9" s="14" t="s">
        <v>10</v>
      </c>
      <c r="E9" s="14" t="str">
        <f>C321</f>
        <v>7ª ENTRADA</v>
      </c>
      <c r="F9" s="15" t="s">
        <v>11</v>
      </c>
      <c r="G9" s="16">
        <f>C323</f>
        <v>0.04</v>
      </c>
      <c r="H9" s="17">
        <f t="shared" ref="H9:I9" si="14">H331</f>
        <v>800</v>
      </c>
      <c r="I9" s="17">
        <f t="shared" si="14"/>
        <v>-9.5</v>
      </c>
      <c r="J9" s="18">
        <f t="shared" si="5"/>
        <v>-0.011875</v>
      </c>
      <c r="K9" s="17">
        <f t="shared" ref="K9:L9" si="15">K331</f>
        <v>0</v>
      </c>
      <c r="L9" s="17">
        <f t="shared" si="15"/>
        <v>790.5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6" t="str">
        <f t="shared" si="3"/>
        <v>GERAL</v>
      </c>
      <c r="B10" s="14" t="b">
        <v>0</v>
      </c>
      <c r="C10" s="14" t="str">
        <f>D370</f>
        <v>Pix Bet</v>
      </c>
      <c r="D10" s="14"/>
      <c r="E10" s="14"/>
      <c r="F10" s="15"/>
      <c r="G10" s="16">
        <f>C367</f>
        <v>0.1</v>
      </c>
      <c r="H10" s="17">
        <f t="shared" ref="H10:I10" si="16">H375</f>
        <v>0</v>
      </c>
      <c r="I10" s="17">
        <f t="shared" si="16"/>
        <v>0</v>
      </c>
      <c r="J10" s="18" t="str">
        <f t="shared" si="5"/>
        <v>#DIV/0!</v>
      </c>
      <c r="K10" s="17">
        <f t="shared" ref="K10:L10" si="17">K375</f>
        <v>0</v>
      </c>
      <c r="L10" s="17">
        <f t="shared" si="17"/>
        <v>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6" t="str">
        <f t="shared" si="3"/>
        <v>GERAL</v>
      </c>
      <c r="B11" s="14" t="b">
        <v>0</v>
      </c>
      <c r="C11" s="14" t="str">
        <f>D414</f>
        <v>Pix Bet</v>
      </c>
      <c r="D11" s="14"/>
      <c r="E11" s="14"/>
      <c r="F11" s="15"/>
      <c r="G11" s="16">
        <f>C411</f>
        <v>0.1</v>
      </c>
      <c r="H11" s="17">
        <f t="shared" ref="H11:I11" si="18">H419</f>
        <v>0</v>
      </c>
      <c r="I11" s="17">
        <f t="shared" si="18"/>
        <v>0</v>
      </c>
      <c r="J11" s="18" t="str">
        <f t="shared" si="5"/>
        <v>#DIV/0!</v>
      </c>
      <c r="K11" s="17">
        <f t="shared" ref="K11:L11" si="19">K419</f>
        <v>0</v>
      </c>
      <c r="L11" s="17">
        <f t="shared" si="19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6" t="str">
        <f t="shared" si="3"/>
        <v>GERAL</v>
      </c>
      <c r="B12" s="26"/>
      <c r="C12" s="26" t="s">
        <v>56</v>
      </c>
      <c r="D12" s="26"/>
      <c r="E12" s="27">
        <f>H12*234.52%</f>
        <v>13133.12</v>
      </c>
      <c r="F12" s="28" t="s">
        <v>14</v>
      </c>
      <c r="G12" s="29"/>
      <c r="H12" s="30">
        <f t="shared" ref="H12:I12" si="20">SUM(H3:H11)</f>
        <v>5600</v>
      </c>
      <c r="I12" s="30">
        <f t="shared" si="20"/>
        <v>444.5</v>
      </c>
      <c r="J12" s="31">
        <f t="shared" si="5"/>
        <v>0.079375</v>
      </c>
      <c r="K12" s="30">
        <f t="shared" ref="K12:L12" si="21">SUM(K3:K11)</f>
        <v>0</v>
      </c>
      <c r="L12" s="30">
        <f t="shared" si="21"/>
        <v>6044.5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"/>
      <c r="B13" s="32"/>
      <c r="C13" s="32"/>
      <c r="D13" s="32"/>
      <c r="E13" s="32"/>
      <c r="F13" s="106"/>
      <c r="G13" s="3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/>
      <c r="B14" s="32"/>
      <c r="C14" s="32"/>
      <c r="D14" s="32"/>
      <c r="E14" s="32"/>
      <c r="F14" s="106"/>
      <c r="G14" s="3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2" t="str">
        <f>C15</f>
        <v>RESULTADO DO DIA</v>
      </c>
      <c r="B15" s="43"/>
      <c r="C15" s="44" t="s">
        <v>16</v>
      </c>
      <c r="D15" s="43"/>
      <c r="E15" s="45" t="s">
        <v>17</v>
      </c>
      <c r="F15" s="46" t="s">
        <v>18</v>
      </c>
      <c r="G15" s="47" t="s">
        <v>19</v>
      </c>
      <c r="H15" s="46" t="s">
        <v>18</v>
      </c>
      <c r="I15" s="47" t="s">
        <v>19</v>
      </c>
      <c r="J15" s="46" t="s">
        <v>18</v>
      </c>
      <c r="K15" s="47" t="s">
        <v>19</v>
      </c>
      <c r="L15" s="46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2" t="str">
        <f t="shared" ref="A16:A55" si="22">A15</f>
        <v>RESULTADO DO DIA</v>
      </c>
      <c r="B16" s="48"/>
      <c r="C16" s="8" t="s">
        <v>1</v>
      </c>
      <c r="D16" s="8" t="s">
        <v>2</v>
      </c>
      <c r="E16" s="8" t="s">
        <v>3</v>
      </c>
      <c r="F16" s="9" t="s">
        <v>4</v>
      </c>
      <c r="G16" s="8" t="s">
        <v>5</v>
      </c>
      <c r="H16" s="10" t="s">
        <v>6</v>
      </c>
      <c r="I16" s="8" t="s">
        <v>7</v>
      </c>
      <c r="J16" s="8" t="s">
        <v>20</v>
      </c>
      <c r="K16" s="10" t="s">
        <v>8</v>
      </c>
      <c r="L16" s="49" t="s">
        <v>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2" t="str">
        <f t="shared" si="22"/>
        <v>RESULTADO DO DIA</v>
      </c>
      <c r="B17" s="50"/>
      <c r="C17" s="14" t="s">
        <v>21</v>
      </c>
      <c r="D17" s="14" t="s">
        <v>10</v>
      </c>
      <c r="E17" s="50"/>
      <c r="F17" s="50"/>
      <c r="G17" s="16" t="str">
        <f>#REF!</f>
        <v>#REF!</v>
      </c>
      <c r="H17" s="51">
        <f t="shared" ref="H17:I17" si="23">H67+H111+H155+H199+H243+H287+H331+H375+H419</f>
        <v>5600</v>
      </c>
      <c r="I17" s="51">
        <f t="shared" si="23"/>
        <v>444.5</v>
      </c>
      <c r="J17" s="52">
        <f>SUM(H17:I17)</f>
        <v>6044.5</v>
      </c>
      <c r="K17" s="51">
        <f>K67+K111+K155+K199+K243+K287+K331+K375+K419</f>
        <v>0</v>
      </c>
      <c r="L17" s="51">
        <f>J17-K17</f>
        <v>6044.5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2" t="str">
        <f t="shared" si="22"/>
        <v>RESULTADO DO DIA</v>
      </c>
      <c r="B18" s="48"/>
      <c r="C18" s="8" t="s">
        <v>1</v>
      </c>
      <c r="D18" s="8" t="s">
        <v>2</v>
      </c>
      <c r="E18" s="7" t="s">
        <v>22</v>
      </c>
      <c r="F18" s="9" t="s">
        <v>18</v>
      </c>
      <c r="G18" s="8" t="s">
        <v>4</v>
      </c>
      <c r="H18" s="10" t="s">
        <v>6</v>
      </c>
      <c r="I18" s="8" t="s">
        <v>7</v>
      </c>
      <c r="J18" s="8" t="s">
        <v>20</v>
      </c>
      <c r="K18" s="10" t="s">
        <v>8</v>
      </c>
      <c r="L18" s="49" t="s">
        <v>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2" t="str">
        <f t="shared" si="22"/>
        <v>RESULTADO DO DIA</v>
      </c>
      <c r="B19" s="53"/>
      <c r="C19" s="54" t="s">
        <v>21</v>
      </c>
      <c r="D19" s="54" t="s">
        <v>10</v>
      </c>
      <c r="E19" s="55">
        <f t="shared" ref="E19:E49" si="25">I19/$H$17</f>
        <v>0</v>
      </c>
      <c r="F19" s="56" t="s">
        <v>29</v>
      </c>
      <c r="G19" s="57">
        <v>1.0</v>
      </c>
      <c r="H19" s="58">
        <f t="shared" ref="H19:I19" si="24">H69+H113+H157+H201+H245+H289+H333+H377+H421</f>
        <v>0</v>
      </c>
      <c r="I19" s="59">
        <f t="shared" si="24"/>
        <v>0</v>
      </c>
      <c r="J19" s="60">
        <f t="shared" ref="J19:J49" si="27">SUM(H19:I19)</f>
        <v>0</v>
      </c>
      <c r="K19" s="58">
        <f t="shared" ref="K19:K49" si="28">K69+K113+K157+K201+K245+K289+K333+K377+K421</f>
        <v>0</v>
      </c>
      <c r="L19" s="58">
        <f t="shared" ref="L19:L49" si="29">J19-K19</f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2" t="str">
        <f t="shared" si="22"/>
        <v>RESULTADO DO DIA</v>
      </c>
      <c r="B20" s="53"/>
      <c r="C20" s="54" t="str">
        <f t="shared" ref="C20:C49" si="30">C19</f>
        <v>TODAS</v>
      </c>
      <c r="D20" s="54" t="s">
        <v>10</v>
      </c>
      <c r="E20" s="55">
        <f t="shared" si="25"/>
        <v>0</v>
      </c>
      <c r="F20" s="56" t="s">
        <v>23</v>
      </c>
      <c r="G20" s="57">
        <v>2.0</v>
      </c>
      <c r="H20" s="58">
        <f t="shared" ref="H20:I20" si="26">H70+H114+H158+H202+H246+H290+H334+H378+H422</f>
        <v>0</v>
      </c>
      <c r="I20" s="59">
        <f t="shared" si="26"/>
        <v>0</v>
      </c>
      <c r="J20" s="60">
        <f t="shared" si="27"/>
        <v>0</v>
      </c>
      <c r="K20" s="58">
        <f t="shared" si="28"/>
        <v>0</v>
      </c>
      <c r="L20" s="58">
        <f t="shared" si="29"/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2" t="str">
        <f t="shared" si="22"/>
        <v>RESULTADO DO DIA</v>
      </c>
      <c r="B21" s="53"/>
      <c r="C21" s="54" t="str">
        <f t="shared" si="30"/>
        <v>TODAS</v>
      </c>
      <c r="D21" s="54" t="s">
        <v>10</v>
      </c>
      <c r="E21" s="55">
        <f t="shared" si="25"/>
        <v>0</v>
      </c>
      <c r="F21" s="56" t="s">
        <v>24</v>
      </c>
      <c r="G21" s="57">
        <v>3.0</v>
      </c>
      <c r="H21" s="58">
        <f t="shared" ref="H21:I21" si="31">H71+H115+H159+H203+H247+H291+H335+H379+H423</f>
        <v>0</v>
      </c>
      <c r="I21" s="59">
        <f t="shared" si="31"/>
        <v>0</v>
      </c>
      <c r="J21" s="60">
        <f t="shared" si="27"/>
        <v>0</v>
      </c>
      <c r="K21" s="58">
        <f t="shared" si="28"/>
        <v>0</v>
      </c>
      <c r="L21" s="58">
        <f t="shared" si="29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2" t="str">
        <f t="shared" si="22"/>
        <v>RESULTADO DO DIA</v>
      </c>
      <c r="B22" s="53"/>
      <c r="C22" s="54" t="str">
        <f t="shared" si="30"/>
        <v>TODAS</v>
      </c>
      <c r="D22" s="54" t="s">
        <v>10</v>
      </c>
      <c r="E22" s="55">
        <f t="shared" si="25"/>
        <v>0</v>
      </c>
      <c r="F22" s="56" t="s">
        <v>25</v>
      </c>
      <c r="G22" s="57">
        <v>4.0</v>
      </c>
      <c r="H22" s="58">
        <f t="shared" ref="H22:I22" si="32">H72+H116+H160+H204+H248+H292+H336+H380+H424</f>
        <v>0</v>
      </c>
      <c r="I22" s="59">
        <f t="shared" si="32"/>
        <v>0</v>
      </c>
      <c r="J22" s="60">
        <f t="shared" si="27"/>
        <v>0</v>
      </c>
      <c r="K22" s="58">
        <f t="shared" si="28"/>
        <v>0</v>
      </c>
      <c r="L22" s="58">
        <f t="shared" si="29"/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2" t="str">
        <f t="shared" si="22"/>
        <v>RESULTADO DO DIA</v>
      </c>
      <c r="B23" s="53"/>
      <c r="C23" s="54" t="str">
        <f t="shared" si="30"/>
        <v>TODAS</v>
      </c>
      <c r="D23" s="54" t="s">
        <v>10</v>
      </c>
      <c r="E23" s="55">
        <f t="shared" si="25"/>
        <v>0</v>
      </c>
      <c r="F23" s="56" t="s">
        <v>26</v>
      </c>
      <c r="G23" s="57">
        <v>5.0</v>
      </c>
      <c r="H23" s="58">
        <f t="shared" ref="H23:I23" si="33">H73+H117+H161+H205+H249+H293+H337+H381+H425</f>
        <v>0</v>
      </c>
      <c r="I23" s="59">
        <f t="shared" si="33"/>
        <v>0</v>
      </c>
      <c r="J23" s="60">
        <f t="shared" si="27"/>
        <v>0</v>
      </c>
      <c r="K23" s="58">
        <f t="shared" si="28"/>
        <v>0</v>
      </c>
      <c r="L23" s="58">
        <f t="shared" si="29"/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2" t="str">
        <f t="shared" si="22"/>
        <v>RESULTADO DO DIA</v>
      </c>
      <c r="B24" s="53"/>
      <c r="C24" s="54" t="str">
        <f t="shared" si="30"/>
        <v>TODAS</v>
      </c>
      <c r="D24" s="54" t="s">
        <v>10</v>
      </c>
      <c r="E24" s="55">
        <f t="shared" si="25"/>
        <v>0</v>
      </c>
      <c r="F24" s="56" t="s">
        <v>27</v>
      </c>
      <c r="G24" s="57">
        <v>6.0</v>
      </c>
      <c r="H24" s="58">
        <f t="shared" ref="H24:I24" si="34">H74+H118+H162+H206+H250+H294+H338+H382+H426</f>
        <v>0</v>
      </c>
      <c r="I24" s="59">
        <f t="shared" si="34"/>
        <v>0</v>
      </c>
      <c r="J24" s="60">
        <f t="shared" si="27"/>
        <v>0</v>
      </c>
      <c r="K24" s="58">
        <f t="shared" si="28"/>
        <v>0</v>
      </c>
      <c r="L24" s="58">
        <f t="shared" si="29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2" t="str">
        <f t="shared" si="22"/>
        <v>RESULTADO DO DIA</v>
      </c>
      <c r="B25" s="53"/>
      <c r="C25" s="54" t="str">
        <f t="shared" si="30"/>
        <v>TODAS</v>
      </c>
      <c r="D25" s="54" t="s">
        <v>10</v>
      </c>
      <c r="E25" s="55">
        <f t="shared" si="25"/>
        <v>0</v>
      </c>
      <c r="F25" s="56" t="s">
        <v>28</v>
      </c>
      <c r="G25" s="57">
        <v>7.0</v>
      </c>
      <c r="H25" s="58">
        <f t="shared" ref="H25:I25" si="35">H75+H119+H163+H207+H251+H295+H339+H383+H427</f>
        <v>0</v>
      </c>
      <c r="I25" s="59">
        <f t="shared" si="35"/>
        <v>0</v>
      </c>
      <c r="J25" s="60">
        <f t="shared" si="27"/>
        <v>0</v>
      </c>
      <c r="K25" s="58">
        <f t="shared" si="28"/>
        <v>0</v>
      </c>
      <c r="L25" s="58">
        <f t="shared" si="29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2" t="str">
        <f t="shared" si="22"/>
        <v>RESULTADO DO DIA</v>
      </c>
      <c r="B26" s="53"/>
      <c r="C26" s="54" t="str">
        <f t="shared" si="30"/>
        <v>TODAS</v>
      </c>
      <c r="D26" s="54" t="s">
        <v>10</v>
      </c>
      <c r="E26" s="55">
        <f t="shared" si="25"/>
        <v>0</v>
      </c>
      <c r="F26" s="56" t="s">
        <v>29</v>
      </c>
      <c r="G26" s="57">
        <v>8.0</v>
      </c>
      <c r="H26" s="58">
        <f t="shared" ref="H26:I26" si="36">H76+H120+H164+H208+H252+H296+H340+H384+H428</f>
        <v>0</v>
      </c>
      <c r="I26" s="59">
        <f t="shared" si="36"/>
        <v>0</v>
      </c>
      <c r="J26" s="60">
        <f t="shared" si="27"/>
        <v>0</v>
      </c>
      <c r="K26" s="58">
        <f t="shared" si="28"/>
        <v>0</v>
      </c>
      <c r="L26" s="58">
        <f t="shared" si="29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2" t="str">
        <f t="shared" si="22"/>
        <v>RESULTADO DO DIA</v>
      </c>
      <c r="B27" s="53"/>
      <c r="C27" s="54" t="str">
        <f t="shared" si="30"/>
        <v>TODAS</v>
      </c>
      <c r="D27" s="54" t="s">
        <v>10</v>
      </c>
      <c r="E27" s="55">
        <f t="shared" si="25"/>
        <v>0</v>
      </c>
      <c r="F27" s="56" t="s">
        <v>23</v>
      </c>
      <c r="G27" s="57">
        <v>9.0</v>
      </c>
      <c r="H27" s="58">
        <f t="shared" ref="H27:I27" si="37">H77+H121+H165+H209+H253+H297+H341+H385+H429</f>
        <v>0</v>
      </c>
      <c r="I27" s="59">
        <f t="shared" si="37"/>
        <v>0</v>
      </c>
      <c r="J27" s="60">
        <f t="shared" si="27"/>
        <v>0</v>
      </c>
      <c r="K27" s="58">
        <f t="shared" si="28"/>
        <v>0</v>
      </c>
      <c r="L27" s="58">
        <f t="shared" si="29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2" t="str">
        <f t="shared" si="22"/>
        <v>RESULTADO DO DIA</v>
      </c>
      <c r="B28" s="53"/>
      <c r="C28" s="54" t="str">
        <f t="shared" si="30"/>
        <v>TODAS</v>
      </c>
      <c r="D28" s="54" t="s">
        <v>10</v>
      </c>
      <c r="E28" s="55">
        <f t="shared" si="25"/>
        <v>0</v>
      </c>
      <c r="F28" s="56" t="s">
        <v>24</v>
      </c>
      <c r="G28" s="57">
        <v>10.0</v>
      </c>
      <c r="H28" s="58">
        <f t="shared" ref="H28:I28" si="38">H78+H122+H166+H210+H254+H298+H342+H386+H430</f>
        <v>0</v>
      </c>
      <c r="I28" s="59">
        <f t="shared" si="38"/>
        <v>0</v>
      </c>
      <c r="J28" s="60">
        <f t="shared" si="27"/>
        <v>0</v>
      </c>
      <c r="K28" s="58">
        <f t="shared" si="28"/>
        <v>0</v>
      </c>
      <c r="L28" s="58">
        <f t="shared" si="29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2" t="str">
        <f t="shared" si="22"/>
        <v>RESULTADO DO DIA</v>
      </c>
      <c r="B29" s="53"/>
      <c r="C29" s="54" t="str">
        <f t="shared" si="30"/>
        <v>TODAS</v>
      </c>
      <c r="D29" s="54" t="s">
        <v>10</v>
      </c>
      <c r="E29" s="55">
        <f t="shared" si="25"/>
        <v>0</v>
      </c>
      <c r="F29" s="56" t="s">
        <v>25</v>
      </c>
      <c r="G29" s="57">
        <v>11.0</v>
      </c>
      <c r="H29" s="58">
        <f t="shared" ref="H29:I29" si="39">H79+H123+H167+H211+H255+H299+H343+H387+H431</f>
        <v>0</v>
      </c>
      <c r="I29" s="59">
        <f t="shared" si="39"/>
        <v>0</v>
      </c>
      <c r="J29" s="60">
        <f t="shared" si="27"/>
        <v>0</v>
      </c>
      <c r="K29" s="58">
        <f t="shared" si="28"/>
        <v>0</v>
      </c>
      <c r="L29" s="58">
        <f t="shared" si="29"/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2" t="str">
        <f t="shared" si="22"/>
        <v>RESULTADO DO DIA</v>
      </c>
      <c r="B30" s="53"/>
      <c r="C30" s="54" t="str">
        <f t="shared" si="30"/>
        <v>TODAS</v>
      </c>
      <c r="D30" s="54" t="s">
        <v>10</v>
      </c>
      <c r="E30" s="55">
        <f t="shared" si="25"/>
        <v>0</v>
      </c>
      <c r="F30" s="56" t="s">
        <v>26</v>
      </c>
      <c r="G30" s="57">
        <v>12.0</v>
      </c>
      <c r="H30" s="58">
        <f t="shared" ref="H30:I30" si="40">H80+H124+H168+H212+H256+H300+H344+H388+H432</f>
        <v>0</v>
      </c>
      <c r="I30" s="59">
        <f t="shared" si="40"/>
        <v>0</v>
      </c>
      <c r="J30" s="60">
        <f t="shared" si="27"/>
        <v>0</v>
      </c>
      <c r="K30" s="58">
        <f t="shared" si="28"/>
        <v>0</v>
      </c>
      <c r="L30" s="58">
        <f t="shared" si="29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2" t="str">
        <f t="shared" si="22"/>
        <v>RESULTADO DO DIA</v>
      </c>
      <c r="B31" s="53"/>
      <c r="C31" s="54" t="str">
        <f t="shared" si="30"/>
        <v>TODAS</v>
      </c>
      <c r="D31" s="54" t="s">
        <v>10</v>
      </c>
      <c r="E31" s="55">
        <f t="shared" si="25"/>
        <v>0</v>
      </c>
      <c r="F31" s="56" t="s">
        <v>27</v>
      </c>
      <c r="G31" s="57">
        <v>13.0</v>
      </c>
      <c r="H31" s="58">
        <f t="shared" ref="H31:I31" si="41">H81+H125+H169+H213+H257+H301+H345+H389+H433</f>
        <v>0</v>
      </c>
      <c r="I31" s="59">
        <f t="shared" si="41"/>
        <v>0</v>
      </c>
      <c r="J31" s="60">
        <f t="shared" si="27"/>
        <v>0</v>
      </c>
      <c r="K31" s="58">
        <f t="shared" si="28"/>
        <v>0</v>
      </c>
      <c r="L31" s="58">
        <f t="shared" si="29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2" t="str">
        <f t="shared" si="22"/>
        <v>RESULTADO DO DIA</v>
      </c>
      <c r="B32" s="53"/>
      <c r="C32" s="54" t="str">
        <f t="shared" si="30"/>
        <v>TODAS</v>
      </c>
      <c r="D32" s="54" t="s">
        <v>10</v>
      </c>
      <c r="E32" s="55">
        <f t="shared" si="25"/>
        <v>-0.02392857143</v>
      </c>
      <c r="F32" s="56" t="s">
        <v>28</v>
      </c>
      <c r="G32" s="57">
        <v>14.0</v>
      </c>
      <c r="H32" s="58">
        <f t="shared" ref="H32:I32" si="42">H82+H126+H170+H214+H258+H302+H346+H390+H434</f>
        <v>5600</v>
      </c>
      <c r="I32" s="59">
        <f t="shared" si="42"/>
        <v>-134</v>
      </c>
      <c r="J32" s="60">
        <f t="shared" si="27"/>
        <v>5466</v>
      </c>
      <c r="K32" s="58">
        <f t="shared" si="28"/>
        <v>0</v>
      </c>
      <c r="L32" s="58">
        <f t="shared" si="29"/>
        <v>5466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2" t="str">
        <f t="shared" si="22"/>
        <v>RESULTADO DO DIA</v>
      </c>
      <c r="B33" s="53"/>
      <c r="C33" s="54" t="str">
        <f t="shared" si="30"/>
        <v>TODAS</v>
      </c>
      <c r="D33" s="54" t="s">
        <v>10</v>
      </c>
      <c r="E33" s="55">
        <f t="shared" si="25"/>
        <v>0.03482142857</v>
      </c>
      <c r="F33" s="56" t="s">
        <v>29</v>
      </c>
      <c r="G33" s="57">
        <v>15.0</v>
      </c>
      <c r="H33" s="58">
        <f t="shared" ref="H33:I33" si="43">H83+H127+H171+H215+H259+H303+H347+H391+H435</f>
        <v>0</v>
      </c>
      <c r="I33" s="59">
        <f t="shared" si="43"/>
        <v>195</v>
      </c>
      <c r="J33" s="60">
        <f t="shared" si="27"/>
        <v>195</v>
      </c>
      <c r="K33" s="58">
        <f t="shared" si="28"/>
        <v>0</v>
      </c>
      <c r="L33" s="58">
        <f t="shared" si="29"/>
        <v>195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2" t="str">
        <f t="shared" si="22"/>
        <v>RESULTADO DO DIA</v>
      </c>
      <c r="B34" s="53"/>
      <c r="C34" s="54" t="str">
        <f t="shared" si="30"/>
        <v>TODAS</v>
      </c>
      <c r="D34" s="54" t="s">
        <v>10</v>
      </c>
      <c r="E34" s="55">
        <f t="shared" si="25"/>
        <v>0.01017857143</v>
      </c>
      <c r="F34" s="56" t="s">
        <v>23</v>
      </c>
      <c r="G34" s="57">
        <v>16.0</v>
      </c>
      <c r="H34" s="58">
        <f t="shared" ref="H34:I34" si="44">H84+H128+H172+H216+H260+H304+H348+H392+H436</f>
        <v>0</v>
      </c>
      <c r="I34" s="59">
        <f t="shared" si="44"/>
        <v>57</v>
      </c>
      <c r="J34" s="60">
        <f t="shared" si="27"/>
        <v>57</v>
      </c>
      <c r="K34" s="58">
        <f t="shared" si="28"/>
        <v>0</v>
      </c>
      <c r="L34" s="58">
        <f t="shared" si="29"/>
        <v>57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2" t="str">
        <f t="shared" si="22"/>
        <v>RESULTADO DO DIA</v>
      </c>
      <c r="B35" s="53"/>
      <c r="C35" s="54" t="str">
        <f t="shared" si="30"/>
        <v>TODAS</v>
      </c>
      <c r="D35" s="54" t="s">
        <v>10</v>
      </c>
      <c r="E35" s="55">
        <f t="shared" si="25"/>
        <v>-0.009553571429</v>
      </c>
      <c r="F35" s="56" t="s">
        <v>24</v>
      </c>
      <c r="G35" s="57">
        <v>17.0</v>
      </c>
      <c r="H35" s="58">
        <f t="shared" ref="H35:I35" si="45">H85+H129+H173+H217+H261+H305+H349+H393+H437</f>
        <v>0</v>
      </c>
      <c r="I35" s="59">
        <f t="shared" si="45"/>
        <v>-53.5</v>
      </c>
      <c r="J35" s="60">
        <f t="shared" si="27"/>
        <v>-53.5</v>
      </c>
      <c r="K35" s="58">
        <f t="shared" si="28"/>
        <v>0</v>
      </c>
      <c r="L35" s="58">
        <f t="shared" si="29"/>
        <v>-53.5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2" t="str">
        <f t="shared" si="22"/>
        <v>RESULTADO DO DIA</v>
      </c>
      <c r="B36" s="53"/>
      <c r="C36" s="54" t="str">
        <f t="shared" si="30"/>
        <v>TODAS</v>
      </c>
      <c r="D36" s="54" t="s">
        <v>10</v>
      </c>
      <c r="E36" s="55">
        <f t="shared" si="25"/>
        <v>0.01267857143</v>
      </c>
      <c r="F36" s="56" t="s">
        <v>25</v>
      </c>
      <c r="G36" s="57">
        <v>18.0</v>
      </c>
      <c r="H36" s="58">
        <f t="shared" ref="H36:I36" si="46">H86+H130+H174+H218+H262+H306+H350+H394+H438</f>
        <v>0</v>
      </c>
      <c r="I36" s="59">
        <f t="shared" si="46"/>
        <v>71</v>
      </c>
      <c r="J36" s="60">
        <f t="shared" si="27"/>
        <v>71</v>
      </c>
      <c r="K36" s="58">
        <f t="shared" si="28"/>
        <v>0</v>
      </c>
      <c r="L36" s="58">
        <f t="shared" si="29"/>
        <v>71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2" t="str">
        <f t="shared" si="22"/>
        <v>RESULTADO DO DIA</v>
      </c>
      <c r="B37" s="53"/>
      <c r="C37" s="54" t="str">
        <f t="shared" si="30"/>
        <v>TODAS</v>
      </c>
      <c r="D37" s="54" t="s">
        <v>10</v>
      </c>
      <c r="E37" s="55">
        <f t="shared" si="25"/>
        <v>0.02705357143</v>
      </c>
      <c r="F37" s="56" t="s">
        <v>26</v>
      </c>
      <c r="G37" s="57">
        <v>19.0</v>
      </c>
      <c r="H37" s="58">
        <f t="shared" ref="H37:I37" si="47">H87+H131+H175+H219+H263+H307+H351+H395+H439</f>
        <v>0</v>
      </c>
      <c r="I37" s="59">
        <f t="shared" si="47"/>
        <v>151.5</v>
      </c>
      <c r="J37" s="60">
        <f t="shared" si="27"/>
        <v>151.5</v>
      </c>
      <c r="K37" s="58">
        <f t="shared" si="28"/>
        <v>0</v>
      </c>
      <c r="L37" s="58">
        <f t="shared" si="29"/>
        <v>151.5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2" t="str">
        <f t="shared" si="22"/>
        <v>RESULTADO DO DIA</v>
      </c>
      <c r="B38" s="53"/>
      <c r="C38" s="54" t="str">
        <f t="shared" si="30"/>
        <v>TODAS</v>
      </c>
      <c r="D38" s="54" t="s">
        <v>10</v>
      </c>
      <c r="E38" s="55">
        <f t="shared" si="25"/>
        <v>0.009642857143</v>
      </c>
      <c r="F38" s="56" t="s">
        <v>27</v>
      </c>
      <c r="G38" s="57">
        <v>20.0</v>
      </c>
      <c r="H38" s="58">
        <f t="shared" ref="H38:I38" si="48">H88+H132+H176+H220+H264+H308+H352+H396+H440</f>
        <v>0</v>
      </c>
      <c r="I38" s="59">
        <f t="shared" si="48"/>
        <v>54</v>
      </c>
      <c r="J38" s="60">
        <f t="shared" si="27"/>
        <v>54</v>
      </c>
      <c r="K38" s="58">
        <f t="shared" si="28"/>
        <v>0</v>
      </c>
      <c r="L38" s="58">
        <f t="shared" si="29"/>
        <v>54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2" t="str">
        <f t="shared" si="22"/>
        <v>RESULTADO DO DIA</v>
      </c>
      <c r="B39" s="53"/>
      <c r="C39" s="54" t="str">
        <f t="shared" si="30"/>
        <v>TODAS</v>
      </c>
      <c r="D39" s="54" t="s">
        <v>10</v>
      </c>
      <c r="E39" s="55">
        <f t="shared" si="25"/>
        <v>-0.02330357143</v>
      </c>
      <c r="F39" s="56" t="s">
        <v>28</v>
      </c>
      <c r="G39" s="57">
        <v>21.0</v>
      </c>
      <c r="H39" s="58">
        <f t="shared" ref="H39:I39" si="49">H89+H133+H177+H221+H265+H309+H353+H397+H441</f>
        <v>0</v>
      </c>
      <c r="I39" s="59">
        <f t="shared" si="49"/>
        <v>-130.5</v>
      </c>
      <c r="J39" s="60">
        <f t="shared" si="27"/>
        <v>-130.5</v>
      </c>
      <c r="K39" s="58">
        <f t="shared" si="28"/>
        <v>0</v>
      </c>
      <c r="L39" s="58">
        <f t="shared" si="29"/>
        <v>-130.5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2" t="str">
        <f t="shared" si="22"/>
        <v>RESULTADO DO DIA</v>
      </c>
      <c r="B40" s="53"/>
      <c r="C40" s="54" t="str">
        <f t="shared" si="30"/>
        <v>TODAS</v>
      </c>
      <c r="D40" s="54" t="s">
        <v>10</v>
      </c>
      <c r="E40" s="55">
        <f t="shared" si="25"/>
        <v>0.0008928571429</v>
      </c>
      <c r="F40" s="56" t="s">
        <v>29</v>
      </c>
      <c r="G40" s="57">
        <v>22.0</v>
      </c>
      <c r="H40" s="58">
        <f t="shared" ref="H40:I40" si="50">H90+H134+H178+H222+H266+H310+H354+H398+H442</f>
        <v>0</v>
      </c>
      <c r="I40" s="59">
        <f t="shared" si="50"/>
        <v>5</v>
      </c>
      <c r="J40" s="60">
        <f t="shared" si="27"/>
        <v>5</v>
      </c>
      <c r="K40" s="58">
        <f t="shared" si="28"/>
        <v>0</v>
      </c>
      <c r="L40" s="58">
        <f t="shared" si="29"/>
        <v>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2" t="str">
        <f t="shared" si="22"/>
        <v>RESULTADO DO DIA</v>
      </c>
      <c r="B41" s="53"/>
      <c r="C41" s="54" t="str">
        <f t="shared" si="30"/>
        <v>TODAS</v>
      </c>
      <c r="D41" s="54" t="s">
        <v>10</v>
      </c>
      <c r="E41" s="55">
        <f t="shared" si="25"/>
        <v>0</v>
      </c>
      <c r="F41" s="56" t="s">
        <v>23</v>
      </c>
      <c r="G41" s="57">
        <v>23.0</v>
      </c>
      <c r="H41" s="58">
        <f t="shared" ref="H41:I41" si="51">H91+H135+H179+H223+H267+H311+H355+H399+H443</f>
        <v>0</v>
      </c>
      <c r="I41" s="59">
        <f t="shared" si="51"/>
        <v>0</v>
      </c>
      <c r="J41" s="60">
        <f t="shared" si="27"/>
        <v>0</v>
      </c>
      <c r="K41" s="58">
        <f t="shared" si="28"/>
        <v>0</v>
      </c>
      <c r="L41" s="58">
        <f t="shared" si="29"/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2" t="str">
        <f t="shared" si="22"/>
        <v>RESULTADO DO DIA</v>
      </c>
      <c r="B42" s="53"/>
      <c r="C42" s="54" t="str">
        <f t="shared" si="30"/>
        <v>TODAS</v>
      </c>
      <c r="D42" s="54" t="s">
        <v>10</v>
      </c>
      <c r="E42" s="55">
        <f t="shared" si="25"/>
        <v>0</v>
      </c>
      <c r="F42" s="56" t="s">
        <v>24</v>
      </c>
      <c r="G42" s="57">
        <v>24.0</v>
      </c>
      <c r="H42" s="58">
        <f t="shared" ref="H42:I42" si="52">H92+H136+H180+H224+H268+H312+H356+H400+H444</f>
        <v>0</v>
      </c>
      <c r="I42" s="59">
        <f t="shared" si="52"/>
        <v>0</v>
      </c>
      <c r="J42" s="60">
        <f t="shared" si="27"/>
        <v>0</v>
      </c>
      <c r="K42" s="58">
        <f t="shared" si="28"/>
        <v>0</v>
      </c>
      <c r="L42" s="58">
        <f t="shared" si="29"/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2" t="str">
        <f t="shared" si="22"/>
        <v>RESULTADO DO DIA</v>
      </c>
      <c r="B43" s="53"/>
      <c r="C43" s="54" t="str">
        <f t="shared" si="30"/>
        <v>TODAS</v>
      </c>
      <c r="D43" s="54" t="s">
        <v>10</v>
      </c>
      <c r="E43" s="55">
        <f t="shared" si="25"/>
        <v>0</v>
      </c>
      <c r="F43" s="56" t="s">
        <v>25</v>
      </c>
      <c r="G43" s="57">
        <v>25.0</v>
      </c>
      <c r="H43" s="58">
        <f t="shared" ref="H43:I43" si="53">H93+H137+H181+H225+H269+H313+H357+H401+H445</f>
        <v>0</v>
      </c>
      <c r="I43" s="59">
        <f t="shared" si="53"/>
        <v>0</v>
      </c>
      <c r="J43" s="60">
        <f t="shared" si="27"/>
        <v>0</v>
      </c>
      <c r="K43" s="58">
        <f t="shared" si="28"/>
        <v>0</v>
      </c>
      <c r="L43" s="58">
        <f t="shared" si="29"/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2" t="str">
        <f t="shared" si="22"/>
        <v>RESULTADO DO DIA</v>
      </c>
      <c r="B44" s="53"/>
      <c r="C44" s="54" t="str">
        <f t="shared" si="30"/>
        <v>TODAS</v>
      </c>
      <c r="D44" s="54" t="s">
        <v>10</v>
      </c>
      <c r="E44" s="55">
        <f t="shared" si="25"/>
        <v>-0.01785714286</v>
      </c>
      <c r="F44" s="56" t="s">
        <v>26</v>
      </c>
      <c r="G44" s="57">
        <v>26.0</v>
      </c>
      <c r="H44" s="58">
        <f t="shared" ref="H44:I44" si="54">H94+H138+H182+H226+H270+H314+H358+H402+H446</f>
        <v>0</v>
      </c>
      <c r="I44" s="59">
        <f t="shared" si="54"/>
        <v>-100</v>
      </c>
      <c r="J44" s="60">
        <f t="shared" si="27"/>
        <v>-100</v>
      </c>
      <c r="K44" s="58">
        <f t="shared" si="28"/>
        <v>0</v>
      </c>
      <c r="L44" s="58">
        <f t="shared" si="29"/>
        <v>-100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2" t="str">
        <f t="shared" si="22"/>
        <v>RESULTADO DO DIA</v>
      </c>
      <c r="B45" s="53"/>
      <c r="C45" s="54" t="str">
        <f t="shared" si="30"/>
        <v>TODAS</v>
      </c>
      <c r="D45" s="54" t="s">
        <v>10</v>
      </c>
      <c r="E45" s="55">
        <f t="shared" si="25"/>
        <v>0.00625</v>
      </c>
      <c r="F45" s="56" t="s">
        <v>27</v>
      </c>
      <c r="G45" s="57">
        <v>27.0</v>
      </c>
      <c r="H45" s="58">
        <f t="shared" ref="H45:I45" si="55">H95+H139+H183+H227+H271+H315+H359+H403+H447</f>
        <v>0</v>
      </c>
      <c r="I45" s="59">
        <f t="shared" si="55"/>
        <v>35</v>
      </c>
      <c r="J45" s="60">
        <f t="shared" si="27"/>
        <v>35</v>
      </c>
      <c r="K45" s="58">
        <f t="shared" si="28"/>
        <v>0</v>
      </c>
      <c r="L45" s="58">
        <f t="shared" si="29"/>
        <v>35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2" t="str">
        <f t="shared" si="22"/>
        <v>RESULTADO DO DIA</v>
      </c>
      <c r="B46" s="53"/>
      <c r="C46" s="54" t="str">
        <f t="shared" si="30"/>
        <v>TODAS</v>
      </c>
      <c r="D46" s="54" t="s">
        <v>10</v>
      </c>
      <c r="E46" s="55">
        <f t="shared" si="25"/>
        <v>0.02053571429</v>
      </c>
      <c r="F46" s="56" t="s">
        <v>28</v>
      </c>
      <c r="G46" s="57">
        <v>28.0</v>
      </c>
      <c r="H46" s="58">
        <f t="shared" ref="H46:I46" si="56">H96+H140+H184+H228+H272+H316+H360+H404+H448</f>
        <v>0</v>
      </c>
      <c r="I46" s="59">
        <f t="shared" si="56"/>
        <v>115</v>
      </c>
      <c r="J46" s="60">
        <f t="shared" si="27"/>
        <v>115</v>
      </c>
      <c r="K46" s="58">
        <f t="shared" si="28"/>
        <v>0</v>
      </c>
      <c r="L46" s="58">
        <f t="shared" si="29"/>
        <v>115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2" t="str">
        <f t="shared" si="22"/>
        <v>RESULTADO DO DIA</v>
      </c>
      <c r="B47" s="53"/>
      <c r="C47" s="54" t="str">
        <f t="shared" si="30"/>
        <v>TODAS</v>
      </c>
      <c r="D47" s="54" t="s">
        <v>10</v>
      </c>
      <c r="E47" s="55">
        <f t="shared" si="25"/>
        <v>0.01017857143</v>
      </c>
      <c r="F47" s="56" t="s">
        <v>29</v>
      </c>
      <c r="G47" s="57">
        <v>29.0</v>
      </c>
      <c r="H47" s="58">
        <f t="shared" ref="H47:I47" si="57">H97+H141+H185+H229+H273+H317+H361+H405+H449</f>
        <v>0</v>
      </c>
      <c r="I47" s="59">
        <f t="shared" si="57"/>
        <v>57</v>
      </c>
      <c r="J47" s="60">
        <f t="shared" si="27"/>
        <v>57</v>
      </c>
      <c r="K47" s="58">
        <f t="shared" si="28"/>
        <v>0</v>
      </c>
      <c r="L47" s="58">
        <f t="shared" si="29"/>
        <v>57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2" t="str">
        <f t="shared" si="22"/>
        <v>RESULTADO DO DIA</v>
      </c>
      <c r="B48" s="53"/>
      <c r="C48" s="54" t="str">
        <f t="shared" si="30"/>
        <v>TODAS</v>
      </c>
      <c r="D48" s="54" t="s">
        <v>10</v>
      </c>
      <c r="E48" s="55">
        <f t="shared" si="25"/>
        <v>0.02178571429</v>
      </c>
      <c r="F48" s="56" t="s">
        <v>23</v>
      </c>
      <c r="G48" s="57">
        <v>30.0</v>
      </c>
      <c r="H48" s="58">
        <f t="shared" ref="H48:I48" si="58">H98+H142+H186+H230+H274+H318+H362+H406+H450</f>
        <v>0</v>
      </c>
      <c r="I48" s="59">
        <f t="shared" si="58"/>
        <v>122</v>
      </c>
      <c r="J48" s="60">
        <f t="shared" si="27"/>
        <v>122</v>
      </c>
      <c r="K48" s="58">
        <f t="shared" si="28"/>
        <v>0</v>
      </c>
      <c r="L48" s="58">
        <f t="shared" si="29"/>
        <v>122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2" t="str">
        <f t="shared" si="22"/>
        <v>RESULTADO DO DIA</v>
      </c>
      <c r="B49" s="53"/>
      <c r="C49" s="54" t="str">
        <f t="shared" si="30"/>
        <v>TODAS</v>
      </c>
      <c r="D49" s="54" t="s">
        <v>10</v>
      </c>
      <c r="E49" s="55">
        <f t="shared" si="25"/>
        <v>0</v>
      </c>
      <c r="F49" s="56"/>
      <c r="G49" s="57"/>
      <c r="H49" s="58">
        <f t="shared" ref="H49:I49" si="59">H99+H143+H187+H231+H275+H319+H363+H407+H451</f>
        <v>0</v>
      </c>
      <c r="I49" s="59">
        <f t="shared" si="59"/>
        <v>0</v>
      </c>
      <c r="J49" s="60">
        <f t="shared" si="27"/>
        <v>0</v>
      </c>
      <c r="K49" s="58">
        <f t="shared" si="28"/>
        <v>0</v>
      </c>
      <c r="L49" s="58">
        <f t="shared" si="29"/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2" t="str">
        <f t="shared" si="22"/>
        <v>RESULTADO DO DIA</v>
      </c>
      <c r="B50" s="43"/>
      <c r="C50" s="44" t="s">
        <v>30</v>
      </c>
      <c r="D50" s="43"/>
      <c r="E50" s="61"/>
      <c r="F50" s="61"/>
      <c r="G50" s="61"/>
      <c r="H50" s="61"/>
      <c r="I50" s="47" t="s">
        <v>31</v>
      </c>
      <c r="J50" s="46" t="s">
        <v>32</v>
      </c>
      <c r="K50" s="47" t="s">
        <v>31</v>
      </c>
      <c r="L50" s="6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2" t="str">
        <f t="shared" si="22"/>
        <v>RESULTADO DO DIA</v>
      </c>
      <c r="B51" s="48"/>
      <c r="C51" s="48"/>
      <c r="D51" s="48"/>
      <c r="E51" s="48"/>
      <c r="F51" s="48"/>
      <c r="G51" s="48"/>
      <c r="H51" s="10" t="s">
        <v>6</v>
      </c>
      <c r="I51" s="8" t="s">
        <v>33</v>
      </c>
      <c r="J51" s="8" t="s">
        <v>34</v>
      </c>
      <c r="K51" s="10" t="s">
        <v>14</v>
      </c>
      <c r="L51" s="10" t="s">
        <v>35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2" t="str">
        <f t="shared" si="22"/>
        <v>RESULTADO DO DIA</v>
      </c>
      <c r="B52" s="50"/>
      <c r="C52" s="50"/>
      <c r="D52" s="50"/>
      <c r="E52" s="50"/>
      <c r="F52" s="50"/>
      <c r="G52" s="62"/>
      <c r="H52" s="63">
        <f t="shared" ref="H52:I52" si="60">H17</f>
        <v>5600</v>
      </c>
      <c r="I52" s="64">
        <f t="shared" si="60"/>
        <v>444.5</v>
      </c>
      <c r="J52" s="65">
        <v>0.0</v>
      </c>
      <c r="K52" s="64">
        <f>I52+J52</f>
        <v>444.5</v>
      </c>
      <c r="L52" s="66">
        <f>H52+I52</f>
        <v>6044.5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2" t="str">
        <f t="shared" si="22"/>
        <v>RESULTADO DO DIA</v>
      </c>
      <c r="B53" s="67"/>
      <c r="C53" s="67"/>
      <c r="D53" s="67"/>
      <c r="E53" s="67"/>
      <c r="F53" s="67"/>
      <c r="G53" s="67"/>
      <c r="H53" s="68"/>
      <c r="I53" s="69">
        <f>I52/H52</f>
        <v>0.079375</v>
      </c>
      <c r="J53" s="70"/>
      <c r="K53" s="69"/>
      <c r="L53" s="7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2" t="str">
        <f t="shared" si="22"/>
        <v>RESULTADO DO DIA</v>
      </c>
      <c r="B54" s="67"/>
      <c r="C54" s="67"/>
      <c r="D54" s="67"/>
      <c r="E54" s="67"/>
      <c r="F54" s="67"/>
      <c r="G54" s="67"/>
      <c r="H54" s="72" t="s">
        <v>36</v>
      </c>
      <c r="I54" s="73"/>
      <c r="J54" s="73"/>
      <c r="K54" s="73"/>
      <c r="L54" s="7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2" t="str">
        <f t="shared" si="22"/>
        <v>RESULTADO DO DIA</v>
      </c>
      <c r="B55" s="67"/>
      <c r="C55" s="67"/>
      <c r="D55" s="67"/>
      <c r="E55" s="67"/>
      <c r="F55" s="67"/>
      <c r="G55" s="67"/>
      <c r="H55" s="68">
        <v>5600.0</v>
      </c>
      <c r="I55" s="69">
        <f>I52/H55</f>
        <v>0.079375</v>
      </c>
      <c r="J55" s="69">
        <f>J52/H55</f>
        <v>0</v>
      </c>
      <c r="K55" s="69">
        <f>K52/H55</f>
        <v>0.079375</v>
      </c>
      <c r="L55" s="7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/>
      <c r="B56" s="75"/>
      <c r="C56" s="75"/>
      <c r="D56" s="75"/>
      <c r="E56" s="76"/>
      <c r="F56" s="20"/>
      <c r="G56" s="77"/>
      <c r="H56" s="20"/>
      <c r="I56" s="77"/>
      <c r="J56" s="20"/>
      <c r="K56" s="77"/>
      <c r="L56" s="2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6" t="str">
        <f>C57</f>
        <v>1ª ENTRADA</v>
      </c>
      <c r="B57" s="78"/>
      <c r="C57" s="78" t="s">
        <v>37</v>
      </c>
      <c r="D57" s="78"/>
      <c r="E57" s="79" t="s">
        <v>17</v>
      </c>
      <c r="F57" s="80" t="s">
        <v>18</v>
      </c>
      <c r="G57" s="81" t="s">
        <v>19</v>
      </c>
      <c r="H57" s="80" t="s">
        <v>18</v>
      </c>
      <c r="I57" s="81" t="s">
        <v>19</v>
      </c>
      <c r="J57" s="80" t="s">
        <v>18</v>
      </c>
      <c r="K57" s="81" t="s">
        <v>19</v>
      </c>
      <c r="L57" s="80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6" t="str">
        <f t="shared" ref="A58:A99" si="61">A57</f>
        <v>1ª ENTRADA</v>
      </c>
      <c r="B58" s="82"/>
      <c r="C58" s="82"/>
      <c r="D58" s="82"/>
      <c r="E58" s="83">
        <f>((L67*G67)+L67)</f>
        <v>492.8</v>
      </c>
      <c r="F58" s="84">
        <v>1.0</v>
      </c>
      <c r="G58" s="85">
        <f>((E65*G67)+E65)</f>
        <v>1056.360566</v>
      </c>
      <c r="H58" s="84">
        <v>9.0</v>
      </c>
      <c r="I58" s="85">
        <f>((G65*G67)+G65)</f>
        <v>2264.402688</v>
      </c>
      <c r="J58" s="84">
        <v>17.0</v>
      </c>
      <c r="K58" s="85">
        <f>((I65*G67)+I65)</f>
        <v>4853.948263</v>
      </c>
      <c r="L58" s="86">
        <v>25.0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6" t="str">
        <f t="shared" si="61"/>
        <v>1ª ENTRADA</v>
      </c>
      <c r="B59" s="87"/>
      <c r="C59" s="87">
        <v>0.1</v>
      </c>
      <c r="D59" s="82" t="s">
        <v>38</v>
      </c>
      <c r="E59" s="83">
        <f t="shared" ref="E59:E65" si="62">((E58*G$67)+E58)</f>
        <v>542.08</v>
      </c>
      <c r="F59" s="84">
        <v>2.0</v>
      </c>
      <c r="G59" s="85">
        <f t="shared" ref="G59:G65" si="63">((G58*G$67)+G58)</f>
        <v>1161.996622</v>
      </c>
      <c r="H59" s="84">
        <v>10.0</v>
      </c>
      <c r="I59" s="85">
        <f t="shared" ref="I59:I65" si="64">((I58*G$67)+I58)</f>
        <v>2490.842956</v>
      </c>
      <c r="J59" s="84">
        <v>18.0</v>
      </c>
      <c r="K59" s="85">
        <f t="shared" ref="K59:K64" si="65">((K58*G$67)+K58)</f>
        <v>5339.343089</v>
      </c>
      <c r="L59" s="86">
        <v>26.0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6" t="str">
        <f t="shared" si="61"/>
        <v>1ª ENTRADA</v>
      </c>
      <c r="B60" s="82"/>
      <c r="C60" s="82"/>
      <c r="D60" s="82"/>
      <c r="E60" s="83">
        <f t="shared" si="62"/>
        <v>596.288</v>
      </c>
      <c r="F60" s="84">
        <v>3.0</v>
      </c>
      <c r="G60" s="85">
        <f t="shared" si="63"/>
        <v>1278.196284</v>
      </c>
      <c r="H60" s="84">
        <v>11.0</v>
      </c>
      <c r="I60" s="85">
        <f t="shared" si="64"/>
        <v>2739.927252</v>
      </c>
      <c r="J60" s="84">
        <v>19.0</v>
      </c>
      <c r="K60" s="85">
        <f t="shared" si="65"/>
        <v>5873.277398</v>
      </c>
      <c r="L60" s="86">
        <v>27.0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6" t="str">
        <f t="shared" si="61"/>
        <v>1ª ENTRADA</v>
      </c>
      <c r="B61" s="88"/>
      <c r="C61" s="88"/>
      <c r="D61" s="88"/>
      <c r="E61" s="83">
        <f t="shared" si="62"/>
        <v>655.9168</v>
      </c>
      <c r="F61" s="84">
        <v>4.0</v>
      </c>
      <c r="G61" s="85">
        <f t="shared" si="63"/>
        <v>1406.015913</v>
      </c>
      <c r="H61" s="84">
        <v>12.0</v>
      </c>
      <c r="I61" s="85">
        <f t="shared" si="64"/>
        <v>3013.919977</v>
      </c>
      <c r="J61" s="84">
        <v>20.0</v>
      </c>
      <c r="K61" s="85">
        <f t="shared" si="65"/>
        <v>6460.605138</v>
      </c>
      <c r="L61" s="86">
        <v>28.0</v>
      </c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>
      <c r="A62" s="6" t="str">
        <f t="shared" si="61"/>
        <v>1ª ENTRADA</v>
      </c>
      <c r="B62" s="89"/>
      <c r="C62" s="89" t="s">
        <v>1</v>
      </c>
      <c r="D62" s="89" t="s">
        <v>39</v>
      </c>
      <c r="E62" s="83">
        <f t="shared" si="62"/>
        <v>721.50848</v>
      </c>
      <c r="F62" s="84">
        <v>5.0</v>
      </c>
      <c r="G62" s="85">
        <f t="shared" si="63"/>
        <v>1546.617504</v>
      </c>
      <c r="H62" s="84">
        <v>13.0</v>
      </c>
      <c r="I62" s="85">
        <f t="shared" si="64"/>
        <v>3315.311975</v>
      </c>
      <c r="J62" s="84">
        <v>21.0</v>
      </c>
      <c r="K62" s="85">
        <f t="shared" si="65"/>
        <v>7106.665651</v>
      </c>
      <c r="L62" s="86">
        <v>29.0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>
      <c r="A63" s="6" t="str">
        <f t="shared" si="61"/>
        <v>1ª ENTRADA</v>
      </c>
      <c r="B63" s="90"/>
      <c r="C63" s="90" t="s">
        <v>40</v>
      </c>
      <c r="D63" s="91">
        <f>L67*0.5%</f>
        <v>2.24</v>
      </c>
      <c r="E63" s="83">
        <f t="shared" si="62"/>
        <v>793.659328</v>
      </c>
      <c r="F63" s="84">
        <v>6.0</v>
      </c>
      <c r="G63" s="85">
        <f t="shared" si="63"/>
        <v>1701.279254</v>
      </c>
      <c r="H63" s="84">
        <v>14.0</v>
      </c>
      <c r="I63" s="85">
        <f t="shared" si="64"/>
        <v>3646.843173</v>
      </c>
      <c r="J63" s="84">
        <v>22.0</v>
      </c>
      <c r="K63" s="85">
        <f t="shared" si="65"/>
        <v>7817.332216</v>
      </c>
      <c r="L63" s="86">
        <v>30.0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>
      <c r="A64" s="6" t="str">
        <f t="shared" si="61"/>
        <v>1ª ENTRADA</v>
      </c>
      <c r="B64" s="92"/>
      <c r="C64" s="92" t="s">
        <v>41</v>
      </c>
      <c r="D64" s="93">
        <f>D63/5</f>
        <v>0.448</v>
      </c>
      <c r="E64" s="83">
        <f t="shared" si="62"/>
        <v>873.0252608</v>
      </c>
      <c r="F64" s="84">
        <v>7.0</v>
      </c>
      <c r="G64" s="85">
        <f t="shared" si="63"/>
        <v>1871.40718</v>
      </c>
      <c r="H64" s="84">
        <v>15.0</v>
      </c>
      <c r="I64" s="85">
        <f t="shared" si="64"/>
        <v>4011.52749</v>
      </c>
      <c r="J64" s="84">
        <v>23.0</v>
      </c>
      <c r="K64" s="85">
        <f t="shared" si="65"/>
        <v>8599.065438</v>
      </c>
      <c r="L64" s="86">
        <v>31.0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>
      <c r="A65" s="6" t="str">
        <f t="shared" si="61"/>
        <v>1ª ENTRADA</v>
      </c>
      <c r="B65" s="94"/>
      <c r="C65" s="94" t="s">
        <v>42</v>
      </c>
      <c r="D65" s="95">
        <f>L67*G67</f>
        <v>44.8</v>
      </c>
      <c r="E65" s="83">
        <f t="shared" si="62"/>
        <v>960.3277869</v>
      </c>
      <c r="F65" s="84">
        <v>8.0</v>
      </c>
      <c r="G65" s="85">
        <f t="shared" si="63"/>
        <v>2058.547898</v>
      </c>
      <c r="H65" s="84">
        <v>16.0</v>
      </c>
      <c r="I65" s="85">
        <f t="shared" si="64"/>
        <v>4412.680239</v>
      </c>
      <c r="J65" s="84">
        <v>24.0</v>
      </c>
      <c r="K65" s="46"/>
      <c r="L65" s="9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>
      <c r="A66" s="6" t="str">
        <f t="shared" si="61"/>
        <v>1ª ENTRADA</v>
      </c>
      <c r="B66" s="7"/>
      <c r="C66" s="7" t="s">
        <v>1</v>
      </c>
      <c r="D66" s="8" t="s">
        <v>2</v>
      </c>
      <c r="E66" s="8" t="s">
        <v>3</v>
      </c>
      <c r="F66" s="9" t="s">
        <v>4</v>
      </c>
      <c r="G66" s="8" t="s">
        <v>5</v>
      </c>
      <c r="H66" s="10" t="s">
        <v>6</v>
      </c>
      <c r="I66" s="8" t="s">
        <v>7</v>
      </c>
      <c r="J66" s="7" t="s">
        <v>20</v>
      </c>
      <c r="K66" s="10" t="s">
        <v>8</v>
      </c>
      <c r="L66" s="11" t="s">
        <v>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6" t="str">
        <f t="shared" si="61"/>
        <v>1ª ENTRADA</v>
      </c>
      <c r="B67" s="14"/>
      <c r="C67" s="14" t="str">
        <f>D62</f>
        <v>Pix Bet</v>
      </c>
      <c r="D67" s="14" t="s">
        <v>10</v>
      </c>
      <c r="E67" s="14"/>
      <c r="F67" s="97"/>
      <c r="G67" s="16">
        <f>C59</f>
        <v>0.1</v>
      </c>
      <c r="H67" s="17">
        <f t="shared" ref="H67:I67" si="66">H69+H70+H71+H72+H73+H74+H75+H76+H77+H78+H79+H80+H81+H82+H83+H84+H85+H86+H87+H88+H89+H90+H91+H92+H93+H94+H95+H96+H97+H98</f>
        <v>800</v>
      </c>
      <c r="I67" s="17">
        <f t="shared" si="66"/>
        <v>-352</v>
      </c>
      <c r="J67" s="98"/>
      <c r="K67" s="17">
        <f t="shared" ref="K67:L67" si="67">K69+K70+K71+K72+K73+K74+K75+K76+K77+K78+K79+K80+K81+K82+K83+K84+K85+K86+K87+K88+K89+K90+K91+K92+K93+K94+K95+K96+K97+K98</f>
        <v>0</v>
      </c>
      <c r="L67" s="17">
        <f t="shared" si="67"/>
        <v>448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>
      <c r="A68" s="6" t="str">
        <f t="shared" si="61"/>
        <v>1ª ENTRADA</v>
      </c>
      <c r="B68" s="7"/>
      <c r="C68" s="7" t="s">
        <v>1</v>
      </c>
      <c r="D68" s="8" t="s">
        <v>2</v>
      </c>
      <c r="E68" s="8" t="s">
        <v>3</v>
      </c>
      <c r="F68" s="99" t="s">
        <v>18</v>
      </c>
      <c r="G68" s="8" t="s">
        <v>4</v>
      </c>
      <c r="H68" s="10" t="s">
        <v>6</v>
      </c>
      <c r="I68" s="8" t="s">
        <v>7</v>
      </c>
      <c r="J68" s="7" t="s">
        <v>20</v>
      </c>
      <c r="K68" s="10" t="s">
        <v>8</v>
      </c>
      <c r="L68" s="11" t="s">
        <v>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>
      <c r="A69" s="6" t="str">
        <f t="shared" si="61"/>
        <v>1ª ENTRADA</v>
      </c>
      <c r="B69" s="54"/>
      <c r="C69" s="54" t="str">
        <f>D62</f>
        <v>Pix Bet</v>
      </c>
      <c r="D69" s="54" t="s">
        <v>10</v>
      </c>
      <c r="E69" s="54"/>
      <c r="F69" s="56" t="s">
        <v>26</v>
      </c>
      <c r="G69" s="57">
        <v>1.0</v>
      </c>
      <c r="H69" s="100">
        <v>0.0</v>
      </c>
      <c r="I69" s="101">
        <v>0.0</v>
      </c>
      <c r="J69" s="101">
        <f t="shared" ref="J69:J99" si="68">SUM(H69:I69)</f>
        <v>0</v>
      </c>
      <c r="K69" s="100">
        <v>0.0</v>
      </c>
      <c r="L69" s="100">
        <f t="shared" ref="L69:L99" si="69">J69-K69</f>
        <v>0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>
      <c r="A70" s="6" t="str">
        <f t="shared" si="61"/>
        <v>1ª ENTRADA</v>
      </c>
      <c r="B70" s="54"/>
      <c r="C70" s="54" t="str">
        <f t="shared" ref="C70:C99" si="70">C69</f>
        <v>Pix Bet</v>
      </c>
      <c r="D70" s="54" t="s">
        <v>10</v>
      </c>
      <c r="E70" s="54"/>
      <c r="F70" s="56" t="s">
        <v>27</v>
      </c>
      <c r="G70" s="57">
        <v>2.0</v>
      </c>
      <c r="H70" s="100">
        <v>0.0</v>
      </c>
      <c r="I70" s="101">
        <v>0.0</v>
      </c>
      <c r="J70" s="101">
        <f t="shared" si="68"/>
        <v>0</v>
      </c>
      <c r="K70" s="100">
        <v>0.0</v>
      </c>
      <c r="L70" s="100">
        <f t="shared" si="69"/>
        <v>0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>
      <c r="A71" s="6" t="str">
        <f t="shared" si="61"/>
        <v>1ª ENTRADA</v>
      </c>
      <c r="B71" s="54"/>
      <c r="C71" s="54" t="str">
        <f t="shared" si="70"/>
        <v>Pix Bet</v>
      </c>
      <c r="D71" s="54" t="s">
        <v>10</v>
      </c>
      <c r="E71" s="54"/>
      <c r="F71" s="56" t="s">
        <v>28</v>
      </c>
      <c r="G71" s="57">
        <v>3.0</v>
      </c>
      <c r="H71" s="100">
        <v>0.0</v>
      </c>
      <c r="I71" s="101">
        <v>0.0</v>
      </c>
      <c r="J71" s="101">
        <f t="shared" si="68"/>
        <v>0</v>
      </c>
      <c r="K71" s="100">
        <v>0.0</v>
      </c>
      <c r="L71" s="100">
        <f t="shared" si="69"/>
        <v>0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>
      <c r="A72" s="6" t="str">
        <f t="shared" si="61"/>
        <v>1ª ENTRADA</v>
      </c>
      <c r="B72" s="54"/>
      <c r="C72" s="54" t="str">
        <f t="shared" si="70"/>
        <v>Pix Bet</v>
      </c>
      <c r="D72" s="54" t="s">
        <v>10</v>
      </c>
      <c r="E72" s="54"/>
      <c r="F72" s="56" t="s">
        <v>29</v>
      </c>
      <c r="G72" s="57">
        <v>4.0</v>
      </c>
      <c r="H72" s="100">
        <v>0.0</v>
      </c>
      <c r="I72" s="101">
        <v>0.0</v>
      </c>
      <c r="J72" s="101">
        <f t="shared" si="68"/>
        <v>0</v>
      </c>
      <c r="K72" s="100">
        <v>0.0</v>
      </c>
      <c r="L72" s="100">
        <f t="shared" si="69"/>
        <v>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>
      <c r="A73" s="6" t="str">
        <f t="shared" si="61"/>
        <v>1ª ENTRADA</v>
      </c>
      <c r="B73" s="54"/>
      <c r="C73" s="54" t="str">
        <f t="shared" si="70"/>
        <v>Pix Bet</v>
      </c>
      <c r="D73" s="54" t="s">
        <v>10</v>
      </c>
      <c r="E73" s="54"/>
      <c r="F73" s="56" t="s">
        <v>23</v>
      </c>
      <c r="G73" s="57">
        <v>5.0</v>
      </c>
      <c r="H73" s="100">
        <v>0.0</v>
      </c>
      <c r="I73" s="101">
        <v>0.0</v>
      </c>
      <c r="J73" s="101">
        <f t="shared" si="68"/>
        <v>0</v>
      </c>
      <c r="K73" s="100">
        <v>0.0</v>
      </c>
      <c r="L73" s="100">
        <f t="shared" si="69"/>
        <v>0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>
      <c r="A74" s="6" t="str">
        <f t="shared" si="61"/>
        <v>1ª ENTRADA</v>
      </c>
      <c r="B74" s="54"/>
      <c r="C74" s="54" t="str">
        <f t="shared" si="70"/>
        <v>Pix Bet</v>
      </c>
      <c r="D74" s="54" t="s">
        <v>10</v>
      </c>
      <c r="E74" s="54"/>
      <c r="F74" s="56" t="s">
        <v>24</v>
      </c>
      <c r="G74" s="57">
        <v>6.0</v>
      </c>
      <c r="H74" s="100">
        <v>0.0</v>
      </c>
      <c r="I74" s="101">
        <v>0.0</v>
      </c>
      <c r="J74" s="101">
        <f t="shared" si="68"/>
        <v>0</v>
      </c>
      <c r="K74" s="100">
        <v>0.0</v>
      </c>
      <c r="L74" s="100">
        <f t="shared" si="69"/>
        <v>0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>
      <c r="A75" s="6" t="str">
        <f t="shared" si="61"/>
        <v>1ª ENTRADA</v>
      </c>
      <c r="B75" s="54"/>
      <c r="C75" s="54" t="str">
        <f t="shared" si="70"/>
        <v>Pix Bet</v>
      </c>
      <c r="D75" s="54" t="s">
        <v>10</v>
      </c>
      <c r="E75" s="54"/>
      <c r="F75" s="56" t="s">
        <v>25</v>
      </c>
      <c r="G75" s="57">
        <v>7.0</v>
      </c>
      <c r="H75" s="100">
        <v>0.0</v>
      </c>
      <c r="I75" s="101">
        <v>0.0</v>
      </c>
      <c r="J75" s="101">
        <f t="shared" si="68"/>
        <v>0</v>
      </c>
      <c r="K75" s="100">
        <v>0.0</v>
      </c>
      <c r="L75" s="100">
        <f t="shared" si="69"/>
        <v>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>
      <c r="A76" s="6" t="str">
        <f t="shared" si="61"/>
        <v>1ª ENTRADA</v>
      </c>
      <c r="B76" s="54"/>
      <c r="C76" s="54" t="str">
        <f t="shared" si="70"/>
        <v>Pix Bet</v>
      </c>
      <c r="D76" s="54" t="s">
        <v>10</v>
      </c>
      <c r="E76" s="54"/>
      <c r="F76" s="56" t="s">
        <v>26</v>
      </c>
      <c r="G76" s="57">
        <v>8.0</v>
      </c>
      <c r="H76" s="100">
        <v>0.0</v>
      </c>
      <c r="I76" s="101">
        <v>0.0</v>
      </c>
      <c r="J76" s="101">
        <f t="shared" si="68"/>
        <v>0</v>
      </c>
      <c r="K76" s="100">
        <v>0.0</v>
      </c>
      <c r="L76" s="100">
        <f t="shared" si="69"/>
        <v>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>
      <c r="A77" s="6" t="str">
        <f t="shared" si="61"/>
        <v>1ª ENTRADA</v>
      </c>
      <c r="B77" s="54"/>
      <c r="C77" s="54" t="str">
        <f t="shared" si="70"/>
        <v>Pix Bet</v>
      </c>
      <c r="D77" s="54" t="s">
        <v>10</v>
      </c>
      <c r="E77" s="54"/>
      <c r="F77" s="56" t="s">
        <v>27</v>
      </c>
      <c r="G77" s="57">
        <v>9.0</v>
      </c>
      <c r="H77" s="100">
        <v>0.0</v>
      </c>
      <c r="I77" s="101">
        <v>0.0</v>
      </c>
      <c r="J77" s="101">
        <f t="shared" si="68"/>
        <v>0</v>
      </c>
      <c r="K77" s="100">
        <v>0.0</v>
      </c>
      <c r="L77" s="100">
        <f t="shared" si="69"/>
        <v>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>
      <c r="A78" s="6" t="str">
        <f t="shared" si="61"/>
        <v>1ª ENTRADA</v>
      </c>
      <c r="B78" s="54"/>
      <c r="C78" s="54" t="str">
        <f t="shared" si="70"/>
        <v>Pix Bet</v>
      </c>
      <c r="D78" s="54" t="s">
        <v>10</v>
      </c>
      <c r="E78" s="54"/>
      <c r="F78" s="56" t="s">
        <v>28</v>
      </c>
      <c r="G78" s="57">
        <v>10.0</v>
      </c>
      <c r="H78" s="100">
        <v>0.0</v>
      </c>
      <c r="I78" s="101">
        <v>0.0</v>
      </c>
      <c r="J78" s="101">
        <f t="shared" si="68"/>
        <v>0</v>
      </c>
      <c r="K78" s="100">
        <v>0.0</v>
      </c>
      <c r="L78" s="100">
        <f t="shared" si="69"/>
        <v>0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>
      <c r="A79" s="6" t="str">
        <f t="shared" si="61"/>
        <v>1ª ENTRADA</v>
      </c>
      <c r="B79" s="54"/>
      <c r="C79" s="54" t="str">
        <f t="shared" si="70"/>
        <v>Pix Bet</v>
      </c>
      <c r="D79" s="54" t="s">
        <v>10</v>
      </c>
      <c r="E79" s="54"/>
      <c r="F79" s="56" t="s">
        <v>29</v>
      </c>
      <c r="G79" s="57">
        <v>11.0</v>
      </c>
      <c r="H79" s="100">
        <v>0.0</v>
      </c>
      <c r="I79" s="101">
        <v>0.0</v>
      </c>
      <c r="J79" s="101">
        <f t="shared" si="68"/>
        <v>0</v>
      </c>
      <c r="K79" s="100">
        <v>0.0</v>
      </c>
      <c r="L79" s="100">
        <f t="shared" si="69"/>
        <v>0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>
      <c r="A80" s="6" t="str">
        <f t="shared" si="61"/>
        <v>1ª ENTRADA</v>
      </c>
      <c r="B80" s="54"/>
      <c r="C80" s="54" t="str">
        <f t="shared" si="70"/>
        <v>Pix Bet</v>
      </c>
      <c r="D80" s="54" t="s">
        <v>10</v>
      </c>
      <c r="E80" s="54"/>
      <c r="F80" s="56" t="s">
        <v>23</v>
      </c>
      <c r="G80" s="57">
        <v>12.0</v>
      </c>
      <c r="H80" s="100">
        <v>0.0</v>
      </c>
      <c r="I80" s="101">
        <v>0.0</v>
      </c>
      <c r="J80" s="101">
        <f t="shared" si="68"/>
        <v>0</v>
      </c>
      <c r="K80" s="100">
        <v>0.0</v>
      </c>
      <c r="L80" s="100">
        <f t="shared" si="69"/>
        <v>0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>
      <c r="A81" s="6" t="str">
        <f t="shared" si="61"/>
        <v>1ª ENTRADA</v>
      </c>
      <c r="B81" s="54"/>
      <c r="C81" s="54" t="str">
        <f t="shared" si="70"/>
        <v>Pix Bet</v>
      </c>
      <c r="D81" s="54" t="s">
        <v>10</v>
      </c>
      <c r="E81" s="54"/>
      <c r="F81" s="56" t="s">
        <v>24</v>
      </c>
      <c r="G81" s="57">
        <v>13.0</v>
      </c>
      <c r="H81" s="100">
        <v>0.0</v>
      </c>
      <c r="I81" s="101">
        <v>0.0</v>
      </c>
      <c r="J81" s="101">
        <f t="shared" si="68"/>
        <v>0</v>
      </c>
      <c r="K81" s="100">
        <v>0.0</v>
      </c>
      <c r="L81" s="100">
        <f t="shared" si="69"/>
        <v>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>
      <c r="A82" s="6" t="str">
        <f t="shared" si="61"/>
        <v>1ª ENTRADA</v>
      </c>
      <c r="B82" s="54"/>
      <c r="C82" s="54" t="str">
        <f t="shared" si="70"/>
        <v>Pix Bet</v>
      </c>
      <c r="D82" s="54" t="s">
        <v>10</v>
      </c>
      <c r="E82" s="54"/>
      <c r="F82" s="56" t="s">
        <v>25</v>
      </c>
      <c r="G82" s="57">
        <v>14.0</v>
      </c>
      <c r="H82" s="100">
        <v>800.0</v>
      </c>
      <c r="I82" s="101">
        <v>-200.0</v>
      </c>
      <c r="J82" s="101">
        <f t="shared" si="68"/>
        <v>600</v>
      </c>
      <c r="K82" s="100">
        <v>0.0</v>
      </c>
      <c r="L82" s="100">
        <f t="shared" si="69"/>
        <v>600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>
      <c r="A83" s="6" t="str">
        <f t="shared" si="61"/>
        <v>1ª ENTRADA</v>
      </c>
      <c r="B83" s="54"/>
      <c r="C83" s="54" t="str">
        <f t="shared" si="70"/>
        <v>Pix Bet</v>
      </c>
      <c r="D83" s="54" t="s">
        <v>10</v>
      </c>
      <c r="E83" s="54"/>
      <c r="F83" s="56" t="s">
        <v>26</v>
      </c>
      <c r="G83" s="57">
        <v>15.0</v>
      </c>
      <c r="H83" s="100">
        <v>0.0</v>
      </c>
      <c r="I83" s="101">
        <v>50.0</v>
      </c>
      <c r="J83" s="101">
        <f t="shared" si="68"/>
        <v>50</v>
      </c>
      <c r="K83" s="100">
        <v>0.0</v>
      </c>
      <c r="L83" s="100">
        <f t="shared" si="69"/>
        <v>50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>
      <c r="A84" s="6" t="str">
        <f t="shared" si="61"/>
        <v>1ª ENTRADA</v>
      </c>
      <c r="B84" s="54"/>
      <c r="C84" s="54" t="str">
        <f t="shared" si="70"/>
        <v>Pix Bet</v>
      </c>
      <c r="D84" s="54" t="s">
        <v>10</v>
      </c>
      <c r="E84" s="54"/>
      <c r="F84" s="56" t="s">
        <v>27</v>
      </c>
      <c r="G84" s="57">
        <v>16.0</v>
      </c>
      <c r="H84" s="100">
        <v>0.0</v>
      </c>
      <c r="I84" s="101">
        <v>0.0</v>
      </c>
      <c r="J84" s="101">
        <f t="shared" si="68"/>
        <v>0</v>
      </c>
      <c r="K84" s="100">
        <v>0.0</v>
      </c>
      <c r="L84" s="100">
        <f t="shared" si="69"/>
        <v>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>
      <c r="A85" s="6" t="str">
        <f t="shared" si="61"/>
        <v>1ª ENTRADA</v>
      </c>
      <c r="B85" s="54"/>
      <c r="C85" s="54" t="str">
        <f t="shared" si="70"/>
        <v>Pix Bet</v>
      </c>
      <c r="D85" s="54" t="s">
        <v>10</v>
      </c>
      <c r="E85" s="54"/>
      <c r="F85" s="56" t="s">
        <v>28</v>
      </c>
      <c r="G85" s="57">
        <v>17.0</v>
      </c>
      <c r="H85" s="100">
        <v>0.0</v>
      </c>
      <c r="I85" s="101">
        <v>-222.0</v>
      </c>
      <c r="J85" s="101">
        <f t="shared" si="68"/>
        <v>-222</v>
      </c>
      <c r="K85" s="100">
        <v>0.0</v>
      </c>
      <c r="L85" s="100">
        <f t="shared" si="69"/>
        <v>-222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>
      <c r="A86" s="6" t="str">
        <f t="shared" si="61"/>
        <v>1ª ENTRADA</v>
      </c>
      <c r="B86" s="54"/>
      <c r="C86" s="54" t="str">
        <f t="shared" si="70"/>
        <v>Pix Bet</v>
      </c>
      <c r="D86" s="54" t="s">
        <v>10</v>
      </c>
      <c r="E86" s="54"/>
      <c r="F86" s="56" t="s">
        <v>29</v>
      </c>
      <c r="G86" s="57">
        <v>18.0</v>
      </c>
      <c r="H86" s="100">
        <v>0.0</v>
      </c>
      <c r="I86" s="101">
        <v>0.0</v>
      </c>
      <c r="J86" s="101">
        <f t="shared" si="68"/>
        <v>0</v>
      </c>
      <c r="K86" s="100">
        <v>0.0</v>
      </c>
      <c r="L86" s="100">
        <f t="shared" si="69"/>
        <v>0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>
      <c r="A87" s="6" t="str">
        <f t="shared" si="61"/>
        <v>1ª ENTRADA</v>
      </c>
      <c r="B87" s="54"/>
      <c r="C87" s="54" t="str">
        <f t="shared" si="70"/>
        <v>Pix Bet</v>
      </c>
      <c r="D87" s="54" t="s">
        <v>10</v>
      </c>
      <c r="E87" s="54"/>
      <c r="F87" s="56" t="s">
        <v>23</v>
      </c>
      <c r="G87" s="57">
        <v>19.0</v>
      </c>
      <c r="H87" s="100">
        <v>0.0</v>
      </c>
      <c r="I87" s="101">
        <v>0.0</v>
      </c>
      <c r="J87" s="101">
        <f t="shared" si="68"/>
        <v>0</v>
      </c>
      <c r="K87" s="100">
        <v>0.0</v>
      </c>
      <c r="L87" s="100">
        <f t="shared" si="69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" t="str">
        <f t="shared" si="61"/>
        <v>1ª ENTRADA</v>
      </c>
      <c r="B88" s="54"/>
      <c r="C88" s="54" t="str">
        <f t="shared" si="70"/>
        <v>Pix Bet</v>
      </c>
      <c r="D88" s="54" t="s">
        <v>10</v>
      </c>
      <c r="E88" s="54"/>
      <c r="F88" s="56" t="s">
        <v>24</v>
      </c>
      <c r="G88" s="57">
        <v>20.0</v>
      </c>
      <c r="H88" s="100">
        <v>0.0</v>
      </c>
      <c r="I88" s="101">
        <v>0.0</v>
      </c>
      <c r="J88" s="101">
        <f t="shared" si="68"/>
        <v>0</v>
      </c>
      <c r="K88" s="100">
        <v>0.0</v>
      </c>
      <c r="L88" s="100">
        <f t="shared" si="69"/>
        <v>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>
      <c r="A89" s="6" t="str">
        <f t="shared" si="61"/>
        <v>1ª ENTRADA</v>
      </c>
      <c r="B89" s="54"/>
      <c r="C89" s="54" t="str">
        <f t="shared" si="70"/>
        <v>Pix Bet</v>
      </c>
      <c r="D89" s="54" t="s">
        <v>10</v>
      </c>
      <c r="E89" s="54"/>
      <c r="F89" s="56" t="s">
        <v>25</v>
      </c>
      <c r="G89" s="57">
        <v>21.0</v>
      </c>
      <c r="H89" s="100">
        <v>0.0</v>
      </c>
      <c r="I89" s="101">
        <v>-69.0</v>
      </c>
      <c r="J89" s="101">
        <f t="shared" si="68"/>
        <v>-69</v>
      </c>
      <c r="K89" s="100">
        <v>0.0</v>
      </c>
      <c r="L89" s="100">
        <f t="shared" si="69"/>
        <v>-69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>
      <c r="A90" s="6" t="str">
        <f t="shared" si="61"/>
        <v>1ª ENTRADA</v>
      </c>
      <c r="B90" s="54"/>
      <c r="C90" s="54" t="str">
        <f t="shared" si="70"/>
        <v>Pix Bet</v>
      </c>
      <c r="D90" s="54" t="s">
        <v>10</v>
      </c>
      <c r="E90" s="54"/>
      <c r="F90" s="56" t="s">
        <v>26</v>
      </c>
      <c r="G90" s="57">
        <v>22.0</v>
      </c>
      <c r="H90" s="100">
        <v>0.0</v>
      </c>
      <c r="I90" s="101">
        <v>0.0</v>
      </c>
      <c r="J90" s="101">
        <f t="shared" si="68"/>
        <v>0</v>
      </c>
      <c r="K90" s="100">
        <v>0.0</v>
      </c>
      <c r="L90" s="100">
        <f t="shared" si="69"/>
        <v>0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>
      <c r="A91" s="6" t="str">
        <f t="shared" si="61"/>
        <v>1ª ENTRADA</v>
      </c>
      <c r="B91" s="54"/>
      <c r="C91" s="54" t="str">
        <f t="shared" si="70"/>
        <v>Pix Bet</v>
      </c>
      <c r="D91" s="54" t="s">
        <v>10</v>
      </c>
      <c r="E91" s="54"/>
      <c r="F91" s="56" t="s">
        <v>27</v>
      </c>
      <c r="G91" s="57">
        <v>23.0</v>
      </c>
      <c r="H91" s="100">
        <v>0.0</v>
      </c>
      <c r="I91" s="101">
        <v>0.0</v>
      </c>
      <c r="J91" s="101">
        <f t="shared" si="68"/>
        <v>0</v>
      </c>
      <c r="K91" s="100">
        <v>0.0</v>
      </c>
      <c r="L91" s="100">
        <f t="shared" si="69"/>
        <v>0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>
      <c r="A92" s="6" t="str">
        <f t="shared" si="61"/>
        <v>1ª ENTRADA</v>
      </c>
      <c r="B92" s="54"/>
      <c r="C92" s="54" t="str">
        <f t="shared" si="70"/>
        <v>Pix Bet</v>
      </c>
      <c r="D92" s="54" t="s">
        <v>10</v>
      </c>
      <c r="E92" s="54"/>
      <c r="F92" s="56" t="s">
        <v>28</v>
      </c>
      <c r="G92" s="57">
        <v>24.0</v>
      </c>
      <c r="H92" s="100">
        <v>0.0</v>
      </c>
      <c r="I92" s="101">
        <v>0.0</v>
      </c>
      <c r="J92" s="101">
        <f t="shared" si="68"/>
        <v>0</v>
      </c>
      <c r="K92" s="100">
        <v>0.0</v>
      </c>
      <c r="L92" s="100">
        <f t="shared" si="69"/>
        <v>0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>
      <c r="A93" s="6" t="str">
        <f t="shared" si="61"/>
        <v>1ª ENTRADA</v>
      </c>
      <c r="B93" s="54"/>
      <c r="C93" s="54" t="str">
        <f t="shared" si="70"/>
        <v>Pix Bet</v>
      </c>
      <c r="D93" s="54" t="s">
        <v>10</v>
      </c>
      <c r="E93" s="54"/>
      <c r="F93" s="56" t="s">
        <v>29</v>
      </c>
      <c r="G93" s="57">
        <v>25.0</v>
      </c>
      <c r="H93" s="100">
        <v>0.0</v>
      </c>
      <c r="I93" s="101">
        <v>0.0</v>
      </c>
      <c r="J93" s="101">
        <f t="shared" si="68"/>
        <v>0</v>
      </c>
      <c r="K93" s="100">
        <v>0.0</v>
      </c>
      <c r="L93" s="100">
        <f t="shared" si="69"/>
        <v>0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>
      <c r="A94" s="6" t="str">
        <f t="shared" si="61"/>
        <v>1ª ENTRADA</v>
      </c>
      <c r="B94" s="54"/>
      <c r="C94" s="54" t="str">
        <f t="shared" si="70"/>
        <v>Pix Bet</v>
      </c>
      <c r="D94" s="54" t="s">
        <v>10</v>
      </c>
      <c r="E94" s="54"/>
      <c r="F94" s="56" t="s">
        <v>23</v>
      </c>
      <c r="G94" s="57">
        <v>26.0</v>
      </c>
      <c r="H94" s="100">
        <v>0.0</v>
      </c>
      <c r="I94" s="101">
        <v>0.0</v>
      </c>
      <c r="J94" s="101">
        <f t="shared" si="68"/>
        <v>0</v>
      </c>
      <c r="K94" s="100">
        <v>0.0</v>
      </c>
      <c r="L94" s="100">
        <f t="shared" si="69"/>
        <v>0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>
      <c r="A95" s="6" t="str">
        <f t="shared" si="61"/>
        <v>1ª ENTRADA</v>
      </c>
      <c r="B95" s="54"/>
      <c r="C95" s="54" t="str">
        <f t="shared" si="70"/>
        <v>Pix Bet</v>
      </c>
      <c r="D95" s="54" t="s">
        <v>10</v>
      </c>
      <c r="E95" s="54"/>
      <c r="F95" s="56" t="s">
        <v>24</v>
      </c>
      <c r="G95" s="57">
        <v>27.0</v>
      </c>
      <c r="H95" s="100">
        <v>0.0</v>
      </c>
      <c r="I95" s="101">
        <v>-22.5</v>
      </c>
      <c r="J95" s="101">
        <f t="shared" si="68"/>
        <v>-22.5</v>
      </c>
      <c r="K95" s="100">
        <v>0.0</v>
      </c>
      <c r="L95" s="100">
        <f t="shared" si="69"/>
        <v>-22.5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>
      <c r="A96" s="6" t="str">
        <f t="shared" si="61"/>
        <v>1ª ENTRADA</v>
      </c>
      <c r="B96" s="54"/>
      <c r="C96" s="54" t="str">
        <f t="shared" si="70"/>
        <v>Pix Bet</v>
      </c>
      <c r="D96" s="54" t="s">
        <v>10</v>
      </c>
      <c r="E96" s="54"/>
      <c r="F96" s="56" t="s">
        <v>25</v>
      </c>
      <c r="G96" s="57">
        <v>28.0</v>
      </c>
      <c r="H96" s="100">
        <v>0.0</v>
      </c>
      <c r="I96" s="101">
        <v>33.5</v>
      </c>
      <c r="J96" s="101">
        <f t="shared" si="68"/>
        <v>33.5</v>
      </c>
      <c r="K96" s="100">
        <v>0.0</v>
      </c>
      <c r="L96" s="100">
        <f t="shared" si="69"/>
        <v>33.5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>
      <c r="A97" s="6" t="str">
        <f t="shared" si="61"/>
        <v>1ª ENTRADA</v>
      </c>
      <c r="B97" s="54"/>
      <c r="C97" s="54" t="str">
        <f t="shared" si="70"/>
        <v>Pix Bet</v>
      </c>
      <c r="D97" s="54" t="s">
        <v>10</v>
      </c>
      <c r="E97" s="54"/>
      <c r="F97" s="56" t="s">
        <v>26</v>
      </c>
      <c r="G97" s="57">
        <v>29.0</v>
      </c>
      <c r="H97" s="100">
        <v>0.0</v>
      </c>
      <c r="I97" s="101">
        <v>37.0</v>
      </c>
      <c r="J97" s="101">
        <f t="shared" si="68"/>
        <v>37</v>
      </c>
      <c r="K97" s="100">
        <v>0.0</v>
      </c>
      <c r="L97" s="100">
        <f t="shared" si="69"/>
        <v>37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>
      <c r="A98" s="6" t="str">
        <f t="shared" si="61"/>
        <v>1ª ENTRADA</v>
      </c>
      <c r="B98" s="54"/>
      <c r="C98" s="54" t="str">
        <f t="shared" si="70"/>
        <v>Pix Bet</v>
      </c>
      <c r="D98" s="54" t="s">
        <v>10</v>
      </c>
      <c r="E98" s="54"/>
      <c r="F98" s="56" t="s">
        <v>27</v>
      </c>
      <c r="G98" s="57">
        <v>30.0</v>
      </c>
      <c r="H98" s="100">
        <v>0.0</v>
      </c>
      <c r="I98" s="101">
        <v>41.0</v>
      </c>
      <c r="J98" s="101">
        <f t="shared" si="68"/>
        <v>41</v>
      </c>
      <c r="K98" s="100">
        <v>0.0</v>
      </c>
      <c r="L98" s="100">
        <f t="shared" si="69"/>
        <v>41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>
      <c r="A99" s="6" t="str">
        <f t="shared" si="61"/>
        <v>1ª ENTRADA</v>
      </c>
      <c r="B99" s="54"/>
      <c r="C99" s="54" t="str">
        <f t="shared" si="70"/>
        <v>Pix Bet</v>
      </c>
      <c r="D99" s="54" t="s">
        <v>10</v>
      </c>
      <c r="E99" s="54"/>
      <c r="F99" s="56" t="s">
        <v>27</v>
      </c>
      <c r="G99" s="102">
        <v>31.0</v>
      </c>
      <c r="H99" s="100">
        <v>0.0</v>
      </c>
      <c r="I99" s="101">
        <v>0.0</v>
      </c>
      <c r="J99" s="101">
        <f t="shared" si="68"/>
        <v>0</v>
      </c>
      <c r="K99" s="100">
        <v>0.0</v>
      </c>
      <c r="L99" s="100">
        <f t="shared" si="69"/>
        <v>0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>
      <c r="A100" s="10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6" t="str">
        <f>C101</f>
        <v>2ª ENTRADA</v>
      </c>
      <c r="B101" s="78"/>
      <c r="C101" s="78" t="s">
        <v>43</v>
      </c>
      <c r="D101" s="78"/>
      <c r="E101" s="79" t="s">
        <v>17</v>
      </c>
      <c r="F101" s="80" t="s">
        <v>18</v>
      </c>
      <c r="G101" s="81" t="s">
        <v>19</v>
      </c>
      <c r="H101" s="80" t="s">
        <v>18</v>
      </c>
      <c r="I101" s="81" t="s">
        <v>19</v>
      </c>
      <c r="J101" s="80" t="s">
        <v>18</v>
      </c>
      <c r="K101" s="81" t="s">
        <v>19</v>
      </c>
      <c r="L101" s="80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6" t="str">
        <f t="shared" ref="A102:A143" si="71">A101</f>
        <v>2ª ENTRADA</v>
      </c>
      <c r="B102" s="82"/>
      <c r="C102" s="82"/>
      <c r="D102" s="82"/>
      <c r="E102" s="83">
        <f>((L111*G111)+L111)</f>
        <v>1084.77</v>
      </c>
      <c r="F102" s="84">
        <v>1.0</v>
      </c>
      <c r="G102" s="85">
        <f>((E109*G111)+E109)</f>
        <v>1270.980947</v>
      </c>
      <c r="H102" s="84">
        <v>9.0</v>
      </c>
      <c r="I102" s="85">
        <f>((G109*G111)+G109)</f>
        <v>1489.156749</v>
      </c>
      <c r="J102" s="84">
        <v>17.0</v>
      </c>
      <c r="K102" s="85">
        <f>((I109*G111)+I109)</f>
        <v>1744.784475</v>
      </c>
      <c r="L102" s="86">
        <v>25.0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6" t="str">
        <f t="shared" si="71"/>
        <v>2ª ENTRADA</v>
      </c>
      <c r="B103" s="87"/>
      <c r="C103" s="87">
        <v>0.02</v>
      </c>
      <c r="D103" s="82" t="s">
        <v>38</v>
      </c>
      <c r="E103" s="83">
        <f t="shared" ref="E103:E109" si="72">((E102*G$111)+E102)</f>
        <v>1106.4654</v>
      </c>
      <c r="F103" s="84">
        <v>2.0</v>
      </c>
      <c r="G103" s="85">
        <f t="shared" ref="G103:G109" si="73">((G102*G$111)+G102)</f>
        <v>1296.400566</v>
      </c>
      <c r="H103" s="84">
        <v>10.0</v>
      </c>
      <c r="I103" s="85">
        <f t="shared" ref="I103:I109" si="74">((I102*G$111)+I102)</f>
        <v>1518.939884</v>
      </c>
      <c r="J103" s="84">
        <v>18.0</v>
      </c>
      <c r="K103" s="85">
        <f t="shared" ref="K103:K108" si="75">((K102*G$111)+K102)</f>
        <v>1779.680165</v>
      </c>
      <c r="L103" s="86">
        <v>26.0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6" t="str">
        <f t="shared" si="71"/>
        <v>2ª ENTRADA</v>
      </c>
      <c r="B104" s="82"/>
      <c r="C104" s="82"/>
      <c r="D104" s="82"/>
      <c r="E104" s="83">
        <f t="shared" si="72"/>
        <v>1128.594708</v>
      </c>
      <c r="F104" s="84">
        <v>3.0</v>
      </c>
      <c r="G104" s="85">
        <f t="shared" si="73"/>
        <v>1322.328577</v>
      </c>
      <c r="H104" s="84">
        <v>11.0</v>
      </c>
      <c r="I104" s="85">
        <f t="shared" si="74"/>
        <v>1549.318682</v>
      </c>
      <c r="J104" s="84">
        <v>19.0</v>
      </c>
      <c r="K104" s="85">
        <f t="shared" si="75"/>
        <v>1815.273768</v>
      </c>
      <c r="L104" s="86">
        <v>27.0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6" t="str">
        <f t="shared" si="71"/>
        <v>2ª ENTRADA</v>
      </c>
      <c r="B105" s="88"/>
      <c r="C105" s="88"/>
      <c r="D105" s="88"/>
      <c r="E105" s="83">
        <f t="shared" si="72"/>
        <v>1151.166602</v>
      </c>
      <c r="F105" s="84">
        <v>4.0</v>
      </c>
      <c r="G105" s="85">
        <f t="shared" si="73"/>
        <v>1348.775149</v>
      </c>
      <c r="H105" s="84">
        <v>12.0</v>
      </c>
      <c r="I105" s="85">
        <f t="shared" si="74"/>
        <v>1580.305056</v>
      </c>
      <c r="J105" s="84">
        <v>20.0</v>
      </c>
      <c r="K105" s="85">
        <f t="shared" si="75"/>
        <v>1851.579243</v>
      </c>
      <c r="L105" s="86">
        <v>28.0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6" t="str">
        <f t="shared" si="71"/>
        <v>2ª ENTRADA</v>
      </c>
      <c r="B106" s="89"/>
      <c r="C106" s="89" t="s">
        <v>1</v>
      </c>
      <c r="D106" s="89" t="s">
        <v>44</v>
      </c>
      <c r="E106" s="83">
        <f t="shared" si="72"/>
        <v>1174.189934</v>
      </c>
      <c r="F106" s="84">
        <v>5.0</v>
      </c>
      <c r="G106" s="85">
        <f t="shared" si="73"/>
        <v>1375.750651</v>
      </c>
      <c r="H106" s="84">
        <v>13.0</v>
      </c>
      <c r="I106" s="85">
        <f t="shared" si="74"/>
        <v>1611.911157</v>
      </c>
      <c r="J106" s="84">
        <v>21.0</v>
      </c>
      <c r="K106" s="85">
        <f t="shared" si="75"/>
        <v>1888.610828</v>
      </c>
      <c r="L106" s="86">
        <v>29.0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6" t="str">
        <f t="shared" si="71"/>
        <v>2ª ENTRADA</v>
      </c>
      <c r="B107" s="90"/>
      <c r="C107" s="90" t="s">
        <v>40</v>
      </c>
      <c r="D107" s="91">
        <f>L111*0.5%</f>
        <v>5.3175</v>
      </c>
      <c r="E107" s="83">
        <f t="shared" si="72"/>
        <v>1197.673733</v>
      </c>
      <c r="F107" s="84">
        <v>6.0</v>
      </c>
      <c r="G107" s="85">
        <f t="shared" si="73"/>
        <v>1403.265665</v>
      </c>
      <c r="H107" s="84">
        <v>14.0</v>
      </c>
      <c r="I107" s="85">
        <f t="shared" si="74"/>
        <v>1644.14938</v>
      </c>
      <c r="J107" s="84">
        <v>22.0</v>
      </c>
      <c r="K107" s="85">
        <f t="shared" si="75"/>
        <v>1926.383045</v>
      </c>
      <c r="L107" s="86">
        <v>30.0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6" t="str">
        <f t="shared" si="71"/>
        <v>2ª ENTRADA</v>
      </c>
      <c r="B108" s="92"/>
      <c r="C108" s="92" t="s">
        <v>41</v>
      </c>
      <c r="D108" s="93">
        <f>D107/5</f>
        <v>1.0635</v>
      </c>
      <c r="E108" s="83">
        <f t="shared" si="72"/>
        <v>1221.627208</v>
      </c>
      <c r="F108" s="84">
        <v>7.0</v>
      </c>
      <c r="G108" s="85">
        <f t="shared" si="73"/>
        <v>1431.330978</v>
      </c>
      <c r="H108" s="84">
        <v>15.0</v>
      </c>
      <c r="I108" s="85">
        <f t="shared" si="74"/>
        <v>1677.032367</v>
      </c>
      <c r="J108" s="84">
        <v>23.0</v>
      </c>
      <c r="K108" s="85">
        <f t="shared" si="75"/>
        <v>1964.910706</v>
      </c>
      <c r="L108" s="86">
        <v>31.0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6" t="str">
        <f t="shared" si="71"/>
        <v>2ª ENTRADA</v>
      </c>
      <c r="B109" s="94"/>
      <c r="C109" s="94" t="s">
        <v>42</v>
      </c>
      <c r="D109" s="95">
        <f>L111*G111</f>
        <v>21.27</v>
      </c>
      <c r="E109" s="83">
        <f t="shared" si="72"/>
        <v>1246.059752</v>
      </c>
      <c r="F109" s="84">
        <v>8.0</v>
      </c>
      <c r="G109" s="85">
        <f t="shared" si="73"/>
        <v>1459.957597</v>
      </c>
      <c r="H109" s="84">
        <v>16.0</v>
      </c>
      <c r="I109" s="85">
        <f t="shared" si="74"/>
        <v>1710.573015</v>
      </c>
      <c r="J109" s="84">
        <v>24.0</v>
      </c>
      <c r="K109" s="46"/>
      <c r="L109" s="9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6" t="str">
        <f t="shared" si="71"/>
        <v>2ª ENTRADA</v>
      </c>
      <c r="B110" s="7"/>
      <c r="C110" s="7" t="s">
        <v>1</v>
      </c>
      <c r="D110" s="8" t="s">
        <v>2</v>
      </c>
      <c r="E110" s="8" t="s">
        <v>3</v>
      </c>
      <c r="F110" s="9" t="s">
        <v>4</v>
      </c>
      <c r="G110" s="8" t="s">
        <v>5</v>
      </c>
      <c r="H110" s="10" t="s">
        <v>6</v>
      </c>
      <c r="I110" s="8" t="s">
        <v>7</v>
      </c>
      <c r="J110" s="7" t="s">
        <v>20</v>
      </c>
      <c r="K110" s="10" t="s">
        <v>8</v>
      </c>
      <c r="L110" s="11" t="s">
        <v>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6" t="str">
        <f t="shared" si="71"/>
        <v>2ª ENTRADA</v>
      </c>
      <c r="B111" s="14"/>
      <c r="C111" s="14" t="str">
        <f>D106</f>
        <v>1XBet</v>
      </c>
      <c r="D111" s="14" t="s">
        <v>10</v>
      </c>
      <c r="E111" s="14"/>
      <c r="F111" s="97"/>
      <c r="G111" s="16">
        <f>C103</f>
        <v>0.02</v>
      </c>
      <c r="H111" s="17">
        <f t="shared" ref="H111:I111" si="76">H113+H114+H115+H116+H117+H118+H119+H120+H121+H122+H123+H124+H125+H126+H127+H128+H129+H130+H131+H132+H133+H134+H135+H136+H137+H138+H139+H140+H141+H142</f>
        <v>800</v>
      </c>
      <c r="I111" s="17">
        <f t="shared" si="76"/>
        <v>263.5</v>
      </c>
      <c r="J111" s="98"/>
      <c r="K111" s="17">
        <f t="shared" ref="K111:L111" si="77">K113+K114+K115+K116+K117+K118+K119+K120+K121+K122+K123+K124+K125+K126+K127+K128+K129+K130+K131+K132+K133+K134+K135+K136+K137+K138+K139+K140+K141+K142</f>
        <v>0</v>
      </c>
      <c r="L111" s="17">
        <f t="shared" si="77"/>
        <v>1063.5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6" t="str">
        <f t="shared" si="71"/>
        <v>2ª ENTRADA</v>
      </c>
      <c r="B112" s="7"/>
      <c r="C112" s="7" t="s">
        <v>1</v>
      </c>
      <c r="D112" s="8" t="s">
        <v>2</v>
      </c>
      <c r="E112" s="8" t="s">
        <v>3</v>
      </c>
      <c r="F112" s="99" t="s">
        <v>18</v>
      </c>
      <c r="G112" s="8" t="s">
        <v>4</v>
      </c>
      <c r="H112" s="10" t="s">
        <v>6</v>
      </c>
      <c r="I112" s="8" t="s">
        <v>7</v>
      </c>
      <c r="J112" s="7" t="s">
        <v>20</v>
      </c>
      <c r="K112" s="10" t="s">
        <v>8</v>
      </c>
      <c r="L112" s="11" t="s">
        <v>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6" t="str">
        <f t="shared" si="71"/>
        <v>2ª ENTRADA</v>
      </c>
      <c r="B113" s="54"/>
      <c r="C113" s="54" t="str">
        <f>D106</f>
        <v>1XBet</v>
      </c>
      <c r="D113" s="54" t="s">
        <v>10</v>
      </c>
      <c r="E113" s="54"/>
      <c r="F113" s="56" t="s">
        <v>26</v>
      </c>
      <c r="G113" s="57">
        <v>1.0</v>
      </c>
      <c r="H113" s="100">
        <v>0.0</v>
      </c>
      <c r="I113" s="101">
        <v>0.0</v>
      </c>
      <c r="J113" s="101">
        <f t="shared" ref="J113:J143" si="78">SUM(H113:I113)</f>
        <v>0</v>
      </c>
      <c r="K113" s="100">
        <v>0.0</v>
      </c>
      <c r="L113" s="100">
        <f t="shared" ref="L113:L143" si="79">J113-K113</f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6" t="str">
        <f t="shared" si="71"/>
        <v>2ª ENTRADA</v>
      </c>
      <c r="B114" s="54"/>
      <c r="C114" s="54" t="str">
        <f t="shared" ref="C114:C143" si="80">C113</f>
        <v>1XBet</v>
      </c>
      <c r="D114" s="54" t="s">
        <v>10</v>
      </c>
      <c r="E114" s="54"/>
      <c r="F114" s="56" t="s">
        <v>27</v>
      </c>
      <c r="G114" s="57">
        <v>2.0</v>
      </c>
      <c r="H114" s="100">
        <v>0.0</v>
      </c>
      <c r="I114" s="101">
        <v>0.0</v>
      </c>
      <c r="J114" s="101">
        <f t="shared" si="78"/>
        <v>0</v>
      </c>
      <c r="K114" s="100">
        <v>0.0</v>
      </c>
      <c r="L114" s="100">
        <f t="shared" si="79"/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6" t="str">
        <f t="shared" si="71"/>
        <v>2ª ENTRADA</v>
      </c>
      <c r="B115" s="54"/>
      <c r="C115" s="54" t="str">
        <f t="shared" si="80"/>
        <v>1XBet</v>
      </c>
      <c r="D115" s="54" t="s">
        <v>10</v>
      </c>
      <c r="E115" s="54"/>
      <c r="F115" s="56" t="s">
        <v>28</v>
      </c>
      <c r="G115" s="57">
        <v>3.0</v>
      </c>
      <c r="H115" s="100">
        <v>0.0</v>
      </c>
      <c r="I115" s="101">
        <v>0.0</v>
      </c>
      <c r="J115" s="101">
        <f t="shared" si="78"/>
        <v>0</v>
      </c>
      <c r="K115" s="100">
        <v>0.0</v>
      </c>
      <c r="L115" s="100">
        <f t="shared" si="79"/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6" t="str">
        <f t="shared" si="71"/>
        <v>2ª ENTRADA</v>
      </c>
      <c r="B116" s="54"/>
      <c r="C116" s="54" t="str">
        <f t="shared" si="80"/>
        <v>1XBet</v>
      </c>
      <c r="D116" s="54" t="s">
        <v>10</v>
      </c>
      <c r="E116" s="54"/>
      <c r="F116" s="56" t="s">
        <v>29</v>
      </c>
      <c r="G116" s="57">
        <v>4.0</v>
      </c>
      <c r="H116" s="100">
        <v>0.0</v>
      </c>
      <c r="I116" s="101">
        <v>0.0</v>
      </c>
      <c r="J116" s="101">
        <f t="shared" si="78"/>
        <v>0</v>
      </c>
      <c r="K116" s="100">
        <v>0.0</v>
      </c>
      <c r="L116" s="100">
        <f t="shared" si="79"/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6" t="str">
        <f t="shared" si="71"/>
        <v>2ª ENTRADA</v>
      </c>
      <c r="B117" s="54"/>
      <c r="C117" s="54" t="str">
        <f t="shared" si="80"/>
        <v>1XBet</v>
      </c>
      <c r="D117" s="54" t="s">
        <v>10</v>
      </c>
      <c r="E117" s="54"/>
      <c r="F117" s="56" t="s">
        <v>23</v>
      </c>
      <c r="G117" s="57">
        <v>5.0</v>
      </c>
      <c r="H117" s="100">
        <v>0.0</v>
      </c>
      <c r="I117" s="101">
        <v>0.0</v>
      </c>
      <c r="J117" s="101">
        <f t="shared" si="78"/>
        <v>0</v>
      </c>
      <c r="K117" s="100">
        <v>0.0</v>
      </c>
      <c r="L117" s="100">
        <f t="shared" si="79"/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6" t="str">
        <f t="shared" si="71"/>
        <v>2ª ENTRADA</v>
      </c>
      <c r="B118" s="54"/>
      <c r="C118" s="54" t="str">
        <f t="shared" si="80"/>
        <v>1XBet</v>
      </c>
      <c r="D118" s="54" t="s">
        <v>10</v>
      </c>
      <c r="E118" s="54"/>
      <c r="F118" s="56" t="s">
        <v>24</v>
      </c>
      <c r="G118" s="57">
        <v>6.0</v>
      </c>
      <c r="H118" s="100">
        <v>0.0</v>
      </c>
      <c r="I118" s="101">
        <v>0.0</v>
      </c>
      <c r="J118" s="101">
        <f t="shared" si="78"/>
        <v>0</v>
      </c>
      <c r="K118" s="100">
        <v>0.0</v>
      </c>
      <c r="L118" s="100">
        <f t="shared" si="79"/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6" t="str">
        <f t="shared" si="71"/>
        <v>2ª ENTRADA</v>
      </c>
      <c r="B119" s="54"/>
      <c r="C119" s="54" t="str">
        <f t="shared" si="80"/>
        <v>1XBet</v>
      </c>
      <c r="D119" s="54" t="s">
        <v>10</v>
      </c>
      <c r="E119" s="54"/>
      <c r="F119" s="56" t="s">
        <v>25</v>
      </c>
      <c r="G119" s="57">
        <v>7.0</v>
      </c>
      <c r="H119" s="100">
        <v>0.0</v>
      </c>
      <c r="I119" s="101">
        <v>0.0</v>
      </c>
      <c r="J119" s="101">
        <f t="shared" si="78"/>
        <v>0</v>
      </c>
      <c r="K119" s="100">
        <v>0.0</v>
      </c>
      <c r="L119" s="100">
        <f t="shared" si="79"/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6" t="str">
        <f t="shared" si="71"/>
        <v>2ª ENTRADA</v>
      </c>
      <c r="B120" s="54"/>
      <c r="C120" s="54" t="str">
        <f t="shared" si="80"/>
        <v>1XBet</v>
      </c>
      <c r="D120" s="54" t="s">
        <v>10</v>
      </c>
      <c r="E120" s="54"/>
      <c r="F120" s="56" t="s">
        <v>26</v>
      </c>
      <c r="G120" s="57">
        <v>8.0</v>
      </c>
      <c r="H120" s="100">
        <v>0.0</v>
      </c>
      <c r="I120" s="101">
        <v>0.0</v>
      </c>
      <c r="J120" s="101">
        <f t="shared" si="78"/>
        <v>0</v>
      </c>
      <c r="K120" s="100">
        <v>0.0</v>
      </c>
      <c r="L120" s="100">
        <f t="shared" si="79"/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6" t="str">
        <f t="shared" si="71"/>
        <v>2ª ENTRADA</v>
      </c>
      <c r="B121" s="54"/>
      <c r="C121" s="54" t="str">
        <f t="shared" si="80"/>
        <v>1XBet</v>
      </c>
      <c r="D121" s="54" t="s">
        <v>10</v>
      </c>
      <c r="E121" s="54"/>
      <c r="F121" s="56" t="s">
        <v>27</v>
      </c>
      <c r="G121" s="57">
        <v>9.0</v>
      </c>
      <c r="H121" s="100">
        <v>0.0</v>
      </c>
      <c r="I121" s="101">
        <v>0.0</v>
      </c>
      <c r="J121" s="101">
        <f t="shared" si="78"/>
        <v>0</v>
      </c>
      <c r="K121" s="100">
        <v>0.0</v>
      </c>
      <c r="L121" s="100">
        <f t="shared" si="79"/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6" t="str">
        <f t="shared" si="71"/>
        <v>2ª ENTRADA</v>
      </c>
      <c r="B122" s="54"/>
      <c r="C122" s="54" t="str">
        <f t="shared" si="80"/>
        <v>1XBet</v>
      </c>
      <c r="D122" s="54" t="s">
        <v>10</v>
      </c>
      <c r="E122" s="54"/>
      <c r="F122" s="56" t="s">
        <v>28</v>
      </c>
      <c r="G122" s="57">
        <v>10.0</v>
      </c>
      <c r="H122" s="100">
        <v>0.0</v>
      </c>
      <c r="I122" s="101">
        <v>0.0</v>
      </c>
      <c r="J122" s="101">
        <f t="shared" si="78"/>
        <v>0</v>
      </c>
      <c r="K122" s="100">
        <v>0.0</v>
      </c>
      <c r="L122" s="100">
        <f t="shared" si="79"/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6" t="str">
        <f t="shared" si="71"/>
        <v>2ª ENTRADA</v>
      </c>
      <c r="B123" s="54"/>
      <c r="C123" s="54" t="str">
        <f t="shared" si="80"/>
        <v>1XBet</v>
      </c>
      <c r="D123" s="54" t="s">
        <v>10</v>
      </c>
      <c r="E123" s="54"/>
      <c r="F123" s="56" t="s">
        <v>29</v>
      </c>
      <c r="G123" s="57">
        <v>11.0</v>
      </c>
      <c r="H123" s="100">
        <v>0.0</v>
      </c>
      <c r="I123" s="101">
        <v>0.0</v>
      </c>
      <c r="J123" s="101">
        <f t="shared" si="78"/>
        <v>0</v>
      </c>
      <c r="K123" s="100">
        <v>0.0</v>
      </c>
      <c r="L123" s="100">
        <f t="shared" si="79"/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6" t="str">
        <f t="shared" si="71"/>
        <v>2ª ENTRADA</v>
      </c>
      <c r="B124" s="54"/>
      <c r="C124" s="54" t="str">
        <f t="shared" si="80"/>
        <v>1XBet</v>
      </c>
      <c r="D124" s="54" t="s">
        <v>10</v>
      </c>
      <c r="E124" s="54"/>
      <c r="F124" s="56" t="s">
        <v>23</v>
      </c>
      <c r="G124" s="57">
        <v>12.0</v>
      </c>
      <c r="H124" s="100">
        <v>0.0</v>
      </c>
      <c r="I124" s="101">
        <v>0.0</v>
      </c>
      <c r="J124" s="101">
        <f t="shared" si="78"/>
        <v>0</v>
      </c>
      <c r="K124" s="100">
        <v>0.0</v>
      </c>
      <c r="L124" s="100">
        <f t="shared" si="79"/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6" t="str">
        <f t="shared" si="71"/>
        <v>2ª ENTRADA</v>
      </c>
      <c r="B125" s="54"/>
      <c r="C125" s="54" t="str">
        <f t="shared" si="80"/>
        <v>1XBet</v>
      </c>
      <c r="D125" s="54" t="s">
        <v>10</v>
      </c>
      <c r="E125" s="54"/>
      <c r="F125" s="56" t="s">
        <v>24</v>
      </c>
      <c r="G125" s="57">
        <v>13.0</v>
      </c>
      <c r="H125" s="100">
        <v>0.0</v>
      </c>
      <c r="I125" s="101">
        <v>0.0</v>
      </c>
      <c r="J125" s="101">
        <f t="shared" si="78"/>
        <v>0</v>
      </c>
      <c r="K125" s="100">
        <v>0.0</v>
      </c>
      <c r="L125" s="100">
        <f t="shared" si="79"/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6" t="str">
        <f t="shared" si="71"/>
        <v>2ª ENTRADA</v>
      </c>
      <c r="B126" s="54"/>
      <c r="C126" s="54" t="str">
        <f t="shared" si="80"/>
        <v>1XBet</v>
      </c>
      <c r="D126" s="54" t="s">
        <v>10</v>
      </c>
      <c r="E126" s="54"/>
      <c r="F126" s="56" t="s">
        <v>25</v>
      </c>
      <c r="G126" s="57">
        <v>14.0</v>
      </c>
      <c r="H126" s="100">
        <v>800.0</v>
      </c>
      <c r="I126" s="101">
        <v>16.0</v>
      </c>
      <c r="J126" s="101">
        <f t="shared" si="78"/>
        <v>816</v>
      </c>
      <c r="K126" s="100">
        <v>0.0</v>
      </c>
      <c r="L126" s="100">
        <f t="shared" si="79"/>
        <v>816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6" t="str">
        <f t="shared" si="71"/>
        <v>2ª ENTRADA</v>
      </c>
      <c r="B127" s="54"/>
      <c r="C127" s="54" t="str">
        <f t="shared" si="80"/>
        <v>1XBet</v>
      </c>
      <c r="D127" s="54" t="s">
        <v>10</v>
      </c>
      <c r="E127" s="54"/>
      <c r="F127" s="56" t="s">
        <v>26</v>
      </c>
      <c r="G127" s="57">
        <v>15.0</v>
      </c>
      <c r="H127" s="100">
        <v>0.0</v>
      </c>
      <c r="I127" s="101">
        <v>16.0</v>
      </c>
      <c r="J127" s="101">
        <f t="shared" si="78"/>
        <v>16</v>
      </c>
      <c r="K127" s="100">
        <v>0.0</v>
      </c>
      <c r="L127" s="100">
        <f t="shared" si="79"/>
        <v>16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6" t="str">
        <f t="shared" si="71"/>
        <v>2ª ENTRADA</v>
      </c>
      <c r="B128" s="54"/>
      <c r="C128" s="54" t="str">
        <f t="shared" si="80"/>
        <v>1XBet</v>
      </c>
      <c r="D128" s="54" t="s">
        <v>10</v>
      </c>
      <c r="E128" s="54"/>
      <c r="F128" s="56" t="s">
        <v>27</v>
      </c>
      <c r="G128" s="57">
        <v>16.0</v>
      </c>
      <c r="H128" s="100">
        <v>0.0</v>
      </c>
      <c r="I128" s="101">
        <v>19.5</v>
      </c>
      <c r="J128" s="101">
        <f t="shared" si="78"/>
        <v>19.5</v>
      </c>
      <c r="K128" s="100">
        <v>0.0</v>
      </c>
      <c r="L128" s="100">
        <f t="shared" si="79"/>
        <v>19.5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6" t="str">
        <f t="shared" si="71"/>
        <v>2ª ENTRADA</v>
      </c>
      <c r="B129" s="54"/>
      <c r="C129" s="54" t="str">
        <f t="shared" si="80"/>
        <v>1XBet</v>
      </c>
      <c r="D129" s="54" t="s">
        <v>10</v>
      </c>
      <c r="E129" s="54"/>
      <c r="F129" s="56" t="s">
        <v>28</v>
      </c>
      <c r="G129" s="57">
        <v>17.0</v>
      </c>
      <c r="H129" s="100">
        <v>0.0</v>
      </c>
      <c r="I129" s="101">
        <v>20.0</v>
      </c>
      <c r="J129" s="101">
        <f t="shared" si="78"/>
        <v>20</v>
      </c>
      <c r="K129" s="100">
        <v>0.0</v>
      </c>
      <c r="L129" s="100">
        <f t="shared" si="79"/>
        <v>20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6" t="str">
        <f t="shared" si="71"/>
        <v>2ª ENTRADA</v>
      </c>
      <c r="B130" s="54"/>
      <c r="C130" s="54" t="str">
        <f t="shared" si="80"/>
        <v>1XBet</v>
      </c>
      <c r="D130" s="54" t="s">
        <v>10</v>
      </c>
      <c r="E130" s="54"/>
      <c r="F130" s="56" t="s">
        <v>29</v>
      </c>
      <c r="G130" s="57">
        <v>18.0</v>
      </c>
      <c r="H130" s="100">
        <v>0.0</v>
      </c>
      <c r="I130" s="101">
        <v>20.0</v>
      </c>
      <c r="J130" s="101">
        <f t="shared" si="78"/>
        <v>20</v>
      </c>
      <c r="K130" s="100">
        <v>0.0</v>
      </c>
      <c r="L130" s="100">
        <f t="shared" si="79"/>
        <v>20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6" t="str">
        <f t="shared" si="71"/>
        <v>2ª ENTRADA</v>
      </c>
      <c r="B131" s="54"/>
      <c r="C131" s="54" t="str">
        <f t="shared" si="80"/>
        <v>1XBet</v>
      </c>
      <c r="D131" s="54" t="s">
        <v>10</v>
      </c>
      <c r="E131" s="54"/>
      <c r="F131" s="56" t="s">
        <v>23</v>
      </c>
      <c r="G131" s="57">
        <v>19.0</v>
      </c>
      <c r="H131" s="100">
        <v>0.0</v>
      </c>
      <c r="I131" s="101">
        <v>18.0</v>
      </c>
      <c r="J131" s="101">
        <f t="shared" si="78"/>
        <v>18</v>
      </c>
      <c r="K131" s="100">
        <v>0.0</v>
      </c>
      <c r="L131" s="100">
        <f t="shared" si="79"/>
        <v>18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6" t="str">
        <f t="shared" si="71"/>
        <v>2ª ENTRADA</v>
      </c>
      <c r="B132" s="54"/>
      <c r="C132" s="54" t="str">
        <f t="shared" si="80"/>
        <v>1XBet</v>
      </c>
      <c r="D132" s="54" t="s">
        <v>10</v>
      </c>
      <c r="E132" s="54"/>
      <c r="F132" s="56" t="s">
        <v>24</v>
      </c>
      <c r="G132" s="57">
        <v>20.0</v>
      </c>
      <c r="H132" s="100">
        <v>0.0</v>
      </c>
      <c r="I132" s="101">
        <v>18.0</v>
      </c>
      <c r="J132" s="101">
        <f t="shared" si="78"/>
        <v>18</v>
      </c>
      <c r="K132" s="100">
        <v>0.0</v>
      </c>
      <c r="L132" s="100">
        <f t="shared" si="79"/>
        <v>18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6" t="str">
        <f t="shared" si="71"/>
        <v>2ª ENTRADA</v>
      </c>
      <c r="B133" s="54"/>
      <c r="C133" s="54" t="str">
        <f t="shared" si="80"/>
        <v>1XBet</v>
      </c>
      <c r="D133" s="54" t="s">
        <v>10</v>
      </c>
      <c r="E133" s="54"/>
      <c r="F133" s="56" t="s">
        <v>25</v>
      </c>
      <c r="G133" s="57">
        <v>21.0</v>
      </c>
      <c r="H133" s="100">
        <v>0.0</v>
      </c>
      <c r="I133" s="101">
        <v>18.0</v>
      </c>
      <c r="J133" s="101">
        <f t="shared" si="78"/>
        <v>18</v>
      </c>
      <c r="K133" s="100">
        <v>0.0</v>
      </c>
      <c r="L133" s="100">
        <f t="shared" si="79"/>
        <v>18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6" t="str">
        <f t="shared" si="71"/>
        <v>2ª ENTRADA</v>
      </c>
      <c r="B134" s="54"/>
      <c r="C134" s="54" t="str">
        <f t="shared" si="80"/>
        <v>1XBet</v>
      </c>
      <c r="D134" s="54" t="s">
        <v>10</v>
      </c>
      <c r="E134" s="54"/>
      <c r="F134" s="56" t="s">
        <v>26</v>
      </c>
      <c r="G134" s="57">
        <v>22.0</v>
      </c>
      <c r="H134" s="100">
        <v>0.0</v>
      </c>
      <c r="I134" s="101">
        <v>19.0</v>
      </c>
      <c r="J134" s="101">
        <f t="shared" si="78"/>
        <v>19</v>
      </c>
      <c r="K134" s="100">
        <v>0.0</v>
      </c>
      <c r="L134" s="100">
        <f t="shared" si="79"/>
        <v>19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6" t="str">
        <f t="shared" si="71"/>
        <v>2ª ENTRADA</v>
      </c>
      <c r="B135" s="54"/>
      <c r="C135" s="54" t="str">
        <f t="shared" si="80"/>
        <v>1XBet</v>
      </c>
      <c r="D135" s="54" t="s">
        <v>10</v>
      </c>
      <c r="E135" s="54"/>
      <c r="F135" s="56" t="s">
        <v>27</v>
      </c>
      <c r="G135" s="57">
        <v>23.0</v>
      </c>
      <c r="H135" s="100">
        <v>0.0</v>
      </c>
      <c r="I135" s="101">
        <v>0.0</v>
      </c>
      <c r="J135" s="101">
        <f t="shared" si="78"/>
        <v>0</v>
      </c>
      <c r="K135" s="100">
        <v>0.0</v>
      </c>
      <c r="L135" s="100">
        <f t="shared" si="79"/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6" t="str">
        <f t="shared" si="71"/>
        <v>2ª ENTRADA</v>
      </c>
      <c r="B136" s="54"/>
      <c r="C136" s="54" t="str">
        <f t="shared" si="80"/>
        <v>1XBet</v>
      </c>
      <c r="D136" s="54" t="s">
        <v>10</v>
      </c>
      <c r="E136" s="54"/>
      <c r="F136" s="56" t="s">
        <v>28</v>
      </c>
      <c r="G136" s="57">
        <v>24.0</v>
      </c>
      <c r="H136" s="100">
        <v>0.0</v>
      </c>
      <c r="I136" s="101">
        <v>0.0</v>
      </c>
      <c r="J136" s="101">
        <f t="shared" si="78"/>
        <v>0</v>
      </c>
      <c r="K136" s="100">
        <v>0.0</v>
      </c>
      <c r="L136" s="100">
        <f t="shared" si="79"/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6" t="str">
        <f t="shared" si="71"/>
        <v>2ª ENTRADA</v>
      </c>
      <c r="B137" s="54"/>
      <c r="C137" s="54" t="str">
        <f t="shared" si="80"/>
        <v>1XBet</v>
      </c>
      <c r="D137" s="54" t="s">
        <v>10</v>
      </c>
      <c r="E137" s="54"/>
      <c r="F137" s="56" t="s">
        <v>29</v>
      </c>
      <c r="G137" s="57">
        <v>25.0</v>
      </c>
      <c r="H137" s="100">
        <v>0.0</v>
      </c>
      <c r="I137" s="101">
        <v>0.0</v>
      </c>
      <c r="J137" s="101">
        <f t="shared" si="78"/>
        <v>0</v>
      </c>
      <c r="K137" s="100">
        <v>0.0</v>
      </c>
      <c r="L137" s="100">
        <f t="shared" si="79"/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6" t="str">
        <f t="shared" si="71"/>
        <v>2ª ENTRADA</v>
      </c>
      <c r="B138" s="54"/>
      <c r="C138" s="54" t="str">
        <f t="shared" si="80"/>
        <v>1XBet</v>
      </c>
      <c r="D138" s="54" t="s">
        <v>10</v>
      </c>
      <c r="E138" s="54"/>
      <c r="F138" s="56" t="s">
        <v>23</v>
      </c>
      <c r="G138" s="57">
        <v>26.0</v>
      </c>
      <c r="H138" s="100">
        <v>0.0</v>
      </c>
      <c r="I138" s="101">
        <v>19.0</v>
      </c>
      <c r="J138" s="101">
        <f t="shared" si="78"/>
        <v>19</v>
      </c>
      <c r="K138" s="100">
        <v>0.0</v>
      </c>
      <c r="L138" s="100">
        <f t="shared" si="79"/>
        <v>19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6" t="str">
        <f t="shared" si="71"/>
        <v>2ª ENTRADA</v>
      </c>
      <c r="B139" s="54"/>
      <c r="C139" s="54" t="str">
        <f t="shared" si="80"/>
        <v>1XBet</v>
      </c>
      <c r="D139" s="54" t="s">
        <v>10</v>
      </c>
      <c r="E139" s="54"/>
      <c r="F139" s="56" t="s">
        <v>24</v>
      </c>
      <c r="G139" s="57">
        <v>27.0</v>
      </c>
      <c r="H139" s="100">
        <v>0.0</v>
      </c>
      <c r="I139" s="101">
        <v>19.0</v>
      </c>
      <c r="J139" s="101">
        <f t="shared" si="78"/>
        <v>19</v>
      </c>
      <c r="K139" s="100">
        <v>0.0</v>
      </c>
      <c r="L139" s="100">
        <f t="shared" si="79"/>
        <v>19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6" t="str">
        <f t="shared" si="71"/>
        <v>2ª ENTRADA</v>
      </c>
      <c r="B140" s="54"/>
      <c r="C140" s="54" t="str">
        <f t="shared" si="80"/>
        <v>1XBet</v>
      </c>
      <c r="D140" s="54" t="s">
        <v>10</v>
      </c>
      <c r="E140" s="54"/>
      <c r="F140" s="56" t="s">
        <v>25</v>
      </c>
      <c r="G140" s="57">
        <v>28.0</v>
      </c>
      <c r="H140" s="100">
        <v>0.0</v>
      </c>
      <c r="I140" s="101">
        <v>20.0</v>
      </c>
      <c r="J140" s="101">
        <f t="shared" si="78"/>
        <v>20</v>
      </c>
      <c r="K140" s="100">
        <v>0.0</v>
      </c>
      <c r="L140" s="100">
        <f t="shared" si="79"/>
        <v>20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6" t="str">
        <f t="shared" si="71"/>
        <v>2ª ENTRADA</v>
      </c>
      <c r="B141" s="54"/>
      <c r="C141" s="54" t="str">
        <f t="shared" si="80"/>
        <v>1XBet</v>
      </c>
      <c r="D141" s="54" t="s">
        <v>10</v>
      </c>
      <c r="E141" s="54"/>
      <c r="F141" s="56" t="s">
        <v>26</v>
      </c>
      <c r="G141" s="57">
        <v>29.0</v>
      </c>
      <c r="H141" s="100">
        <v>0.0</v>
      </c>
      <c r="I141" s="101">
        <v>21.0</v>
      </c>
      <c r="J141" s="101">
        <f t="shared" si="78"/>
        <v>21</v>
      </c>
      <c r="K141" s="100">
        <v>0.0</v>
      </c>
      <c r="L141" s="100">
        <f t="shared" si="79"/>
        <v>21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6" t="str">
        <f t="shared" si="71"/>
        <v>2ª ENTRADA</v>
      </c>
      <c r="B142" s="54"/>
      <c r="C142" s="54" t="str">
        <f t="shared" si="80"/>
        <v>1XBet</v>
      </c>
      <c r="D142" s="54" t="s">
        <v>10</v>
      </c>
      <c r="E142" s="54"/>
      <c r="F142" s="56" t="s">
        <v>27</v>
      </c>
      <c r="G142" s="57">
        <v>30.0</v>
      </c>
      <c r="H142" s="100">
        <v>0.0</v>
      </c>
      <c r="I142" s="101">
        <v>20.0</v>
      </c>
      <c r="J142" s="101">
        <f t="shared" si="78"/>
        <v>20</v>
      </c>
      <c r="K142" s="100">
        <v>0.0</v>
      </c>
      <c r="L142" s="100">
        <f t="shared" si="79"/>
        <v>20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6" t="str">
        <f t="shared" si="71"/>
        <v>2ª ENTRADA</v>
      </c>
      <c r="B143" s="54"/>
      <c r="C143" s="54" t="str">
        <f t="shared" si="80"/>
        <v>1XBet</v>
      </c>
      <c r="D143" s="54" t="s">
        <v>10</v>
      </c>
      <c r="E143" s="54"/>
      <c r="F143" s="56" t="s">
        <v>27</v>
      </c>
      <c r="G143" s="102">
        <v>31.0</v>
      </c>
      <c r="H143" s="100">
        <v>0.0</v>
      </c>
      <c r="I143" s="101">
        <v>0.0</v>
      </c>
      <c r="J143" s="101">
        <f t="shared" si="78"/>
        <v>0</v>
      </c>
      <c r="K143" s="100">
        <v>0.0</v>
      </c>
      <c r="L143" s="100">
        <f t="shared" si="79"/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0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6" t="str">
        <f>C145</f>
        <v>3ª ENTRADA</v>
      </c>
      <c r="B145" s="78"/>
      <c r="C145" s="78" t="s">
        <v>45</v>
      </c>
      <c r="D145" s="78"/>
      <c r="E145" s="79" t="s">
        <v>17</v>
      </c>
      <c r="F145" s="80" t="s">
        <v>18</v>
      </c>
      <c r="G145" s="81" t="s">
        <v>19</v>
      </c>
      <c r="H145" s="80" t="s">
        <v>18</v>
      </c>
      <c r="I145" s="81" t="s">
        <v>19</v>
      </c>
      <c r="J145" s="80" t="s">
        <v>18</v>
      </c>
      <c r="K145" s="81" t="s">
        <v>19</v>
      </c>
      <c r="L145" s="80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6" t="str">
        <f t="shared" ref="A146:A187" si="81">A145</f>
        <v>3ª ENTRADA</v>
      </c>
      <c r="B146" s="82"/>
      <c r="C146" s="82"/>
      <c r="D146" s="82"/>
      <c r="E146" s="83">
        <f>((L155*G155)+L155)</f>
        <v>862.575</v>
      </c>
      <c r="F146" s="84">
        <v>1.0</v>
      </c>
      <c r="G146" s="85">
        <f>((E153*G155)+E153)</f>
        <v>1274.416129</v>
      </c>
      <c r="H146" s="84">
        <v>9.0</v>
      </c>
      <c r="I146" s="85">
        <f>((G153*G155)+G153)</f>
        <v>1882.893048</v>
      </c>
      <c r="J146" s="84">
        <v>17.0</v>
      </c>
      <c r="K146" s="85">
        <f>((I153*G155)+I153)</f>
        <v>2781.890584</v>
      </c>
      <c r="L146" s="86">
        <v>25.0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6" t="str">
        <f t="shared" si="81"/>
        <v>3ª ENTRADA</v>
      </c>
      <c r="B147" s="87"/>
      <c r="C147" s="87">
        <v>0.05</v>
      </c>
      <c r="D147" s="82" t="s">
        <v>38</v>
      </c>
      <c r="E147" s="83">
        <f t="shared" ref="E147:E153" si="82">((E146*G$155)+E146)</f>
        <v>905.70375</v>
      </c>
      <c r="F147" s="84">
        <v>2.0</v>
      </c>
      <c r="G147" s="85">
        <f t="shared" ref="G147:G153" si="83">((G146*G$155)+G146)</f>
        <v>1338.136936</v>
      </c>
      <c r="H147" s="84">
        <v>10.0</v>
      </c>
      <c r="I147" s="85">
        <f t="shared" ref="I147:I153" si="84">((I146*G$155)+I146)</f>
        <v>1977.0377</v>
      </c>
      <c r="J147" s="84">
        <v>18.0</v>
      </c>
      <c r="K147" s="85">
        <f t="shared" ref="K147:K152" si="85">((K146*G$155)+K146)</f>
        <v>2920.985113</v>
      </c>
      <c r="L147" s="86">
        <v>26.0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6" t="str">
        <f t="shared" si="81"/>
        <v>3ª ENTRADA</v>
      </c>
      <c r="B148" s="82"/>
      <c r="C148" s="82"/>
      <c r="D148" s="82"/>
      <c r="E148" s="83">
        <f t="shared" si="82"/>
        <v>950.9889375</v>
      </c>
      <c r="F148" s="84">
        <v>3.0</v>
      </c>
      <c r="G148" s="85">
        <f t="shared" si="83"/>
        <v>1405.043783</v>
      </c>
      <c r="H148" s="84">
        <v>11.0</v>
      </c>
      <c r="I148" s="85">
        <f t="shared" si="84"/>
        <v>2075.889586</v>
      </c>
      <c r="J148" s="84">
        <v>19.0</v>
      </c>
      <c r="K148" s="85">
        <f t="shared" si="85"/>
        <v>3067.034369</v>
      </c>
      <c r="L148" s="86">
        <v>27.0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6" t="str">
        <f t="shared" si="81"/>
        <v>3ª ENTRADA</v>
      </c>
      <c r="B149" s="88"/>
      <c r="C149" s="88"/>
      <c r="D149" s="88"/>
      <c r="E149" s="83">
        <f t="shared" si="82"/>
        <v>998.5383844</v>
      </c>
      <c r="F149" s="84">
        <v>4.0</v>
      </c>
      <c r="G149" s="85">
        <f t="shared" si="83"/>
        <v>1475.295972</v>
      </c>
      <c r="H149" s="84">
        <v>12.0</v>
      </c>
      <c r="I149" s="85">
        <f t="shared" si="84"/>
        <v>2179.684065</v>
      </c>
      <c r="J149" s="84">
        <v>20.0</v>
      </c>
      <c r="K149" s="85">
        <f t="shared" si="85"/>
        <v>3220.386087</v>
      </c>
      <c r="L149" s="86">
        <v>28.0</v>
      </c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</row>
    <row r="150">
      <c r="A150" s="6" t="str">
        <f t="shared" si="81"/>
        <v>3ª ENTRADA</v>
      </c>
      <c r="B150" s="89"/>
      <c r="C150" s="89" t="s">
        <v>1</v>
      </c>
      <c r="D150" s="89" t="s">
        <v>46</v>
      </c>
      <c r="E150" s="83">
        <f t="shared" si="82"/>
        <v>1048.465304</v>
      </c>
      <c r="F150" s="84">
        <v>5.0</v>
      </c>
      <c r="G150" s="85">
        <f t="shared" si="83"/>
        <v>1549.06077</v>
      </c>
      <c r="H150" s="84">
        <v>13.0</v>
      </c>
      <c r="I150" s="85">
        <f t="shared" si="84"/>
        <v>2288.668268</v>
      </c>
      <c r="J150" s="84">
        <v>21.0</v>
      </c>
      <c r="K150" s="85">
        <f t="shared" si="85"/>
        <v>3381.405392</v>
      </c>
      <c r="L150" s="86">
        <v>29.0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>
      <c r="A151" s="6" t="str">
        <f t="shared" si="81"/>
        <v>3ª ENTRADA</v>
      </c>
      <c r="B151" s="90"/>
      <c r="C151" s="90" t="s">
        <v>40</v>
      </c>
      <c r="D151" s="91">
        <f>L155*0.5%</f>
        <v>4.1075</v>
      </c>
      <c r="E151" s="83">
        <f t="shared" si="82"/>
        <v>1100.888569</v>
      </c>
      <c r="F151" s="84">
        <v>6.0</v>
      </c>
      <c r="G151" s="85">
        <f t="shared" si="83"/>
        <v>1626.513809</v>
      </c>
      <c r="H151" s="84">
        <v>14.0</v>
      </c>
      <c r="I151" s="85">
        <f t="shared" si="84"/>
        <v>2403.101681</v>
      </c>
      <c r="J151" s="84">
        <v>22.0</v>
      </c>
      <c r="K151" s="85">
        <f t="shared" si="85"/>
        <v>3550.475661</v>
      </c>
      <c r="L151" s="86">
        <v>30.0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>
      <c r="A152" s="6" t="str">
        <f t="shared" si="81"/>
        <v>3ª ENTRADA</v>
      </c>
      <c r="B152" s="92"/>
      <c r="C152" s="92" t="s">
        <v>41</v>
      </c>
      <c r="D152" s="93">
        <f>D151/5</f>
        <v>0.8215</v>
      </c>
      <c r="E152" s="83">
        <f t="shared" si="82"/>
        <v>1155.932997</v>
      </c>
      <c r="F152" s="84">
        <v>7.0</v>
      </c>
      <c r="G152" s="85">
        <f t="shared" si="83"/>
        <v>1707.839499</v>
      </c>
      <c r="H152" s="84">
        <v>15.0</v>
      </c>
      <c r="I152" s="85">
        <f t="shared" si="84"/>
        <v>2523.256765</v>
      </c>
      <c r="J152" s="84">
        <v>23.0</v>
      </c>
      <c r="K152" s="85">
        <f t="shared" si="85"/>
        <v>3727.999444</v>
      </c>
      <c r="L152" s="86">
        <v>31.0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>
      <c r="A153" s="6" t="str">
        <f t="shared" si="81"/>
        <v>3ª ENTRADA</v>
      </c>
      <c r="B153" s="94"/>
      <c r="C153" s="94" t="s">
        <v>42</v>
      </c>
      <c r="D153" s="95">
        <f>L155*G155</f>
        <v>41.075</v>
      </c>
      <c r="E153" s="83">
        <f t="shared" si="82"/>
        <v>1213.729647</v>
      </c>
      <c r="F153" s="84">
        <v>8.0</v>
      </c>
      <c r="G153" s="85">
        <f t="shared" si="83"/>
        <v>1793.231474</v>
      </c>
      <c r="H153" s="84">
        <v>16.0</v>
      </c>
      <c r="I153" s="85">
        <f t="shared" si="84"/>
        <v>2649.419604</v>
      </c>
      <c r="J153" s="84">
        <v>24.0</v>
      </c>
      <c r="K153" s="46"/>
      <c r="L153" s="9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>
      <c r="A154" s="6" t="str">
        <f t="shared" si="81"/>
        <v>3ª ENTRADA</v>
      </c>
      <c r="B154" s="7"/>
      <c r="C154" s="7" t="s">
        <v>1</v>
      </c>
      <c r="D154" s="8" t="s">
        <v>2</v>
      </c>
      <c r="E154" s="8" t="s">
        <v>3</v>
      </c>
      <c r="F154" s="9" t="s">
        <v>4</v>
      </c>
      <c r="G154" s="8" t="s">
        <v>5</v>
      </c>
      <c r="H154" s="10" t="s">
        <v>6</v>
      </c>
      <c r="I154" s="8" t="s">
        <v>7</v>
      </c>
      <c r="J154" s="7" t="s">
        <v>20</v>
      </c>
      <c r="K154" s="10" t="s">
        <v>8</v>
      </c>
      <c r="L154" s="11" t="s">
        <v>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6" t="str">
        <f t="shared" si="81"/>
        <v>3ª ENTRADA</v>
      </c>
      <c r="B155" s="14"/>
      <c r="C155" s="14" t="str">
        <f>D150</f>
        <v>Vaidebet</v>
      </c>
      <c r="D155" s="14" t="s">
        <v>10</v>
      </c>
      <c r="E155" s="14"/>
      <c r="F155" s="97"/>
      <c r="G155" s="16">
        <f>C147</f>
        <v>0.05</v>
      </c>
      <c r="H155" s="17">
        <f t="shared" ref="H155:I155" si="86">H157+H158+H159+H160+H161+H162+H163+H164+H165+H166+H167+H168+H169+H170+H171+H172+H173+H174+H175+H176+H177+H178+H179+H180+H181+H182+H183+H184+H185+H186</f>
        <v>800</v>
      </c>
      <c r="I155" s="17">
        <f t="shared" si="86"/>
        <v>21.5</v>
      </c>
      <c r="J155" s="98"/>
      <c r="K155" s="17">
        <f t="shared" ref="K155:L155" si="87">K157+K158+K159+K160+K161+K162+K163+K164+K165+K166+K167+K168+K169+K170+K171+K172+K173+K174+K175+K176+K177+K178+K179+K180+K181+K182+K183+K184+K185+K186</f>
        <v>0</v>
      </c>
      <c r="L155" s="17">
        <f t="shared" si="87"/>
        <v>821.5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>
      <c r="A156" s="6" t="str">
        <f t="shared" si="81"/>
        <v>3ª ENTRADA</v>
      </c>
      <c r="B156" s="7"/>
      <c r="C156" s="7" t="s">
        <v>1</v>
      </c>
      <c r="D156" s="8" t="s">
        <v>2</v>
      </c>
      <c r="E156" s="8" t="s">
        <v>3</v>
      </c>
      <c r="F156" s="99" t="s">
        <v>18</v>
      </c>
      <c r="G156" s="8" t="s">
        <v>4</v>
      </c>
      <c r="H156" s="10" t="s">
        <v>6</v>
      </c>
      <c r="I156" s="8" t="s">
        <v>7</v>
      </c>
      <c r="J156" s="7" t="s">
        <v>20</v>
      </c>
      <c r="K156" s="10" t="s">
        <v>8</v>
      </c>
      <c r="L156" s="11" t="s">
        <v>9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>
      <c r="A157" s="6" t="str">
        <f t="shared" si="81"/>
        <v>3ª ENTRADA</v>
      </c>
      <c r="B157" s="54"/>
      <c r="C157" s="54" t="str">
        <f>D150</f>
        <v>Vaidebet</v>
      </c>
      <c r="D157" s="54" t="s">
        <v>10</v>
      </c>
      <c r="E157" s="54"/>
      <c r="F157" s="56" t="s">
        <v>26</v>
      </c>
      <c r="G157" s="57">
        <v>1.0</v>
      </c>
      <c r="H157" s="100">
        <v>0.0</v>
      </c>
      <c r="I157" s="101">
        <v>0.0</v>
      </c>
      <c r="J157" s="101">
        <f t="shared" ref="J157:J187" si="88">SUM(H157:I157)</f>
        <v>0</v>
      </c>
      <c r="K157" s="100">
        <v>0.0</v>
      </c>
      <c r="L157" s="100">
        <f t="shared" ref="L157:L187" si="89">J157-K157</f>
        <v>0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>
      <c r="A158" s="6" t="str">
        <f t="shared" si="81"/>
        <v>3ª ENTRADA</v>
      </c>
      <c r="B158" s="54"/>
      <c r="C158" s="54" t="str">
        <f t="shared" ref="C158:C187" si="90">C157</f>
        <v>Vaidebet</v>
      </c>
      <c r="D158" s="54" t="s">
        <v>10</v>
      </c>
      <c r="E158" s="54"/>
      <c r="F158" s="56" t="s">
        <v>27</v>
      </c>
      <c r="G158" s="57">
        <v>2.0</v>
      </c>
      <c r="H158" s="100">
        <v>0.0</v>
      </c>
      <c r="I158" s="101">
        <v>0.0</v>
      </c>
      <c r="J158" s="101">
        <f t="shared" si="88"/>
        <v>0</v>
      </c>
      <c r="K158" s="100">
        <v>0.0</v>
      </c>
      <c r="L158" s="100">
        <f t="shared" si="89"/>
        <v>0</v>
      </c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>
      <c r="A159" s="6" t="str">
        <f t="shared" si="81"/>
        <v>3ª ENTRADA</v>
      </c>
      <c r="B159" s="54"/>
      <c r="C159" s="54" t="str">
        <f t="shared" si="90"/>
        <v>Vaidebet</v>
      </c>
      <c r="D159" s="54" t="s">
        <v>10</v>
      </c>
      <c r="E159" s="54"/>
      <c r="F159" s="56" t="s">
        <v>28</v>
      </c>
      <c r="G159" s="57">
        <v>3.0</v>
      </c>
      <c r="H159" s="100">
        <v>0.0</v>
      </c>
      <c r="I159" s="101">
        <v>0.0</v>
      </c>
      <c r="J159" s="101">
        <f t="shared" si="88"/>
        <v>0</v>
      </c>
      <c r="K159" s="100">
        <v>0.0</v>
      </c>
      <c r="L159" s="100">
        <f t="shared" si="89"/>
        <v>0</v>
      </c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>
      <c r="A160" s="6" t="str">
        <f t="shared" si="81"/>
        <v>3ª ENTRADA</v>
      </c>
      <c r="B160" s="54"/>
      <c r="C160" s="54" t="str">
        <f t="shared" si="90"/>
        <v>Vaidebet</v>
      </c>
      <c r="D160" s="54" t="s">
        <v>10</v>
      </c>
      <c r="E160" s="54"/>
      <c r="F160" s="56" t="s">
        <v>29</v>
      </c>
      <c r="G160" s="57">
        <v>4.0</v>
      </c>
      <c r="H160" s="100">
        <v>0.0</v>
      </c>
      <c r="I160" s="101">
        <v>0.0</v>
      </c>
      <c r="J160" s="101">
        <f t="shared" si="88"/>
        <v>0</v>
      </c>
      <c r="K160" s="100">
        <v>0.0</v>
      </c>
      <c r="L160" s="100">
        <f t="shared" si="89"/>
        <v>0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>
      <c r="A161" s="6" t="str">
        <f t="shared" si="81"/>
        <v>3ª ENTRADA</v>
      </c>
      <c r="B161" s="54"/>
      <c r="C161" s="54" t="str">
        <f t="shared" si="90"/>
        <v>Vaidebet</v>
      </c>
      <c r="D161" s="54" t="s">
        <v>10</v>
      </c>
      <c r="E161" s="54"/>
      <c r="F161" s="56" t="s">
        <v>23</v>
      </c>
      <c r="G161" s="57">
        <v>5.0</v>
      </c>
      <c r="H161" s="100">
        <v>0.0</v>
      </c>
      <c r="I161" s="101">
        <v>0.0</v>
      </c>
      <c r="J161" s="101">
        <f t="shared" si="88"/>
        <v>0</v>
      </c>
      <c r="K161" s="100">
        <v>0.0</v>
      </c>
      <c r="L161" s="100">
        <f t="shared" si="89"/>
        <v>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>
      <c r="A162" s="6" t="str">
        <f t="shared" si="81"/>
        <v>3ª ENTRADA</v>
      </c>
      <c r="B162" s="54"/>
      <c r="C162" s="54" t="str">
        <f t="shared" si="90"/>
        <v>Vaidebet</v>
      </c>
      <c r="D162" s="54" t="s">
        <v>10</v>
      </c>
      <c r="E162" s="54"/>
      <c r="F162" s="56" t="s">
        <v>24</v>
      </c>
      <c r="G162" s="57">
        <v>6.0</v>
      </c>
      <c r="H162" s="100">
        <v>0.0</v>
      </c>
      <c r="I162" s="101">
        <v>0.0</v>
      </c>
      <c r="J162" s="101">
        <f t="shared" si="88"/>
        <v>0</v>
      </c>
      <c r="K162" s="100">
        <v>0.0</v>
      </c>
      <c r="L162" s="100">
        <f t="shared" si="89"/>
        <v>0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>
      <c r="A163" s="6" t="str">
        <f t="shared" si="81"/>
        <v>3ª ENTRADA</v>
      </c>
      <c r="B163" s="54"/>
      <c r="C163" s="54" t="str">
        <f t="shared" si="90"/>
        <v>Vaidebet</v>
      </c>
      <c r="D163" s="54" t="s">
        <v>10</v>
      </c>
      <c r="E163" s="54"/>
      <c r="F163" s="56" t="s">
        <v>25</v>
      </c>
      <c r="G163" s="57">
        <v>7.0</v>
      </c>
      <c r="H163" s="100">
        <v>0.0</v>
      </c>
      <c r="I163" s="101">
        <v>0.0</v>
      </c>
      <c r="J163" s="101">
        <f t="shared" si="88"/>
        <v>0</v>
      </c>
      <c r="K163" s="100">
        <v>0.0</v>
      </c>
      <c r="L163" s="100">
        <f t="shared" si="89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>
      <c r="A164" s="6" t="str">
        <f t="shared" si="81"/>
        <v>3ª ENTRADA</v>
      </c>
      <c r="B164" s="54"/>
      <c r="C164" s="54" t="str">
        <f t="shared" si="90"/>
        <v>Vaidebet</v>
      </c>
      <c r="D164" s="54" t="s">
        <v>10</v>
      </c>
      <c r="E164" s="54"/>
      <c r="F164" s="56" t="s">
        <v>26</v>
      </c>
      <c r="G164" s="57">
        <v>8.0</v>
      </c>
      <c r="H164" s="100">
        <v>0.0</v>
      </c>
      <c r="I164" s="101">
        <v>0.0</v>
      </c>
      <c r="J164" s="101">
        <f t="shared" si="88"/>
        <v>0</v>
      </c>
      <c r="K164" s="100">
        <v>0.0</v>
      </c>
      <c r="L164" s="100">
        <f t="shared" si="89"/>
        <v>0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>
      <c r="A165" s="6" t="str">
        <f t="shared" si="81"/>
        <v>3ª ENTRADA</v>
      </c>
      <c r="B165" s="54"/>
      <c r="C165" s="54" t="str">
        <f t="shared" si="90"/>
        <v>Vaidebet</v>
      </c>
      <c r="D165" s="54" t="s">
        <v>10</v>
      </c>
      <c r="E165" s="54"/>
      <c r="F165" s="56" t="s">
        <v>27</v>
      </c>
      <c r="G165" s="57">
        <v>9.0</v>
      </c>
      <c r="H165" s="100">
        <v>0.0</v>
      </c>
      <c r="I165" s="101">
        <v>0.0</v>
      </c>
      <c r="J165" s="101">
        <f t="shared" si="88"/>
        <v>0</v>
      </c>
      <c r="K165" s="100">
        <v>0.0</v>
      </c>
      <c r="L165" s="100">
        <f t="shared" si="89"/>
        <v>0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>
      <c r="A166" s="6" t="str">
        <f t="shared" si="81"/>
        <v>3ª ENTRADA</v>
      </c>
      <c r="B166" s="54"/>
      <c r="C166" s="54" t="str">
        <f t="shared" si="90"/>
        <v>Vaidebet</v>
      </c>
      <c r="D166" s="54" t="s">
        <v>10</v>
      </c>
      <c r="E166" s="54"/>
      <c r="F166" s="56" t="s">
        <v>28</v>
      </c>
      <c r="G166" s="57">
        <v>10.0</v>
      </c>
      <c r="H166" s="100">
        <v>0.0</v>
      </c>
      <c r="I166" s="101">
        <v>0.0</v>
      </c>
      <c r="J166" s="101">
        <f t="shared" si="88"/>
        <v>0</v>
      </c>
      <c r="K166" s="100">
        <v>0.0</v>
      </c>
      <c r="L166" s="100">
        <f t="shared" si="89"/>
        <v>0</v>
      </c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>
      <c r="A167" s="6" t="str">
        <f t="shared" si="81"/>
        <v>3ª ENTRADA</v>
      </c>
      <c r="B167" s="54"/>
      <c r="C167" s="54" t="str">
        <f t="shared" si="90"/>
        <v>Vaidebet</v>
      </c>
      <c r="D167" s="54" t="s">
        <v>10</v>
      </c>
      <c r="E167" s="54"/>
      <c r="F167" s="56" t="s">
        <v>29</v>
      </c>
      <c r="G167" s="57">
        <v>11.0</v>
      </c>
      <c r="H167" s="100">
        <v>0.0</v>
      </c>
      <c r="I167" s="101">
        <v>0.0</v>
      </c>
      <c r="J167" s="101">
        <f t="shared" si="88"/>
        <v>0</v>
      </c>
      <c r="K167" s="100">
        <v>0.0</v>
      </c>
      <c r="L167" s="100">
        <f t="shared" si="89"/>
        <v>0</v>
      </c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>
      <c r="A168" s="6" t="str">
        <f t="shared" si="81"/>
        <v>3ª ENTRADA</v>
      </c>
      <c r="B168" s="54"/>
      <c r="C168" s="54" t="str">
        <f t="shared" si="90"/>
        <v>Vaidebet</v>
      </c>
      <c r="D168" s="54" t="s">
        <v>10</v>
      </c>
      <c r="E168" s="54"/>
      <c r="F168" s="56" t="s">
        <v>23</v>
      </c>
      <c r="G168" s="57">
        <v>12.0</v>
      </c>
      <c r="H168" s="100">
        <v>0.0</v>
      </c>
      <c r="I168" s="101">
        <v>0.0</v>
      </c>
      <c r="J168" s="101">
        <f t="shared" si="88"/>
        <v>0</v>
      </c>
      <c r="K168" s="100">
        <v>0.0</v>
      </c>
      <c r="L168" s="100">
        <f t="shared" si="89"/>
        <v>0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>
      <c r="A169" s="6" t="str">
        <f t="shared" si="81"/>
        <v>3ª ENTRADA</v>
      </c>
      <c r="B169" s="54"/>
      <c r="C169" s="54" t="str">
        <f t="shared" si="90"/>
        <v>Vaidebet</v>
      </c>
      <c r="D169" s="54" t="s">
        <v>10</v>
      </c>
      <c r="E169" s="54"/>
      <c r="F169" s="56" t="s">
        <v>24</v>
      </c>
      <c r="G169" s="57">
        <v>13.0</v>
      </c>
      <c r="H169" s="100">
        <v>0.0</v>
      </c>
      <c r="I169" s="101">
        <v>0.0</v>
      </c>
      <c r="J169" s="101">
        <f t="shared" si="88"/>
        <v>0</v>
      </c>
      <c r="K169" s="100">
        <v>0.0</v>
      </c>
      <c r="L169" s="100">
        <f t="shared" si="89"/>
        <v>0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>
      <c r="A170" s="6" t="str">
        <f t="shared" si="81"/>
        <v>3ª ENTRADA</v>
      </c>
      <c r="B170" s="54"/>
      <c r="C170" s="54" t="str">
        <f t="shared" si="90"/>
        <v>Vaidebet</v>
      </c>
      <c r="D170" s="54" t="s">
        <v>10</v>
      </c>
      <c r="E170" s="54"/>
      <c r="F170" s="56" t="s">
        <v>25</v>
      </c>
      <c r="G170" s="57">
        <v>14.0</v>
      </c>
      <c r="H170" s="100">
        <v>800.0</v>
      </c>
      <c r="I170" s="101">
        <v>40.0</v>
      </c>
      <c r="J170" s="101">
        <f t="shared" si="88"/>
        <v>840</v>
      </c>
      <c r="K170" s="100">
        <v>0.0</v>
      </c>
      <c r="L170" s="100">
        <f t="shared" si="89"/>
        <v>840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>
      <c r="A171" s="6" t="str">
        <f t="shared" si="81"/>
        <v>3ª ENTRADA</v>
      </c>
      <c r="B171" s="54"/>
      <c r="C171" s="54" t="str">
        <f t="shared" si="90"/>
        <v>Vaidebet</v>
      </c>
      <c r="D171" s="54" t="s">
        <v>10</v>
      </c>
      <c r="E171" s="54"/>
      <c r="F171" s="56" t="s">
        <v>26</v>
      </c>
      <c r="G171" s="57">
        <v>15.0</v>
      </c>
      <c r="H171" s="100">
        <v>0.0</v>
      </c>
      <c r="I171" s="101">
        <v>42.0</v>
      </c>
      <c r="J171" s="101">
        <f t="shared" si="88"/>
        <v>42</v>
      </c>
      <c r="K171" s="100">
        <v>0.0</v>
      </c>
      <c r="L171" s="100">
        <f t="shared" si="89"/>
        <v>42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>
      <c r="A172" s="6" t="str">
        <f t="shared" si="81"/>
        <v>3ª ENTRADA</v>
      </c>
      <c r="B172" s="54"/>
      <c r="C172" s="54" t="str">
        <f t="shared" si="90"/>
        <v>Vaidebet</v>
      </c>
      <c r="D172" s="54" t="s">
        <v>10</v>
      </c>
      <c r="E172" s="54"/>
      <c r="F172" s="56" t="s">
        <v>27</v>
      </c>
      <c r="G172" s="57">
        <v>16.0</v>
      </c>
      <c r="H172" s="100">
        <v>0.0</v>
      </c>
      <c r="I172" s="101">
        <v>0.0</v>
      </c>
      <c r="J172" s="101">
        <f t="shared" si="88"/>
        <v>0</v>
      </c>
      <c r="K172" s="100">
        <v>0.0</v>
      </c>
      <c r="L172" s="100">
        <f t="shared" si="89"/>
        <v>0</v>
      </c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>
      <c r="A173" s="6" t="str">
        <f t="shared" si="81"/>
        <v>3ª ENTRADA</v>
      </c>
      <c r="B173" s="54"/>
      <c r="C173" s="54" t="str">
        <f t="shared" si="90"/>
        <v>Vaidebet</v>
      </c>
      <c r="D173" s="54" t="s">
        <v>10</v>
      </c>
      <c r="E173" s="54"/>
      <c r="F173" s="56" t="s">
        <v>28</v>
      </c>
      <c r="G173" s="57">
        <v>17.0</v>
      </c>
      <c r="H173" s="100">
        <v>0.0</v>
      </c>
      <c r="I173" s="101">
        <v>59.0</v>
      </c>
      <c r="J173" s="101">
        <f t="shared" si="88"/>
        <v>59</v>
      </c>
      <c r="K173" s="100">
        <v>0.0</v>
      </c>
      <c r="L173" s="100">
        <f t="shared" si="89"/>
        <v>59</v>
      </c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>
      <c r="A174" s="6" t="str">
        <f t="shared" si="81"/>
        <v>3ª ENTRADA</v>
      </c>
      <c r="B174" s="54"/>
      <c r="C174" s="54" t="str">
        <f t="shared" si="90"/>
        <v>Vaidebet</v>
      </c>
      <c r="D174" s="54" t="s">
        <v>10</v>
      </c>
      <c r="E174" s="54"/>
      <c r="F174" s="56" t="s">
        <v>29</v>
      </c>
      <c r="G174" s="57">
        <v>18.0</v>
      </c>
      <c r="H174" s="100">
        <v>0.0</v>
      </c>
      <c r="I174" s="101">
        <v>0.0</v>
      </c>
      <c r="J174" s="101">
        <f t="shared" si="88"/>
        <v>0</v>
      </c>
      <c r="K174" s="100">
        <v>0.0</v>
      </c>
      <c r="L174" s="100">
        <f t="shared" si="89"/>
        <v>0</v>
      </c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>
      <c r="A175" s="6" t="str">
        <f t="shared" si="81"/>
        <v>3ª ENTRADA</v>
      </c>
      <c r="B175" s="54"/>
      <c r="C175" s="54" t="str">
        <f t="shared" si="90"/>
        <v>Vaidebet</v>
      </c>
      <c r="D175" s="54" t="s">
        <v>10</v>
      </c>
      <c r="E175" s="54"/>
      <c r="F175" s="56" t="s">
        <v>23</v>
      </c>
      <c r="G175" s="57">
        <v>19.0</v>
      </c>
      <c r="H175" s="100">
        <v>0.0</v>
      </c>
      <c r="I175" s="101">
        <v>47.0</v>
      </c>
      <c r="J175" s="101">
        <f t="shared" si="88"/>
        <v>47</v>
      </c>
      <c r="K175" s="100">
        <v>0.0</v>
      </c>
      <c r="L175" s="100">
        <f t="shared" si="89"/>
        <v>47</v>
      </c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>
      <c r="A176" s="6" t="str">
        <f t="shared" si="81"/>
        <v>3ª ENTRADA</v>
      </c>
      <c r="B176" s="54"/>
      <c r="C176" s="54" t="str">
        <f t="shared" si="90"/>
        <v>Vaidebet</v>
      </c>
      <c r="D176" s="54" t="s">
        <v>10</v>
      </c>
      <c r="E176" s="54"/>
      <c r="F176" s="56" t="s">
        <v>24</v>
      </c>
      <c r="G176" s="57">
        <v>20.0</v>
      </c>
      <c r="H176" s="100">
        <v>0.0</v>
      </c>
      <c r="I176" s="101">
        <v>0.0</v>
      </c>
      <c r="J176" s="101">
        <f t="shared" si="88"/>
        <v>0</v>
      </c>
      <c r="K176" s="100">
        <v>0.0</v>
      </c>
      <c r="L176" s="100">
        <f t="shared" si="89"/>
        <v>0</v>
      </c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>
      <c r="A177" s="6" t="str">
        <f t="shared" si="81"/>
        <v>3ª ENTRADA</v>
      </c>
      <c r="B177" s="54"/>
      <c r="C177" s="54" t="str">
        <f t="shared" si="90"/>
        <v>Vaidebet</v>
      </c>
      <c r="D177" s="54" t="s">
        <v>10</v>
      </c>
      <c r="E177" s="54"/>
      <c r="F177" s="56" t="s">
        <v>25</v>
      </c>
      <c r="G177" s="57">
        <v>21.0</v>
      </c>
      <c r="H177" s="100">
        <v>0.0</v>
      </c>
      <c r="I177" s="101">
        <v>-34.5</v>
      </c>
      <c r="J177" s="101">
        <f t="shared" si="88"/>
        <v>-34.5</v>
      </c>
      <c r="K177" s="100">
        <v>0.0</v>
      </c>
      <c r="L177" s="100">
        <f t="shared" si="89"/>
        <v>-34.5</v>
      </c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>
      <c r="A178" s="6" t="str">
        <f t="shared" si="81"/>
        <v>3ª ENTRADA</v>
      </c>
      <c r="B178" s="54"/>
      <c r="C178" s="54" t="str">
        <f t="shared" si="90"/>
        <v>Vaidebet</v>
      </c>
      <c r="D178" s="54" t="s">
        <v>10</v>
      </c>
      <c r="E178" s="54"/>
      <c r="F178" s="56" t="s">
        <v>26</v>
      </c>
      <c r="G178" s="57">
        <v>22.0</v>
      </c>
      <c r="H178" s="100">
        <v>0.0</v>
      </c>
      <c r="I178" s="101">
        <v>0.0</v>
      </c>
      <c r="J178" s="101">
        <f t="shared" si="88"/>
        <v>0</v>
      </c>
      <c r="K178" s="100">
        <v>0.0</v>
      </c>
      <c r="L178" s="100">
        <f t="shared" si="89"/>
        <v>0</v>
      </c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>
      <c r="A179" s="6" t="str">
        <f t="shared" si="81"/>
        <v>3ª ENTRADA</v>
      </c>
      <c r="B179" s="54"/>
      <c r="C179" s="54" t="str">
        <f t="shared" si="90"/>
        <v>Vaidebet</v>
      </c>
      <c r="D179" s="54" t="s">
        <v>10</v>
      </c>
      <c r="E179" s="54"/>
      <c r="F179" s="56" t="s">
        <v>27</v>
      </c>
      <c r="G179" s="57">
        <v>23.0</v>
      </c>
      <c r="H179" s="100">
        <v>0.0</v>
      </c>
      <c r="I179" s="101">
        <v>0.0</v>
      </c>
      <c r="J179" s="101">
        <f t="shared" si="88"/>
        <v>0</v>
      </c>
      <c r="K179" s="100">
        <v>0.0</v>
      </c>
      <c r="L179" s="100">
        <f t="shared" si="89"/>
        <v>0</v>
      </c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>
      <c r="A180" s="6" t="str">
        <f t="shared" si="81"/>
        <v>3ª ENTRADA</v>
      </c>
      <c r="B180" s="54"/>
      <c r="C180" s="54" t="str">
        <f t="shared" si="90"/>
        <v>Vaidebet</v>
      </c>
      <c r="D180" s="54" t="s">
        <v>10</v>
      </c>
      <c r="E180" s="54"/>
      <c r="F180" s="56" t="s">
        <v>28</v>
      </c>
      <c r="G180" s="57">
        <v>24.0</v>
      </c>
      <c r="H180" s="100">
        <v>0.0</v>
      </c>
      <c r="I180" s="101">
        <v>0.0</v>
      </c>
      <c r="J180" s="101">
        <f t="shared" si="88"/>
        <v>0</v>
      </c>
      <c r="K180" s="100">
        <v>0.0</v>
      </c>
      <c r="L180" s="100">
        <f t="shared" si="89"/>
        <v>0</v>
      </c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>
      <c r="A181" s="6" t="str">
        <f t="shared" si="81"/>
        <v>3ª ENTRADA</v>
      </c>
      <c r="B181" s="54"/>
      <c r="C181" s="54" t="str">
        <f t="shared" si="90"/>
        <v>Vaidebet</v>
      </c>
      <c r="D181" s="54" t="s">
        <v>10</v>
      </c>
      <c r="E181" s="54"/>
      <c r="F181" s="56" t="s">
        <v>29</v>
      </c>
      <c r="G181" s="57">
        <v>25.0</v>
      </c>
      <c r="H181" s="100">
        <v>0.0</v>
      </c>
      <c r="I181" s="101">
        <v>0.0</v>
      </c>
      <c r="J181" s="101">
        <f t="shared" si="88"/>
        <v>0</v>
      </c>
      <c r="K181" s="100">
        <v>0.0</v>
      </c>
      <c r="L181" s="100">
        <f t="shared" si="89"/>
        <v>0</v>
      </c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>
      <c r="A182" s="6" t="str">
        <f t="shared" si="81"/>
        <v>3ª ENTRADA</v>
      </c>
      <c r="B182" s="54"/>
      <c r="C182" s="54" t="str">
        <f t="shared" si="90"/>
        <v>Vaidebet</v>
      </c>
      <c r="D182" s="54" t="s">
        <v>10</v>
      </c>
      <c r="E182" s="54"/>
      <c r="F182" s="56" t="s">
        <v>23</v>
      </c>
      <c r="G182" s="57">
        <v>26.0</v>
      </c>
      <c r="H182" s="100">
        <v>0.0</v>
      </c>
      <c r="I182" s="101">
        <v>0.0</v>
      </c>
      <c r="J182" s="101">
        <f t="shared" si="88"/>
        <v>0</v>
      </c>
      <c r="K182" s="100">
        <v>0.0</v>
      </c>
      <c r="L182" s="100">
        <f t="shared" si="89"/>
        <v>0</v>
      </c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>
      <c r="A183" s="6" t="str">
        <f t="shared" si="81"/>
        <v>3ª ENTRADA</v>
      </c>
      <c r="B183" s="54"/>
      <c r="C183" s="54" t="str">
        <f t="shared" si="90"/>
        <v>Vaidebet</v>
      </c>
      <c r="D183" s="54" t="s">
        <v>10</v>
      </c>
      <c r="E183" s="54"/>
      <c r="F183" s="56" t="s">
        <v>24</v>
      </c>
      <c r="G183" s="57">
        <v>27.0</v>
      </c>
      <c r="H183" s="100">
        <v>0.0</v>
      </c>
      <c r="I183" s="101">
        <v>-46.0</v>
      </c>
      <c r="J183" s="101">
        <f t="shared" si="88"/>
        <v>-46</v>
      </c>
      <c r="K183" s="100">
        <v>0.0</v>
      </c>
      <c r="L183" s="100">
        <f t="shared" si="89"/>
        <v>-46</v>
      </c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>
      <c r="A184" s="6" t="str">
        <f t="shared" si="81"/>
        <v>3ª ENTRADA</v>
      </c>
      <c r="B184" s="54"/>
      <c r="C184" s="54" t="str">
        <f t="shared" si="90"/>
        <v>Vaidebet</v>
      </c>
      <c r="D184" s="54" t="s">
        <v>10</v>
      </c>
      <c r="E184" s="54"/>
      <c r="F184" s="56" t="s">
        <v>25</v>
      </c>
      <c r="G184" s="57">
        <v>28.0</v>
      </c>
      <c r="H184" s="100">
        <v>0.0</v>
      </c>
      <c r="I184" s="101">
        <v>-24.5</v>
      </c>
      <c r="J184" s="101">
        <f t="shared" si="88"/>
        <v>-24.5</v>
      </c>
      <c r="K184" s="100">
        <v>0.0</v>
      </c>
      <c r="L184" s="100">
        <f t="shared" si="89"/>
        <v>-24.5</v>
      </c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>
      <c r="A185" s="6" t="str">
        <f t="shared" si="81"/>
        <v>3ª ENTRADA</v>
      </c>
      <c r="B185" s="54"/>
      <c r="C185" s="54" t="str">
        <f t="shared" si="90"/>
        <v>Vaidebet</v>
      </c>
      <c r="D185" s="54" t="s">
        <v>10</v>
      </c>
      <c r="E185" s="54"/>
      <c r="F185" s="56" t="s">
        <v>26</v>
      </c>
      <c r="G185" s="57">
        <v>29.0</v>
      </c>
      <c r="H185" s="100">
        <v>0.0</v>
      </c>
      <c r="I185" s="101">
        <v>-35.0</v>
      </c>
      <c r="J185" s="101">
        <f t="shared" si="88"/>
        <v>-35</v>
      </c>
      <c r="K185" s="100">
        <v>0.0</v>
      </c>
      <c r="L185" s="100">
        <f t="shared" si="89"/>
        <v>-35</v>
      </c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>
      <c r="A186" s="6" t="str">
        <f t="shared" si="81"/>
        <v>3ª ENTRADA</v>
      </c>
      <c r="B186" s="54"/>
      <c r="C186" s="54" t="str">
        <f t="shared" si="90"/>
        <v>Vaidebet</v>
      </c>
      <c r="D186" s="54" t="s">
        <v>10</v>
      </c>
      <c r="E186" s="54"/>
      <c r="F186" s="56" t="s">
        <v>27</v>
      </c>
      <c r="G186" s="57">
        <v>30.0</v>
      </c>
      <c r="H186" s="100">
        <v>0.0</v>
      </c>
      <c r="I186" s="101">
        <v>-26.5</v>
      </c>
      <c r="J186" s="101">
        <f t="shared" si="88"/>
        <v>-26.5</v>
      </c>
      <c r="K186" s="100">
        <v>0.0</v>
      </c>
      <c r="L186" s="100">
        <f t="shared" si="89"/>
        <v>-26.5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>
      <c r="A187" s="6" t="str">
        <f t="shared" si="81"/>
        <v>3ª ENTRADA</v>
      </c>
      <c r="B187" s="54"/>
      <c r="C187" s="54" t="str">
        <f t="shared" si="90"/>
        <v>Vaidebet</v>
      </c>
      <c r="D187" s="54" t="s">
        <v>10</v>
      </c>
      <c r="E187" s="54"/>
      <c r="F187" s="56" t="s">
        <v>27</v>
      </c>
      <c r="G187" s="102">
        <v>31.0</v>
      </c>
      <c r="H187" s="100">
        <v>0.0</v>
      </c>
      <c r="I187" s="101">
        <v>0.0</v>
      </c>
      <c r="J187" s="101">
        <f t="shared" si="88"/>
        <v>0</v>
      </c>
      <c r="K187" s="100">
        <v>0.0</v>
      </c>
      <c r="L187" s="100">
        <f t="shared" si="89"/>
        <v>0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>
      <c r="A188" s="10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6" t="str">
        <f>C189</f>
        <v>4ª ENTRADA</v>
      </c>
      <c r="B189" s="78"/>
      <c r="C189" s="78" t="s">
        <v>47</v>
      </c>
      <c r="D189" s="78"/>
      <c r="E189" s="79" t="s">
        <v>17</v>
      </c>
      <c r="F189" s="80" t="s">
        <v>18</v>
      </c>
      <c r="G189" s="81" t="s">
        <v>19</v>
      </c>
      <c r="H189" s="80" t="s">
        <v>18</v>
      </c>
      <c r="I189" s="81" t="s">
        <v>19</v>
      </c>
      <c r="J189" s="80" t="s">
        <v>18</v>
      </c>
      <c r="K189" s="81" t="s">
        <v>19</v>
      </c>
      <c r="L189" s="80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6" t="str">
        <f t="shared" ref="A190:A231" si="91">A189</f>
        <v>4ª ENTRADA</v>
      </c>
      <c r="B190" s="82"/>
      <c r="C190" s="82"/>
      <c r="D190" s="82"/>
      <c r="E190" s="83">
        <f>((L199*G199)+L199)</f>
        <v>1018.98</v>
      </c>
      <c r="F190" s="84">
        <v>1.0</v>
      </c>
      <c r="G190" s="85">
        <f>((E197*G199)+E197)</f>
        <v>1193.897476</v>
      </c>
      <c r="H190" s="84">
        <v>9.0</v>
      </c>
      <c r="I190" s="85">
        <f>((G197*G199)+G197)</f>
        <v>1398.841178</v>
      </c>
      <c r="J190" s="84">
        <v>17.0</v>
      </c>
      <c r="K190" s="85">
        <f>((I197*G199)+I197)</f>
        <v>1638.965388</v>
      </c>
      <c r="L190" s="86">
        <v>25.0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6" t="str">
        <f t="shared" si="91"/>
        <v>4ª ENTRADA</v>
      </c>
      <c r="B191" s="87"/>
      <c r="C191" s="87">
        <v>0.02</v>
      </c>
      <c r="D191" s="82" t="s">
        <v>38</v>
      </c>
      <c r="E191" s="83">
        <f t="shared" ref="E191:E197" si="92">((E190*G$199)+E190)</f>
        <v>1039.3596</v>
      </c>
      <c r="F191" s="84">
        <v>2.0</v>
      </c>
      <c r="G191" s="85">
        <f t="shared" ref="G191:G197" si="93">((G190*G$199)+G190)</f>
        <v>1217.775426</v>
      </c>
      <c r="H191" s="84">
        <v>10.0</v>
      </c>
      <c r="I191" s="85">
        <f t="shared" ref="I191:I197" si="94">((I190*G$199)+I190)</f>
        <v>1426.818001</v>
      </c>
      <c r="J191" s="84">
        <v>18.0</v>
      </c>
      <c r="K191" s="85">
        <f t="shared" ref="K191:K196" si="95">((K190*G$199)+K190)</f>
        <v>1671.744696</v>
      </c>
      <c r="L191" s="86">
        <v>26.0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6" t="str">
        <f t="shared" si="91"/>
        <v>4ª ENTRADA</v>
      </c>
      <c r="B192" s="82"/>
      <c r="C192" s="82"/>
      <c r="D192" s="82"/>
      <c r="E192" s="83">
        <f t="shared" si="92"/>
        <v>1060.146792</v>
      </c>
      <c r="F192" s="84">
        <v>3.0</v>
      </c>
      <c r="G192" s="85">
        <f t="shared" si="93"/>
        <v>1242.130934</v>
      </c>
      <c r="H192" s="84">
        <v>11.0</v>
      </c>
      <c r="I192" s="85">
        <f t="shared" si="94"/>
        <v>1455.354361</v>
      </c>
      <c r="J192" s="84">
        <v>19.0</v>
      </c>
      <c r="K192" s="85">
        <f t="shared" si="95"/>
        <v>1705.17959</v>
      </c>
      <c r="L192" s="86">
        <v>27.0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6" t="str">
        <f t="shared" si="91"/>
        <v>4ª ENTRADA</v>
      </c>
      <c r="B193" s="88"/>
      <c r="C193" s="88"/>
      <c r="D193" s="88"/>
      <c r="E193" s="83">
        <f t="shared" si="92"/>
        <v>1081.349728</v>
      </c>
      <c r="F193" s="84">
        <v>4.0</v>
      </c>
      <c r="G193" s="85">
        <f t="shared" si="93"/>
        <v>1266.973553</v>
      </c>
      <c r="H193" s="84">
        <v>12.0</v>
      </c>
      <c r="I193" s="85">
        <f t="shared" si="94"/>
        <v>1484.461449</v>
      </c>
      <c r="J193" s="84">
        <v>20.0</v>
      </c>
      <c r="K193" s="85">
        <f t="shared" si="95"/>
        <v>1739.283182</v>
      </c>
      <c r="L193" s="86">
        <v>28.0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6" t="str">
        <f t="shared" si="91"/>
        <v>4ª ENTRADA</v>
      </c>
      <c r="B194" s="89"/>
      <c r="C194" s="89" t="s">
        <v>1</v>
      </c>
      <c r="D194" s="89" t="s">
        <v>48</v>
      </c>
      <c r="E194" s="83">
        <f t="shared" si="92"/>
        <v>1102.976722</v>
      </c>
      <c r="F194" s="84">
        <v>5.0</v>
      </c>
      <c r="G194" s="85">
        <f t="shared" si="93"/>
        <v>1292.313024</v>
      </c>
      <c r="H194" s="84">
        <v>13.0</v>
      </c>
      <c r="I194" s="85">
        <f t="shared" si="94"/>
        <v>1514.150678</v>
      </c>
      <c r="J194" s="84">
        <v>21.0</v>
      </c>
      <c r="K194" s="85">
        <f t="shared" si="95"/>
        <v>1774.068846</v>
      </c>
      <c r="L194" s="86">
        <v>29.0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6" t="str">
        <f t="shared" si="91"/>
        <v>4ª ENTRADA</v>
      </c>
      <c r="B195" s="90"/>
      <c r="C195" s="90" t="s">
        <v>40</v>
      </c>
      <c r="D195" s="91">
        <f>L199*0.5%</f>
        <v>4.995</v>
      </c>
      <c r="E195" s="83">
        <f t="shared" si="92"/>
        <v>1125.036257</v>
      </c>
      <c r="F195" s="84">
        <v>6.0</v>
      </c>
      <c r="G195" s="85">
        <f t="shared" si="93"/>
        <v>1318.159284</v>
      </c>
      <c r="H195" s="84">
        <v>14.0</v>
      </c>
      <c r="I195" s="85">
        <f t="shared" si="94"/>
        <v>1544.433691</v>
      </c>
      <c r="J195" s="84">
        <v>22.0</v>
      </c>
      <c r="K195" s="85">
        <f t="shared" si="95"/>
        <v>1809.550223</v>
      </c>
      <c r="L195" s="86">
        <v>30.0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6" t="str">
        <f t="shared" si="91"/>
        <v>4ª ENTRADA</v>
      </c>
      <c r="B196" s="92"/>
      <c r="C196" s="92" t="s">
        <v>41</v>
      </c>
      <c r="D196" s="93">
        <f>D195/5</f>
        <v>0.999</v>
      </c>
      <c r="E196" s="83">
        <f t="shared" si="92"/>
        <v>1147.536982</v>
      </c>
      <c r="F196" s="84">
        <v>7.0</v>
      </c>
      <c r="G196" s="85">
        <f t="shared" si="93"/>
        <v>1344.52247</v>
      </c>
      <c r="H196" s="84">
        <v>15.0</v>
      </c>
      <c r="I196" s="85">
        <f t="shared" si="94"/>
        <v>1575.322365</v>
      </c>
      <c r="J196" s="84">
        <v>23.0</v>
      </c>
      <c r="K196" s="85">
        <f t="shared" si="95"/>
        <v>1845.741227</v>
      </c>
      <c r="L196" s="86">
        <v>31.0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6" t="str">
        <f t="shared" si="91"/>
        <v>4ª ENTRADA</v>
      </c>
      <c r="B197" s="94"/>
      <c r="C197" s="94" t="s">
        <v>42</v>
      </c>
      <c r="D197" s="95">
        <f>L199*G199</f>
        <v>19.98</v>
      </c>
      <c r="E197" s="83">
        <f t="shared" si="92"/>
        <v>1170.487722</v>
      </c>
      <c r="F197" s="84">
        <v>8.0</v>
      </c>
      <c r="G197" s="85">
        <f t="shared" si="93"/>
        <v>1371.412919</v>
      </c>
      <c r="H197" s="84">
        <v>16.0</v>
      </c>
      <c r="I197" s="85">
        <f t="shared" si="94"/>
        <v>1606.828812</v>
      </c>
      <c r="J197" s="84">
        <v>24.0</v>
      </c>
      <c r="K197" s="46"/>
      <c r="L197" s="9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6" t="str">
        <f t="shared" si="91"/>
        <v>4ª ENTRADA</v>
      </c>
      <c r="B198" s="7"/>
      <c r="C198" s="7" t="s">
        <v>1</v>
      </c>
      <c r="D198" s="8" t="s">
        <v>2</v>
      </c>
      <c r="E198" s="8" t="s">
        <v>3</v>
      </c>
      <c r="F198" s="9" t="s">
        <v>4</v>
      </c>
      <c r="G198" s="8" t="s">
        <v>5</v>
      </c>
      <c r="H198" s="10" t="s">
        <v>6</v>
      </c>
      <c r="I198" s="8" t="s">
        <v>7</v>
      </c>
      <c r="J198" s="7" t="s">
        <v>20</v>
      </c>
      <c r="K198" s="10" t="s">
        <v>8</v>
      </c>
      <c r="L198" s="11" t="s">
        <v>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6" t="str">
        <f t="shared" si="91"/>
        <v>4ª ENTRADA</v>
      </c>
      <c r="B199" s="14"/>
      <c r="C199" s="14" t="str">
        <f>D194</f>
        <v>Sportingbet</v>
      </c>
      <c r="D199" s="14" t="s">
        <v>10</v>
      </c>
      <c r="E199" s="14"/>
      <c r="F199" s="97"/>
      <c r="G199" s="16">
        <f>C191</f>
        <v>0.02</v>
      </c>
      <c r="H199" s="17">
        <f t="shared" ref="H199:I199" si="96">H201+H202+H203+H204+H205+H206+H207+H208+H209+H210+H211+H212+H213+H214+H215+H216+H217+H218+H219+H220+H221+H222+H223+H224+H225+H226+H227+H228+H229+H230</f>
        <v>800</v>
      </c>
      <c r="I199" s="17">
        <f t="shared" si="96"/>
        <v>199</v>
      </c>
      <c r="J199" s="98"/>
      <c r="K199" s="17">
        <f t="shared" ref="K199:L199" si="97">K201+K202+K203+K204+K205+K206+K207+K208+K209+K210+K211+K212+K213+K214+K215+K216+K217+K218+K219+K220+K221+K222+K223+K224+K225+K226+K227+K228+K229+K230</f>
        <v>0</v>
      </c>
      <c r="L199" s="17">
        <f t="shared" si="97"/>
        <v>999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6" t="str">
        <f t="shared" si="91"/>
        <v>4ª ENTRADA</v>
      </c>
      <c r="B200" s="7"/>
      <c r="C200" s="7" t="s">
        <v>1</v>
      </c>
      <c r="D200" s="8" t="s">
        <v>2</v>
      </c>
      <c r="E200" s="8" t="s">
        <v>3</v>
      </c>
      <c r="F200" s="99" t="s">
        <v>18</v>
      </c>
      <c r="G200" s="8" t="s">
        <v>4</v>
      </c>
      <c r="H200" s="10" t="s">
        <v>6</v>
      </c>
      <c r="I200" s="8" t="s">
        <v>7</v>
      </c>
      <c r="J200" s="7" t="s">
        <v>20</v>
      </c>
      <c r="K200" s="10" t="s">
        <v>8</v>
      </c>
      <c r="L200" s="11" t="s">
        <v>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6" t="str">
        <f t="shared" si="91"/>
        <v>4ª ENTRADA</v>
      </c>
      <c r="B201" s="54"/>
      <c r="C201" s="54" t="str">
        <f>D194</f>
        <v>Sportingbet</v>
      </c>
      <c r="D201" s="54" t="s">
        <v>10</v>
      </c>
      <c r="E201" s="54"/>
      <c r="F201" s="56" t="s">
        <v>26</v>
      </c>
      <c r="G201" s="57">
        <v>1.0</v>
      </c>
      <c r="H201" s="100">
        <v>0.0</v>
      </c>
      <c r="I201" s="101">
        <v>0.0</v>
      </c>
      <c r="J201" s="101">
        <f t="shared" ref="J201:J231" si="98">SUM(H201:I201)</f>
        <v>0</v>
      </c>
      <c r="K201" s="100">
        <v>0.0</v>
      </c>
      <c r="L201" s="100">
        <f t="shared" ref="L201:L231" si="99">J201-K201</f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6" t="str">
        <f t="shared" si="91"/>
        <v>4ª ENTRADA</v>
      </c>
      <c r="B202" s="54"/>
      <c r="C202" s="54" t="str">
        <f t="shared" ref="C202:C231" si="100">C201</f>
        <v>Sportingbet</v>
      </c>
      <c r="D202" s="54" t="s">
        <v>10</v>
      </c>
      <c r="E202" s="54"/>
      <c r="F202" s="56" t="s">
        <v>27</v>
      </c>
      <c r="G202" s="57">
        <v>2.0</v>
      </c>
      <c r="H202" s="100">
        <v>0.0</v>
      </c>
      <c r="I202" s="101">
        <v>0.0</v>
      </c>
      <c r="J202" s="101">
        <f t="shared" si="98"/>
        <v>0</v>
      </c>
      <c r="K202" s="100">
        <v>0.0</v>
      </c>
      <c r="L202" s="100">
        <f t="shared" si="99"/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6" t="str">
        <f t="shared" si="91"/>
        <v>4ª ENTRADA</v>
      </c>
      <c r="B203" s="54"/>
      <c r="C203" s="54" t="str">
        <f t="shared" si="100"/>
        <v>Sportingbet</v>
      </c>
      <c r="D203" s="54" t="s">
        <v>10</v>
      </c>
      <c r="E203" s="54"/>
      <c r="F203" s="56" t="s">
        <v>28</v>
      </c>
      <c r="G203" s="57">
        <v>3.0</v>
      </c>
      <c r="H203" s="100">
        <v>0.0</v>
      </c>
      <c r="I203" s="101">
        <v>0.0</v>
      </c>
      <c r="J203" s="101">
        <f t="shared" si="98"/>
        <v>0</v>
      </c>
      <c r="K203" s="100">
        <v>0.0</v>
      </c>
      <c r="L203" s="100">
        <f t="shared" si="99"/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6" t="str">
        <f t="shared" si="91"/>
        <v>4ª ENTRADA</v>
      </c>
      <c r="B204" s="54"/>
      <c r="C204" s="54" t="str">
        <f t="shared" si="100"/>
        <v>Sportingbet</v>
      </c>
      <c r="D204" s="54" t="s">
        <v>10</v>
      </c>
      <c r="E204" s="54"/>
      <c r="F204" s="56" t="s">
        <v>29</v>
      </c>
      <c r="G204" s="57">
        <v>4.0</v>
      </c>
      <c r="H204" s="100">
        <v>0.0</v>
      </c>
      <c r="I204" s="101">
        <v>0.0</v>
      </c>
      <c r="J204" s="101">
        <f t="shared" si="98"/>
        <v>0</v>
      </c>
      <c r="K204" s="100">
        <v>0.0</v>
      </c>
      <c r="L204" s="100">
        <f t="shared" si="99"/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6" t="str">
        <f t="shared" si="91"/>
        <v>4ª ENTRADA</v>
      </c>
      <c r="B205" s="54"/>
      <c r="C205" s="54" t="str">
        <f t="shared" si="100"/>
        <v>Sportingbet</v>
      </c>
      <c r="D205" s="54" t="s">
        <v>10</v>
      </c>
      <c r="E205" s="54"/>
      <c r="F205" s="56" t="s">
        <v>23</v>
      </c>
      <c r="G205" s="57">
        <v>5.0</v>
      </c>
      <c r="H205" s="100">
        <v>0.0</v>
      </c>
      <c r="I205" s="101">
        <v>0.0</v>
      </c>
      <c r="J205" s="101">
        <f t="shared" si="98"/>
        <v>0</v>
      </c>
      <c r="K205" s="100">
        <v>0.0</v>
      </c>
      <c r="L205" s="100">
        <f t="shared" si="99"/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6" t="str">
        <f t="shared" si="91"/>
        <v>4ª ENTRADA</v>
      </c>
      <c r="B206" s="54"/>
      <c r="C206" s="54" t="str">
        <f t="shared" si="100"/>
        <v>Sportingbet</v>
      </c>
      <c r="D206" s="54" t="s">
        <v>10</v>
      </c>
      <c r="E206" s="54"/>
      <c r="F206" s="56" t="s">
        <v>24</v>
      </c>
      <c r="G206" s="57">
        <v>6.0</v>
      </c>
      <c r="H206" s="100">
        <v>0.0</v>
      </c>
      <c r="I206" s="101">
        <v>0.0</v>
      </c>
      <c r="J206" s="101">
        <f t="shared" si="98"/>
        <v>0</v>
      </c>
      <c r="K206" s="100">
        <v>0.0</v>
      </c>
      <c r="L206" s="100">
        <f t="shared" si="99"/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6" t="str">
        <f t="shared" si="91"/>
        <v>4ª ENTRADA</v>
      </c>
      <c r="B207" s="54"/>
      <c r="C207" s="54" t="str">
        <f t="shared" si="100"/>
        <v>Sportingbet</v>
      </c>
      <c r="D207" s="54" t="s">
        <v>10</v>
      </c>
      <c r="E207" s="54"/>
      <c r="F207" s="56" t="s">
        <v>25</v>
      </c>
      <c r="G207" s="57">
        <v>7.0</v>
      </c>
      <c r="H207" s="100">
        <v>0.0</v>
      </c>
      <c r="I207" s="101">
        <v>0.0</v>
      </c>
      <c r="J207" s="101">
        <f t="shared" si="98"/>
        <v>0</v>
      </c>
      <c r="K207" s="100">
        <v>0.0</v>
      </c>
      <c r="L207" s="100">
        <f t="shared" si="99"/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6" t="str">
        <f t="shared" si="91"/>
        <v>4ª ENTRADA</v>
      </c>
      <c r="B208" s="54"/>
      <c r="C208" s="54" t="str">
        <f t="shared" si="100"/>
        <v>Sportingbet</v>
      </c>
      <c r="D208" s="54" t="s">
        <v>10</v>
      </c>
      <c r="E208" s="54"/>
      <c r="F208" s="56" t="s">
        <v>26</v>
      </c>
      <c r="G208" s="57">
        <v>8.0</v>
      </c>
      <c r="H208" s="100">
        <v>0.0</v>
      </c>
      <c r="I208" s="101">
        <v>0.0</v>
      </c>
      <c r="J208" s="101">
        <f t="shared" si="98"/>
        <v>0</v>
      </c>
      <c r="K208" s="100">
        <v>0.0</v>
      </c>
      <c r="L208" s="100">
        <f t="shared" si="99"/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6" t="str">
        <f t="shared" si="91"/>
        <v>4ª ENTRADA</v>
      </c>
      <c r="B209" s="54"/>
      <c r="C209" s="54" t="str">
        <f t="shared" si="100"/>
        <v>Sportingbet</v>
      </c>
      <c r="D209" s="54" t="s">
        <v>10</v>
      </c>
      <c r="E209" s="54"/>
      <c r="F209" s="56" t="s">
        <v>27</v>
      </c>
      <c r="G209" s="57">
        <v>9.0</v>
      </c>
      <c r="H209" s="100">
        <v>0.0</v>
      </c>
      <c r="I209" s="101">
        <v>0.0</v>
      </c>
      <c r="J209" s="101">
        <f t="shared" si="98"/>
        <v>0</v>
      </c>
      <c r="K209" s="100">
        <v>0.0</v>
      </c>
      <c r="L209" s="100">
        <f t="shared" si="99"/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6" t="str">
        <f t="shared" si="91"/>
        <v>4ª ENTRADA</v>
      </c>
      <c r="B210" s="54"/>
      <c r="C210" s="54" t="str">
        <f t="shared" si="100"/>
        <v>Sportingbet</v>
      </c>
      <c r="D210" s="54" t="s">
        <v>10</v>
      </c>
      <c r="E210" s="54"/>
      <c r="F210" s="56" t="s">
        <v>28</v>
      </c>
      <c r="G210" s="57">
        <v>10.0</v>
      </c>
      <c r="H210" s="100">
        <v>0.0</v>
      </c>
      <c r="I210" s="101">
        <v>0.0</v>
      </c>
      <c r="J210" s="101">
        <f t="shared" si="98"/>
        <v>0</v>
      </c>
      <c r="K210" s="100">
        <v>0.0</v>
      </c>
      <c r="L210" s="100">
        <f t="shared" si="99"/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6" t="str">
        <f t="shared" si="91"/>
        <v>4ª ENTRADA</v>
      </c>
      <c r="B211" s="54"/>
      <c r="C211" s="54" t="str">
        <f t="shared" si="100"/>
        <v>Sportingbet</v>
      </c>
      <c r="D211" s="54" t="s">
        <v>10</v>
      </c>
      <c r="E211" s="54"/>
      <c r="F211" s="56" t="s">
        <v>29</v>
      </c>
      <c r="G211" s="57">
        <v>11.0</v>
      </c>
      <c r="H211" s="100">
        <v>0.0</v>
      </c>
      <c r="I211" s="101">
        <v>0.0</v>
      </c>
      <c r="J211" s="101">
        <f t="shared" si="98"/>
        <v>0</v>
      </c>
      <c r="K211" s="100">
        <v>0.0</v>
      </c>
      <c r="L211" s="100">
        <f t="shared" si="99"/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6" t="str">
        <f t="shared" si="91"/>
        <v>4ª ENTRADA</v>
      </c>
      <c r="B212" s="54"/>
      <c r="C212" s="54" t="str">
        <f t="shared" si="100"/>
        <v>Sportingbet</v>
      </c>
      <c r="D212" s="54" t="s">
        <v>10</v>
      </c>
      <c r="E212" s="54"/>
      <c r="F212" s="56" t="s">
        <v>23</v>
      </c>
      <c r="G212" s="57">
        <v>12.0</v>
      </c>
      <c r="H212" s="100">
        <v>0.0</v>
      </c>
      <c r="I212" s="101">
        <v>0.0</v>
      </c>
      <c r="J212" s="101">
        <f t="shared" si="98"/>
        <v>0</v>
      </c>
      <c r="K212" s="100">
        <v>0.0</v>
      </c>
      <c r="L212" s="100">
        <f t="shared" si="99"/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6" t="str">
        <f t="shared" si="91"/>
        <v>4ª ENTRADA</v>
      </c>
      <c r="B213" s="54"/>
      <c r="C213" s="54" t="str">
        <f t="shared" si="100"/>
        <v>Sportingbet</v>
      </c>
      <c r="D213" s="54" t="s">
        <v>10</v>
      </c>
      <c r="E213" s="54"/>
      <c r="F213" s="56" t="s">
        <v>24</v>
      </c>
      <c r="G213" s="57">
        <v>13.0</v>
      </c>
      <c r="H213" s="100">
        <v>0.0</v>
      </c>
      <c r="I213" s="101">
        <v>0.0</v>
      </c>
      <c r="J213" s="101">
        <f t="shared" si="98"/>
        <v>0</v>
      </c>
      <c r="K213" s="100">
        <v>0.0</v>
      </c>
      <c r="L213" s="100">
        <f t="shared" si="99"/>
        <v>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6" t="str">
        <f t="shared" si="91"/>
        <v>4ª ENTRADA</v>
      </c>
      <c r="B214" s="54"/>
      <c r="C214" s="54" t="str">
        <f t="shared" si="100"/>
        <v>Sportingbet</v>
      </c>
      <c r="D214" s="54" t="s">
        <v>10</v>
      </c>
      <c r="E214" s="54"/>
      <c r="F214" s="56" t="s">
        <v>25</v>
      </c>
      <c r="G214" s="57">
        <v>14.0</v>
      </c>
      <c r="H214" s="100">
        <v>800.0</v>
      </c>
      <c r="I214" s="101">
        <v>16.0</v>
      </c>
      <c r="J214" s="101">
        <f t="shared" si="98"/>
        <v>816</v>
      </c>
      <c r="K214" s="100">
        <v>0.0</v>
      </c>
      <c r="L214" s="100">
        <f t="shared" si="99"/>
        <v>816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6" t="str">
        <f t="shared" si="91"/>
        <v>4ª ENTRADA</v>
      </c>
      <c r="B215" s="54"/>
      <c r="C215" s="54" t="str">
        <f t="shared" si="100"/>
        <v>Sportingbet</v>
      </c>
      <c r="D215" s="54" t="s">
        <v>10</v>
      </c>
      <c r="E215" s="54"/>
      <c r="F215" s="56" t="s">
        <v>26</v>
      </c>
      <c r="G215" s="57">
        <v>15.0</v>
      </c>
      <c r="H215" s="100">
        <v>0.0</v>
      </c>
      <c r="I215" s="101">
        <v>18.0</v>
      </c>
      <c r="J215" s="101">
        <f t="shared" si="98"/>
        <v>18</v>
      </c>
      <c r="K215" s="100">
        <v>0.0</v>
      </c>
      <c r="L215" s="100">
        <f t="shared" si="99"/>
        <v>18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6" t="str">
        <f t="shared" si="91"/>
        <v>4ª ENTRADA</v>
      </c>
      <c r="B216" s="54"/>
      <c r="C216" s="54" t="str">
        <f t="shared" si="100"/>
        <v>Sportingbet</v>
      </c>
      <c r="D216" s="54" t="s">
        <v>10</v>
      </c>
      <c r="E216" s="54"/>
      <c r="F216" s="56" t="s">
        <v>27</v>
      </c>
      <c r="G216" s="57">
        <v>16.0</v>
      </c>
      <c r="H216" s="100">
        <v>0.0</v>
      </c>
      <c r="I216" s="101">
        <v>18.0</v>
      </c>
      <c r="J216" s="101">
        <f t="shared" si="98"/>
        <v>18</v>
      </c>
      <c r="K216" s="100">
        <v>0.0</v>
      </c>
      <c r="L216" s="100">
        <f t="shared" si="99"/>
        <v>18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6" t="str">
        <f t="shared" si="91"/>
        <v>4ª ENTRADA</v>
      </c>
      <c r="B217" s="54"/>
      <c r="C217" s="54" t="str">
        <f t="shared" si="100"/>
        <v>Sportingbet</v>
      </c>
      <c r="D217" s="54" t="s">
        <v>10</v>
      </c>
      <c r="E217" s="54"/>
      <c r="F217" s="56" t="s">
        <v>28</v>
      </c>
      <c r="G217" s="57">
        <v>17.0</v>
      </c>
      <c r="H217" s="100">
        <v>0.0</v>
      </c>
      <c r="I217" s="101">
        <v>19.5</v>
      </c>
      <c r="J217" s="101">
        <f t="shared" si="98"/>
        <v>19.5</v>
      </c>
      <c r="K217" s="100">
        <v>0.0</v>
      </c>
      <c r="L217" s="100">
        <f t="shared" si="99"/>
        <v>19.5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6" t="str">
        <f t="shared" si="91"/>
        <v>4ª ENTRADA</v>
      </c>
      <c r="B218" s="54"/>
      <c r="C218" s="54" t="str">
        <f t="shared" si="100"/>
        <v>Sportingbet</v>
      </c>
      <c r="D218" s="54" t="s">
        <v>10</v>
      </c>
      <c r="E218" s="54"/>
      <c r="F218" s="56" t="s">
        <v>29</v>
      </c>
      <c r="G218" s="57">
        <v>18.0</v>
      </c>
      <c r="H218" s="100">
        <v>0.0</v>
      </c>
      <c r="I218" s="101">
        <v>17.0</v>
      </c>
      <c r="J218" s="101">
        <f t="shared" si="98"/>
        <v>17</v>
      </c>
      <c r="K218" s="100">
        <v>0.0</v>
      </c>
      <c r="L218" s="100">
        <f t="shared" si="99"/>
        <v>17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6" t="str">
        <f t="shared" si="91"/>
        <v>4ª ENTRADA</v>
      </c>
      <c r="B219" s="54"/>
      <c r="C219" s="54" t="str">
        <f t="shared" si="100"/>
        <v>Sportingbet</v>
      </c>
      <c r="D219" s="54" t="s">
        <v>10</v>
      </c>
      <c r="E219" s="54"/>
      <c r="F219" s="56" t="s">
        <v>23</v>
      </c>
      <c r="G219" s="57">
        <v>19.0</v>
      </c>
      <c r="H219" s="100">
        <v>0.0</v>
      </c>
      <c r="I219" s="101">
        <v>18.5</v>
      </c>
      <c r="J219" s="101">
        <f t="shared" si="98"/>
        <v>18.5</v>
      </c>
      <c r="K219" s="100">
        <v>0.0</v>
      </c>
      <c r="L219" s="100">
        <f t="shared" si="99"/>
        <v>18.5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6" t="str">
        <f t="shared" si="91"/>
        <v>4ª ENTRADA</v>
      </c>
      <c r="B220" s="54"/>
      <c r="C220" s="54" t="str">
        <f t="shared" si="100"/>
        <v>Sportingbet</v>
      </c>
      <c r="D220" s="54" t="s">
        <v>10</v>
      </c>
      <c r="E220" s="54"/>
      <c r="F220" s="56" t="s">
        <v>24</v>
      </c>
      <c r="G220" s="57">
        <v>20.0</v>
      </c>
      <c r="H220" s="100">
        <v>0.0</v>
      </c>
      <c r="I220" s="101">
        <v>18.0</v>
      </c>
      <c r="J220" s="101">
        <f t="shared" si="98"/>
        <v>18</v>
      </c>
      <c r="K220" s="100">
        <v>0.0</v>
      </c>
      <c r="L220" s="100">
        <f t="shared" si="99"/>
        <v>18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6" t="str">
        <f t="shared" si="91"/>
        <v>4ª ENTRADA</v>
      </c>
      <c r="B221" s="54"/>
      <c r="C221" s="54" t="str">
        <f t="shared" si="100"/>
        <v>Sportingbet</v>
      </c>
      <c r="D221" s="54" t="s">
        <v>10</v>
      </c>
      <c r="E221" s="54"/>
      <c r="F221" s="56" t="s">
        <v>25</v>
      </c>
      <c r="G221" s="57">
        <v>21.0</v>
      </c>
      <c r="H221" s="100">
        <v>0.0</v>
      </c>
      <c r="I221" s="101">
        <v>18.5</v>
      </c>
      <c r="J221" s="101">
        <f t="shared" si="98"/>
        <v>18.5</v>
      </c>
      <c r="K221" s="100">
        <v>0.0</v>
      </c>
      <c r="L221" s="100">
        <f t="shared" si="99"/>
        <v>18.5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6" t="str">
        <f t="shared" si="91"/>
        <v>4ª ENTRADA</v>
      </c>
      <c r="B222" s="54"/>
      <c r="C222" s="54" t="str">
        <f t="shared" si="100"/>
        <v>Sportingbet</v>
      </c>
      <c r="D222" s="54" t="s">
        <v>10</v>
      </c>
      <c r="E222" s="54"/>
      <c r="F222" s="56" t="s">
        <v>26</v>
      </c>
      <c r="G222" s="57">
        <v>22.0</v>
      </c>
      <c r="H222" s="100">
        <v>0.0</v>
      </c>
      <c r="I222" s="101">
        <v>19.0</v>
      </c>
      <c r="J222" s="101">
        <f t="shared" si="98"/>
        <v>19</v>
      </c>
      <c r="K222" s="100">
        <v>0.0</v>
      </c>
      <c r="L222" s="100">
        <f t="shared" si="99"/>
        <v>19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6" t="str">
        <f t="shared" si="91"/>
        <v>4ª ENTRADA</v>
      </c>
      <c r="B223" s="54"/>
      <c r="C223" s="54" t="str">
        <f t="shared" si="100"/>
        <v>Sportingbet</v>
      </c>
      <c r="D223" s="54" t="s">
        <v>10</v>
      </c>
      <c r="E223" s="54"/>
      <c r="F223" s="56" t="s">
        <v>27</v>
      </c>
      <c r="G223" s="57">
        <v>23.0</v>
      </c>
      <c r="H223" s="100">
        <v>0.0</v>
      </c>
      <c r="I223" s="101">
        <v>0.0</v>
      </c>
      <c r="J223" s="101">
        <f t="shared" si="98"/>
        <v>0</v>
      </c>
      <c r="K223" s="100">
        <v>0.0</v>
      </c>
      <c r="L223" s="100">
        <f t="shared" si="99"/>
        <v>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6" t="str">
        <f t="shared" si="91"/>
        <v>4ª ENTRADA</v>
      </c>
      <c r="B224" s="54"/>
      <c r="C224" s="54" t="str">
        <f t="shared" si="100"/>
        <v>Sportingbet</v>
      </c>
      <c r="D224" s="54" t="s">
        <v>10</v>
      </c>
      <c r="E224" s="54"/>
      <c r="F224" s="56" t="s">
        <v>28</v>
      </c>
      <c r="G224" s="57">
        <v>24.0</v>
      </c>
      <c r="H224" s="100">
        <v>0.0</v>
      </c>
      <c r="I224" s="101">
        <v>0.0</v>
      </c>
      <c r="J224" s="101">
        <f t="shared" si="98"/>
        <v>0</v>
      </c>
      <c r="K224" s="100">
        <v>0.0</v>
      </c>
      <c r="L224" s="100">
        <f t="shared" si="99"/>
        <v>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6" t="str">
        <f t="shared" si="91"/>
        <v>4ª ENTRADA</v>
      </c>
      <c r="B225" s="54"/>
      <c r="C225" s="54" t="str">
        <f t="shared" si="100"/>
        <v>Sportingbet</v>
      </c>
      <c r="D225" s="54" t="s">
        <v>10</v>
      </c>
      <c r="E225" s="54"/>
      <c r="F225" s="56" t="s">
        <v>29</v>
      </c>
      <c r="G225" s="57">
        <v>25.0</v>
      </c>
      <c r="H225" s="100">
        <v>0.0</v>
      </c>
      <c r="I225" s="101">
        <v>0.0</v>
      </c>
      <c r="J225" s="101">
        <f t="shared" si="98"/>
        <v>0</v>
      </c>
      <c r="K225" s="100">
        <v>0.0</v>
      </c>
      <c r="L225" s="100">
        <f t="shared" si="99"/>
        <v>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6" t="str">
        <f t="shared" si="91"/>
        <v>4ª ENTRADA</v>
      </c>
      <c r="B226" s="54"/>
      <c r="C226" s="54" t="str">
        <f t="shared" si="100"/>
        <v>Sportingbet</v>
      </c>
      <c r="D226" s="54" t="s">
        <v>10</v>
      </c>
      <c r="E226" s="54"/>
      <c r="F226" s="56" t="s">
        <v>23</v>
      </c>
      <c r="G226" s="57">
        <v>26.0</v>
      </c>
      <c r="H226" s="100">
        <v>0.0</v>
      </c>
      <c r="I226" s="101">
        <v>-40.0</v>
      </c>
      <c r="J226" s="101">
        <f t="shared" si="98"/>
        <v>-40</v>
      </c>
      <c r="K226" s="100">
        <v>0.0</v>
      </c>
      <c r="L226" s="100">
        <f t="shared" si="99"/>
        <v>-40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6" t="str">
        <f t="shared" si="91"/>
        <v>4ª ENTRADA</v>
      </c>
      <c r="B227" s="54"/>
      <c r="C227" s="54" t="str">
        <f t="shared" si="100"/>
        <v>Sportingbet</v>
      </c>
      <c r="D227" s="54" t="s">
        <v>10</v>
      </c>
      <c r="E227" s="54"/>
      <c r="F227" s="56" t="s">
        <v>24</v>
      </c>
      <c r="G227" s="57">
        <v>27.0</v>
      </c>
      <c r="H227" s="100">
        <v>0.0</v>
      </c>
      <c r="I227" s="101">
        <v>19.0</v>
      </c>
      <c r="J227" s="101">
        <f t="shared" si="98"/>
        <v>19</v>
      </c>
      <c r="K227" s="100">
        <v>0.0</v>
      </c>
      <c r="L227" s="100">
        <f t="shared" si="99"/>
        <v>19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6" t="str">
        <f t="shared" si="91"/>
        <v>4ª ENTRADA</v>
      </c>
      <c r="B228" s="54"/>
      <c r="C228" s="54" t="str">
        <f t="shared" si="100"/>
        <v>Sportingbet</v>
      </c>
      <c r="D228" s="54" t="s">
        <v>10</v>
      </c>
      <c r="E228" s="54"/>
      <c r="F228" s="56" t="s">
        <v>25</v>
      </c>
      <c r="G228" s="57">
        <v>28.0</v>
      </c>
      <c r="H228" s="100">
        <v>0.0</v>
      </c>
      <c r="I228" s="101">
        <v>19.0</v>
      </c>
      <c r="J228" s="101">
        <f t="shared" si="98"/>
        <v>19</v>
      </c>
      <c r="K228" s="100">
        <v>0.0</v>
      </c>
      <c r="L228" s="100">
        <f t="shared" si="99"/>
        <v>19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6" t="str">
        <f t="shared" si="91"/>
        <v>4ª ENTRADA</v>
      </c>
      <c r="B229" s="54"/>
      <c r="C229" s="54" t="str">
        <f t="shared" si="100"/>
        <v>Sportingbet</v>
      </c>
      <c r="D229" s="54" t="s">
        <v>10</v>
      </c>
      <c r="E229" s="54"/>
      <c r="F229" s="56" t="s">
        <v>26</v>
      </c>
      <c r="G229" s="57">
        <v>29.0</v>
      </c>
      <c r="H229" s="100">
        <v>0.0</v>
      </c>
      <c r="I229" s="101">
        <v>19.0</v>
      </c>
      <c r="J229" s="101">
        <f t="shared" si="98"/>
        <v>19</v>
      </c>
      <c r="K229" s="100">
        <v>0.0</v>
      </c>
      <c r="L229" s="100">
        <f t="shared" si="99"/>
        <v>19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6" t="str">
        <f t="shared" si="91"/>
        <v>4ª ENTRADA</v>
      </c>
      <c r="B230" s="54"/>
      <c r="C230" s="54" t="str">
        <f t="shared" si="100"/>
        <v>Sportingbet</v>
      </c>
      <c r="D230" s="54" t="s">
        <v>10</v>
      </c>
      <c r="E230" s="54"/>
      <c r="F230" s="56" t="s">
        <v>27</v>
      </c>
      <c r="G230" s="57">
        <v>30.0</v>
      </c>
      <c r="H230" s="100">
        <v>0.0</v>
      </c>
      <c r="I230" s="101">
        <v>19.5</v>
      </c>
      <c r="J230" s="101">
        <f t="shared" si="98"/>
        <v>19.5</v>
      </c>
      <c r="K230" s="100">
        <v>0.0</v>
      </c>
      <c r="L230" s="100">
        <f t="shared" si="99"/>
        <v>19.5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6" t="str">
        <f t="shared" si="91"/>
        <v>4ª ENTRADA</v>
      </c>
      <c r="B231" s="54"/>
      <c r="C231" s="54" t="str">
        <f t="shared" si="100"/>
        <v>Sportingbet</v>
      </c>
      <c r="D231" s="54" t="s">
        <v>10</v>
      </c>
      <c r="E231" s="54"/>
      <c r="F231" s="56" t="s">
        <v>27</v>
      </c>
      <c r="G231" s="102">
        <v>31.0</v>
      </c>
      <c r="H231" s="100">
        <v>0.0</v>
      </c>
      <c r="I231" s="101">
        <v>0.0</v>
      </c>
      <c r="J231" s="101">
        <f t="shared" si="98"/>
        <v>0</v>
      </c>
      <c r="K231" s="100">
        <v>0.0</v>
      </c>
      <c r="L231" s="100">
        <f t="shared" si="99"/>
        <v>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0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6" t="str">
        <f>C233</f>
        <v>5ª ENTRADA</v>
      </c>
      <c r="B233" s="78"/>
      <c r="C233" s="78" t="s">
        <v>49</v>
      </c>
      <c r="D233" s="78"/>
      <c r="E233" s="79" t="s">
        <v>17</v>
      </c>
      <c r="F233" s="80" t="s">
        <v>18</v>
      </c>
      <c r="G233" s="81" t="s">
        <v>19</v>
      </c>
      <c r="H233" s="80" t="s">
        <v>18</v>
      </c>
      <c r="I233" s="81" t="s">
        <v>19</v>
      </c>
      <c r="J233" s="80" t="s">
        <v>18</v>
      </c>
      <c r="K233" s="81" t="s">
        <v>19</v>
      </c>
      <c r="L233" s="80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6" t="str">
        <f t="shared" ref="A234:A275" si="101">A233</f>
        <v>5ª ENTRADA</v>
      </c>
      <c r="B234" s="82"/>
      <c r="C234" s="82"/>
      <c r="D234" s="82"/>
      <c r="E234" s="83">
        <f>((L243*G243)+L243)</f>
        <v>1041.93</v>
      </c>
      <c r="F234" s="84">
        <v>1.0</v>
      </c>
      <c r="G234" s="85">
        <f>((E241*G243)+E241)</f>
        <v>2071.035344</v>
      </c>
      <c r="H234" s="84">
        <v>9.0</v>
      </c>
      <c r="I234" s="85">
        <f>((G241*G243)+G241)</f>
        <v>4116.57923</v>
      </c>
      <c r="J234" s="84">
        <v>17.0</v>
      </c>
      <c r="K234" s="85">
        <f>((I241*G243)+I241)</f>
        <v>8182.489305</v>
      </c>
      <c r="L234" s="86">
        <v>25.0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6" t="str">
        <f t="shared" si="101"/>
        <v>5ª ENTRADA</v>
      </c>
      <c r="B235" s="87"/>
      <c r="C235" s="87">
        <v>0.02</v>
      </c>
      <c r="D235" s="82" t="s">
        <v>38</v>
      </c>
      <c r="E235" s="83">
        <f t="shared" ref="E235:E241" si="102">((E234*G$67)+E234)</f>
        <v>1146.123</v>
      </c>
      <c r="F235" s="84">
        <v>2.0</v>
      </c>
      <c r="G235" s="85">
        <f t="shared" ref="G235:G241" si="103">((G234*G$67)+G234)</f>
        <v>2278.138879</v>
      </c>
      <c r="H235" s="84">
        <v>10.0</v>
      </c>
      <c r="I235" s="85">
        <f t="shared" ref="I235:I241" si="104">((I234*G$67)+I234)</f>
        <v>4528.237153</v>
      </c>
      <c r="J235" s="84">
        <v>18.0</v>
      </c>
      <c r="K235" s="85">
        <f t="shared" ref="K235:K240" si="105">((K234*G$67)+K234)</f>
        <v>9000.738236</v>
      </c>
      <c r="L235" s="86">
        <v>26.0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6" t="str">
        <f t="shared" si="101"/>
        <v>5ª ENTRADA</v>
      </c>
      <c r="B236" s="82"/>
      <c r="C236" s="82"/>
      <c r="D236" s="82"/>
      <c r="E236" s="83">
        <f t="shared" si="102"/>
        <v>1260.7353</v>
      </c>
      <c r="F236" s="84">
        <v>3.0</v>
      </c>
      <c r="G236" s="85">
        <f t="shared" si="103"/>
        <v>2505.952766</v>
      </c>
      <c r="H236" s="84">
        <v>11.0</v>
      </c>
      <c r="I236" s="85">
        <f t="shared" si="104"/>
        <v>4981.060868</v>
      </c>
      <c r="J236" s="84">
        <v>19.0</v>
      </c>
      <c r="K236" s="85">
        <f t="shared" si="105"/>
        <v>9900.812059</v>
      </c>
      <c r="L236" s="86">
        <v>27.0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6" t="str">
        <f t="shared" si="101"/>
        <v>5ª ENTRADA</v>
      </c>
      <c r="B237" s="88"/>
      <c r="C237" s="88"/>
      <c r="D237" s="88"/>
      <c r="E237" s="83">
        <f t="shared" si="102"/>
        <v>1386.80883</v>
      </c>
      <c r="F237" s="84">
        <v>4.0</v>
      </c>
      <c r="G237" s="85">
        <f t="shared" si="103"/>
        <v>2756.548043</v>
      </c>
      <c r="H237" s="84">
        <v>12.0</v>
      </c>
      <c r="I237" s="85">
        <f t="shared" si="104"/>
        <v>5479.166955</v>
      </c>
      <c r="J237" s="84">
        <v>20.0</v>
      </c>
      <c r="K237" s="85">
        <f t="shared" si="105"/>
        <v>10890.89327</v>
      </c>
      <c r="L237" s="86">
        <v>28.0</v>
      </c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</row>
    <row r="238">
      <c r="A238" s="6" t="str">
        <f t="shared" si="101"/>
        <v>5ª ENTRADA</v>
      </c>
      <c r="B238" s="89"/>
      <c r="C238" s="89" t="s">
        <v>1</v>
      </c>
      <c r="D238" s="89" t="s">
        <v>50</v>
      </c>
      <c r="E238" s="83">
        <f t="shared" si="102"/>
        <v>1525.489713</v>
      </c>
      <c r="F238" s="84">
        <v>5.0</v>
      </c>
      <c r="G238" s="85">
        <f t="shared" si="103"/>
        <v>3032.202847</v>
      </c>
      <c r="H238" s="84">
        <v>13.0</v>
      </c>
      <c r="I238" s="85">
        <f t="shared" si="104"/>
        <v>6027.08365</v>
      </c>
      <c r="J238" s="84">
        <v>21.0</v>
      </c>
      <c r="K238" s="85">
        <f t="shared" si="105"/>
        <v>11979.98259</v>
      </c>
      <c r="L238" s="86">
        <v>29.0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>
      <c r="A239" s="6" t="str">
        <f t="shared" si="101"/>
        <v>5ª ENTRADA</v>
      </c>
      <c r="B239" s="90"/>
      <c r="C239" s="90" t="s">
        <v>40</v>
      </c>
      <c r="D239" s="91">
        <f>L243*0.5%</f>
        <v>5.1075</v>
      </c>
      <c r="E239" s="83">
        <f t="shared" si="102"/>
        <v>1678.038684</v>
      </c>
      <c r="F239" s="84">
        <v>6.0</v>
      </c>
      <c r="G239" s="85">
        <f t="shared" si="103"/>
        <v>3335.423132</v>
      </c>
      <c r="H239" s="84">
        <v>14.0</v>
      </c>
      <c r="I239" s="85">
        <f t="shared" si="104"/>
        <v>6629.792015</v>
      </c>
      <c r="J239" s="84">
        <v>22.0</v>
      </c>
      <c r="K239" s="85">
        <f t="shared" si="105"/>
        <v>13177.98085</v>
      </c>
      <c r="L239" s="86">
        <v>30.0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>
      <c r="A240" s="6" t="str">
        <f t="shared" si="101"/>
        <v>5ª ENTRADA</v>
      </c>
      <c r="B240" s="92"/>
      <c r="C240" s="92" t="s">
        <v>41</v>
      </c>
      <c r="D240" s="93">
        <f>D239/5</f>
        <v>1.0215</v>
      </c>
      <c r="E240" s="83">
        <f t="shared" si="102"/>
        <v>1845.842553</v>
      </c>
      <c r="F240" s="84">
        <v>7.0</v>
      </c>
      <c r="G240" s="85">
        <f t="shared" si="103"/>
        <v>3668.965445</v>
      </c>
      <c r="H240" s="84">
        <v>15.0</v>
      </c>
      <c r="I240" s="85">
        <f t="shared" si="104"/>
        <v>7292.771217</v>
      </c>
      <c r="J240" s="84">
        <v>23.0</v>
      </c>
      <c r="K240" s="85">
        <f t="shared" si="105"/>
        <v>14495.77894</v>
      </c>
      <c r="L240" s="86">
        <v>31.0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>
      <c r="A241" s="6" t="str">
        <f t="shared" si="101"/>
        <v>5ª ENTRADA</v>
      </c>
      <c r="B241" s="94"/>
      <c r="C241" s="94" t="s">
        <v>42</v>
      </c>
      <c r="D241" s="95">
        <f>L243*G243</f>
        <v>20.43</v>
      </c>
      <c r="E241" s="83">
        <f t="shared" si="102"/>
        <v>2030.426808</v>
      </c>
      <c r="F241" s="84">
        <v>8.0</v>
      </c>
      <c r="G241" s="85">
        <f t="shared" si="103"/>
        <v>4035.86199</v>
      </c>
      <c r="H241" s="84">
        <v>16.0</v>
      </c>
      <c r="I241" s="85">
        <f t="shared" si="104"/>
        <v>8022.048338</v>
      </c>
      <c r="J241" s="84">
        <v>24.0</v>
      </c>
      <c r="K241" s="46"/>
      <c r="L241" s="9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>
      <c r="A242" s="6" t="str">
        <f t="shared" si="101"/>
        <v>5ª ENTRADA</v>
      </c>
      <c r="B242" s="7"/>
      <c r="C242" s="7" t="s">
        <v>1</v>
      </c>
      <c r="D242" s="8" t="s">
        <v>2</v>
      </c>
      <c r="E242" s="8" t="s">
        <v>3</v>
      </c>
      <c r="F242" s="9" t="s">
        <v>4</v>
      </c>
      <c r="G242" s="8" t="s">
        <v>5</v>
      </c>
      <c r="H242" s="10" t="s">
        <v>6</v>
      </c>
      <c r="I242" s="8" t="s">
        <v>7</v>
      </c>
      <c r="J242" s="7" t="s">
        <v>20</v>
      </c>
      <c r="K242" s="10" t="s">
        <v>8</v>
      </c>
      <c r="L242" s="11" t="s">
        <v>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6" t="str">
        <f t="shared" si="101"/>
        <v>5ª ENTRADA</v>
      </c>
      <c r="B243" s="14"/>
      <c r="C243" s="14" t="str">
        <f>D238</f>
        <v>Bet Vip</v>
      </c>
      <c r="D243" s="14" t="s">
        <v>10</v>
      </c>
      <c r="E243" s="14"/>
      <c r="F243" s="97"/>
      <c r="G243" s="16">
        <f>C235</f>
        <v>0.02</v>
      </c>
      <c r="H243" s="17">
        <f t="shared" ref="H243:I243" si="106">H245+H246+H247+H248+H249+H250+H251+H252+H253+H254+H255+H256+H257+H258+H259+H260+H261+H262+H263+H264+H265+H266+H267+H268+H269+H270+H271+H272+H273+H274</f>
        <v>800</v>
      </c>
      <c r="I243" s="17">
        <f t="shared" si="106"/>
        <v>221.5</v>
      </c>
      <c r="J243" s="98"/>
      <c r="K243" s="17">
        <f t="shared" ref="K243:L243" si="107">K245+K246+K247+K248+K249+K250+K251+K252+K253+K254+K255+K256+K257+K258+K259+K260+K261+K262+K263+K264+K265+K266+K267+K268+K269+K270+K271+K272+K273+K274</f>
        <v>0</v>
      </c>
      <c r="L243" s="17">
        <f t="shared" si="107"/>
        <v>1021.5</v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>
      <c r="A244" s="6" t="str">
        <f t="shared" si="101"/>
        <v>5ª ENTRADA</v>
      </c>
      <c r="B244" s="7"/>
      <c r="C244" s="7" t="s">
        <v>1</v>
      </c>
      <c r="D244" s="8" t="s">
        <v>2</v>
      </c>
      <c r="E244" s="8" t="s">
        <v>3</v>
      </c>
      <c r="F244" s="99" t="s">
        <v>18</v>
      </c>
      <c r="G244" s="8" t="s">
        <v>4</v>
      </c>
      <c r="H244" s="10" t="s">
        <v>6</v>
      </c>
      <c r="I244" s="8" t="s">
        <v>7</v>
      </c>
      <c r="J244" s="7" t="s">
        <v>20</v>
      </c>
      <c r="K244" s="10" t="s">
        <v>8</v>
      </c>
      <c r="L244" s="11" t="s">
        <v>9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>
      <c r="A245" s="6" t="str">
        <f t="shared" si="101"/>
        <v>5ª ENTRADA</v>
      </c>
      <c r="B245" s="54"/>
      <c r="C245" s="54" t="str">
        <f>D238</f>
        <v>Bet Vip</v>
      </c>
      <c r="D245" s="54" t="s">
        <v>10</v>
      </c>
      <c r="E245" s="54"/>
      <c r="F245" s="56" t="s">
        <v>26</v>
      </c>
      <c r="G245" s="57">
        <v>1.0</v>
      </c>
      <c r="H245" s="100">
        <v>0.0</v>
      </c>
      <c r="I245" s="101">
        <v>0.0</v>
      </c>
      <c r="J245" s="101">
        <f t="shared" ref="J245:J275" si="108">SUM(H245:I245)</f>
        <v>0</v>
      </c>
      <c r="K245" s="100">
        <v>0.0</v>
      </c>
      <c r="L245" s="100">
        <f t="shared" ref="L245:L275" si="109">J245-K245</f>
        <v>0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>
      <c r="A246" s="6" t="str">
        <f t="shared" si="101"/>
        <v>5ª ENTRADA</v>
      </c>
      <c r="B246" s="54"/>
      <c r="C246" s="54" t="str">
        <f t="shared" ref="C246:C275" si="110">C245</f>
        <v>Bet Vip</v>
      </c>
      <c r="D246" s="54" t="s">
        <v>10</v>
      </c>
      <c r="E246" s="54"/>
      <c r="F246" s="56" t="s">
        <v>27</v>
      </c>
      <c r="G246" s="57">
        <v>2.0</v>
      </c>
      <c r="H246" s="100">
        <v>0.0</v>
      </c>
      <c r="I246" s="101">
        <v>0.0</v>
      </c>
      <c r="J246" s="101">
        <f t="shared" si="108"/>
        <v>0</v>
      </c>
      <c r="K246" s="100">
        <v>0.0</v>
      </c>
      <c r="L246" s="100">
        <f t="shared" si="109"/>
        <v>0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>
      <c r="A247" s="6" t="str">
        <f t="shared" si="101"/>
        <v>5ª ENTRADA</v>
      </c>
      <c r="B247" s="54"/>
      <c r="C247" s="54" t="str">
        <f t="shared" si="110"/>
        <v>Bet Vip</v>
      </c>
      <c r="D247" s="54" t="s">
        <v>10</v>
      </c>
      <c r="E247" s="54"/>
      <c r="F247" s="56" t="s">
        <v>28</v>
      </c>
      <c r="G247" s="57">
        <v>3.0</v>
      </c>
      <c r="H247" s="100">
        <v>0.0</v>
      </c>
      <c r="I247" s="101">
        <v>0.0</v>
      </c>
      <c r="J247" s="101">
        <f t="shared" si="108"/>
        <v>0</v>
      </c>
      <c r="K247" s="100">
        <v>0.0</v>
      </c>
      <c r="L247" s="100">
        <f t="shared" si="109"/>
        <v>0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>
      <c r="A248" s="6" t="str">
        <f t="shared" si="101"/>
        <v>5ª ENTRADA</v>
      </c>
      <c r="B248" s="54"/>
      <c r="C248" s="54" t="str">
        <f t="shared" si="110"/>
        <v>Bet Vip</v>
      </c>
      <c r="D248" s="54" t="s">
        <v>10</v>
      </c>
      <c r="E248" s="54"/>
      <c r="F248" s="56" t="s">
        <v>29</v>
      </c>
      <c r="G248" s="57">
        <v>4.0</v>
      </c>
      <c r="H248" s="100">
        <v>0.0</v>
      </c>
      <c r="I248" s="101">
        <v>0.0</v>
      </c>
      <c r="J248" s="101">
        <f t="shared" si="108"/>
        <v>0</v>
      </c>
      <c r="K248" s="100">
        <v>0.0</v>
      </c>
      <c r="L248" s="100">
        <f t="shared" si="109"/>
        <v>0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>
      <c r="A249" s="6" t="str">
        <f t="shared" si="101"/>
        <v>5ª ENTRADA</v>
      </c>
      <c r="B249" s="54"/>
      <c r="C249" s="54" t="str">
        <f t="shared" si="110"/>
        <v>Bet Vip</v>
      </c>
      <c r="D249" s="54" t="s">
        <v>10</v>
      </c>
      <c r="E249" s="54"/>
      <c r="F249" s="56" t="s">
        <v>23</v>
      </c>
      <c r="G249" s="57">
        <v>5.0</v>
      </c>
      <c r="H249" s="100">
        <v>0.0</v>
      </c>
      <c r="I249" s="101">
        <v>0.0</v>
      </c>
      <c r="J249" s="101">
        <f t="shared" si="108"/>
        <v>0</v>
      </c>
      <c r="K249" s="100">
        <v>0.0</v>
      </c>
      <c r="L249" s="100">
        <f t="shared" si="109"/>
        <v>0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>
      <c r="A250" s="6" t="str">
        <f t="shared" si="101"/>
        <v>5ª ENTRADA</v>
      </c>
      <c r="B250" s="54"/>
      <c r="C250" s="54" t="str">
        <f t="shared" si="110"/>
        <v>Bet Vip</v>
      </c>
      <c r="D250" s="54" t="s">
        <v>10</v>
      </c>
      <c r="E250" s="54"/>
      <c r="F250" s="56" t="s">
        <v>24</v>
      </c>
      <c r="G250" s="57">
        <v>6.0</v>
      </c>
      <c r="H250" s="100">
        <v>0.0</v>
      </c>
      <c r="I250" s="101">
        <v>0.0</v>
      </c>
      <c r="J250" s="101">
        <f t="shared" si="108"/>
        <v>0</v>
      </c>
      <c r="K250" s="100">
        <v>0.0</v>
      </c>
      <c r="L250" s="100">
        <f t="shared" si="109"/>
        <v>0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>
      <c r="A251" s="6" t="str">
        <f t="shared" si="101"/>
        <v>5ª ENTRADA</v>
      </c>
      <c r="B251" s="54"/>
      <c r="C251" s="54" t="str">
        <f t="shared" si="110"/>
        <v>Bet Vip</v>
      </c>
      <c r="D251" s="54" t="s">
        <v>10</v>
      </c>
      <c r="E251" s="54"/>
      <c r="F251" s="56" t="s">
        <v>25</v>
      </c>
      <c r="G251" s="57">
        <v>7.0</v>
      </c>
      <c r="H251" s="100">
        <v>0.0</v>
      </c>
      <c r="I251" s="101">
        <v>0.0</v>
      </c>
      <c r="J251" s="101">
        <f t="shared" si="108"/>
        <v>0</v>
      </c>
      <c r="K251" s="100">
        <v>0.0</v>
      </c>
      <c r="L251" s="100">
        <f t="shared" si="109"/>
        <v>0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>
      <c r="A252" s="6" t="str">
        <f t="shared" si="101"/>
        <v>5ª ENTRADA</v>
      </c>
      <c r="B252" s="54"/>
      <c r="C252" s="54" t="str">
        <f t="shared" si="110"/>
        <v>Bet Vip</v>
      </c>
      <c r="D252" s="54" t="s">
        <v>10</v>
      </c>
      <c r="E252" s="54"/>
      <c r="F252" s="56" t="s">
        <v>26</v>
      </c>
      <c r="G252" s="57">
        <v>8.0</v>
      </c>
      <c r="H252" s="100">
        <v>0.0</v>
      </c>
      <c r="I252" s="101">
        <v>0.0</v>
      </c>
      <c r="J252" s="101">
        <f t="shared" si="108"/>
        <v>0</v>
      </c>
      <c r="K252" s="100">
        <v>0.0</v>
      </c>
      <c r="L252" s="100">
        <f t="shared" si="109"/>
        <v>0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>
      <c r="A253" s="6" t="str">
        <f t="shared" si="101"/>
        <v>5ª ENTRADA</v>
      </c>
      <c r="B253" s="54"/>
      <c r="C253" s="54" t="str">
        <f t="shared" si="110"/>
        <v>Bet Vip</v>
      </c>
      <c r="D253" s="54" t="s">
        <v>10</v>
      </c>
      <c r="E253" s="54"/>
      <c r="F253" s="56" t="s">
        <v>27</v>
      </c>
      <c r="G253" s="57">
        <v>9.0</v>
      </c>
      <c r="H253" s="100">
        <v>0.0</v>
      </c>
      <c r="I253" s="101">
        <v>0.0</v>
      </c>
      <c r="J253" s="101">
        <f t="shared" si="108"/>
        <v>0</v>
      </c>
      <c r="K253" s="100">
        <v>0.0</v>
      </c>
      <c r="L253" s="100">
        <f t="shared" si="109"/>
        <v>0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>
      <c r="A254" s="6" t="str">
        <f t="shared" si="101"/>
        <v>5ª ENTRADA</v>
      </c>
      <c r="B254" s="54"/>
      <c r="C254" s="54" t="str">
        <f t="shared" si="110"/>
        <v>Bet Vip</v>
      </c>
      <c r="D254" s="54" t="s">
        <v>10</v>
      </c>
      <c r="E254" s="54"/>
      <c r="F254" s="56" t="s">
        <v>28</v>
      </c>
      <c r="G254" s="57">
        <v>10.0</v>
      </c>
      <c r="H254" s="100">
        <v>0.0</v>
      </c>
      <c r="I254" s="101">
        <v>0.0</v>
      </c>
      <c r="J254" s="101">
        <f t="shared" si="108"/>
        <v>0</v>
      </c>
      <c r="K254" s="100">
        <v>0.0</v>
      </c>
      <c r="L254" s="100">
        <f t="shared" si="109"/>
        <v>0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>
      <c r="A255" s="6" t="str">
        <f t="shared" si="101"/>
        <v>5ª ENTRADA</v>
      </c>
      <c r="B255" s="54"/>
      <c r="C255" s="54" t="str">
        <f t="shared" si="110"/>
        <v>Bet Vip</v>
      </c>
      <c r="D255" s="54" t="s">
        <v>10</v>
      </c>
      <c r="E255" s="54"/>
      <c r="F255" s="56" t="s">
        <v>29</v>
      </c>
      <c r="G255" s="57">
        <v>11.0</v>
      </c>
      <c r="H255" s="100">
        <v>0.0</v>
      </c>
      <c r="I255" s="101">
        <v>0.0</v>
      </c>
      <c r="J255" s="101">
        <f t="shared" si="108"/>
        <v>0</v>
      </c>
      <c r="K255" s="100">
        <v>0.0</v>
      </c>
      <c r="L255" s="100">
        <f t="shared" si="109"/>
        <v>0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>
      <c r="A256" s="6" t="str">
        <f t="shared" si="101"/>
        <v>5ª ENTRADA</v>
      </c>
      <c r="B256" s="54"/>
      <c r="C256" s="54" t="str">
        <f t="shared" si="110"/>
        <v>Bet Vip</v>
      </c>
      <c r="D256" s="54" t="s">
        <v>10</v>
      </c>
      <c r="E256" s="54"/>
      <c r="F256" s="56" t="s">
        <v>23</v>
      </c>
      <c r="G256" s="57">
        <v>12.0</v>
      </c>
      <c r="H256" s="100">
        <v>0.0</v>
      </c>
      <c r="I256" s="101">
        <v>0.0</v>
      </c>
      <c r="J256" s="101">
        <f t="shared" si="108"/>
        <v>0</v>
      </c>
      <c r="K256" s="100">
        <v>0.0</v>
      </c>
      <c r="L256" s="100">
        <f t="shared" si="109"/>
        <v>0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>
      <c r="A257" s="6" t="str">
        <f t="shared" si="101"/>
        <v>5ª ENTRADA</v>
      </c>
      <c r="B257" s="54"/>
      <c r="C257" s="54" t="str">
        <f t="shared" si="110"/>
        <v>Bet Vip</v>
      </c>
      <c r="D257" s="54" t="s">
        <v>10</v>
      </c>
      <c r="E257" s="54"/>
      <c r="F257" s="56" t="s">
        <v>24</v>
      </c>
      <c r="G257" s="57">
        <v>13.0</v>
      </c>
      <c r="H257" s="100">
        <v>0.0</v>
      </c>
      <c r="I257" s="101">
        <v>0.0</v>
      </c>
      <c r="J257" s="101">
        <f t="shared" si="108"/>
        <v>0</v>
      </c>
      <c r="K257" s="100">
        <v>0.0</v>
      </c>
      <c r="L257" s="100">
        <f t="shared" si="109"/>
        <v>0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>
      <c r="A258" s="6" t="str">
        <f t="shared" si="101"/>
        <v>5ª ENTRADA</v>
      </c>
      <c r="B258" s="54"/>
      <c r="C258" s="54" t="str">
        <f t="shared" si="110"/>
        <v>Bet Vip</v>
      </c>
      <c r="D258" s="54" t="s">
        <v>10</v>
      </c>
      <c r="E258" s="54"/>
      <c r="F258" s="56" t="s">
        <v>25</v>
      </c>
      <c r="G258" s="57">
        <v>14.0</v>
      </c>
      <c r="H258" s="100">
        <v>800.0</v>
      </c>
      <c r="I258" s="101">
        <v>16.0</v>
      </c>
      <c r="J258" s="101">
        <f t="shared" si="108"/>
        <v>816</v>
      </c>
      <c r="K258" s="100">
        <v>0.0</v>
      </c>
      <c r="L258" s="100">
        <f t="shared" si="109"/>
        <v>816</v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>
      <c r="A259" s="6" t="str">
        <f t="shared" si="101"/>
        <v>5ª ENTRADA</v>
      </c>
      <c r="B259" s="54"/>
      <c r="C259" s="54" t="str">
        <f t="shared" si="110"/>
        <v>Bet Vip</v>
      </c>
      <c r="D259" s="54" t="s">
        <v>10</v>
      </c>
      <c r="E259" s="54"/>
      <c r="F259" s="56" t="s">
        <v>26</v>
      </c>
      <c r="G259" s="57">
        <v>15.0</v>
      </c>
      <c r="H259" s="100">
        <v>0.0</v>
      </c>
      <c r="I259" s="101">
        <v>17.0</v>
      </c>
      <c r="J259" s="101">
        <f t="shared" si="108"/>
        <v>17</v>
      </c>
      <c r="K259" s="100">
        <v>0.0</v>
      </c>
      <c r="L259" s="100">
        <f t="shared" si="109"/>
        <v>17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>
      <c r="A260" s="6" t="str">
        <f t="shared" si="101"/>
        <v>5ª ENTRADA</v>
      </c>
      <c r="B260" s="54"/>
      <c r="C260" s="54" t="str">
        <f t="shared" si="110"/>
        <v>Bet Vip</v>
      </c>
      <c r="D260" s="54" t="s">
        <v>10</v>
      </c>
      <c r="E260" s="54"/>
      <c r="F260" s="56" t="s">
        <v>27</v>
      </c>
      <c r="G260" s="57">
        <v>16.0</v>
      </c>
      <c r="H260" s="100">
        <v>0.0</v>
      </c>
      <c r="I260" s="101">
        <v>19.5</v>
      </c>
      <c r="J260" s="101">
        <f t="shared" si="108"/>
        <v>19.5</v>
      </c>
      <c r="K260" s="100">
        <v>0.0</v>
      </c>
      <c r="L260" s="100">
        <f t="shared" si="109"/>
        <v>19.5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>
      <c r="A261" s="6" t="str">
        <f t="shared" si="101"/>
        <v>5ª ENTRADA</v>
      </c>
      <c r="B261" s="54"/>
      <c r="C261" s="54" t="str">
        <f t="shared" si="110"/>
        <v>Bet Vip</v>
      </c>
      <c r="D261" s="54" t="s">
        <v>10</v>
      </c>
      <c r="E261" s="54"/>
      <c r="F261" s="56" t="s">
        <v>28</v>
      </c>
      <c r="G261" s="57">
        <v>17.0</v>
      </c>
      <c r="H261" s="100">
        <v>0.0</v>
      </c>
      <c r="I261" s="101">
        <v>19.5</v>
      </c>
      <c r="J261" s="101">
        <f t="shared" si="108"/>
        <v>19.5</v>
      </c>
      <c r="K261" s="100">
        <v>0.0</v>
      </c>
      <c r="L261" s="100">
        <f t="shared" si="109"/>
        <v>19.5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>
      <c r="A262" s="6" t="str">
        <f t="shared" si="101"/>
        <v>5ª ENTRADA</v>
      </c>
      <c r="B262" s="54"/>
      <c r="C262" s="54" t="str">
        <f t="shared" si="110"/>
        <v>Bet Vip</v>
      </c>
      <c r="D262" s="54" t="s">
        <v>10</v>
      </c>
      <c r="E262" s="54"/>
      <c r="F262" s="56" t="s">
        <v>29</v>
      </c>
      <c r="G262" s="57">
        <v>18.0</v>
      </c>
      <c r="H262" s="100">
        <v>0.0</v>
      </c>
      <c r="I262" s="101">
        <v>17.0</v>
      </c>
      <c r="J262" s="101">
        <f t="shared" si="108"/>
        <v>17</v>
      </c>
      <c r="K262" s="100">
        <v>0.0</v>
      </c>
      <c r="L262" s="100">
        <f t="shared" si="109"/>
        <v>17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>
      <c r="A263" s="6" t="str">
        <f t="shared" si="101"/>
        <v>5ª ENTRADA</v>
      </c>
      <c r="B263" s="54"/>
      <c r="C263" s="54" t="str">
        <f t="shared" si="110"/>
        <v>Bet Vip</v>
      </c>
      <c r="D263" s="54" t="s">
        <v>10</v>
      </c>
      <c r="E263" s="54"/>
      <c r="F263" s="56" t="s">
        <v>23</v>
      </c>
      <c r="G263" s="57">
        <v>19.0</v>
      </c>
      <c r="H263" s="100">
        <v>0.0</v>
      </c>
      <c r="I263" s="101">
        <v>18.0</v>
      </c>
      <c r="J263" s="101">
        <f t="shared" si="108"/>
        <v>18</v>
      </c>
      <c r="K263" s="100">
        <v>0.0</v>
      </c>
      <c r="L263" s="100">
        <f t="shared" si="109"/>
        <v>18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>
      <c r="A264" s="6" t="str">
        <f t="shared" si="101"/>
        <v>5ª ENTRADA</v>
      </c>
      <c r="B264" s="54"/>
      <c r="C264" s="54" t="str">
        <f t="shared" si="110"/>
        <v>Bet Vip</v>
      </c>
      <c r="D264" s="54" t="s">
        <v>10</v>
      </c>
      <c r="E264" s="54"/>
      <c r="F264" s="56" t="s">
        <v>24</v>
      </c>
      <c r="G264" s="57">
        <v>20.0</v>
      </c>
      <c r="H264" s="100">
        <v>0.0</v>
      </c>
      <c r="I264" s="101">
        <v>18.0</v>
      </c>
      <c r="J264" s="101">
        <f t="shared" si="108"/>
        <v>18</v>
      </c>
      <c r="K264" s="100">
        <v>0.0</v>
      </c>
      <c r="L264" s="100">
        <f t="shared" si="109"/>
        <v>18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>
      <c r="A265" s="6" t="str">
        <f t="shared" si="101"/>
        <v>5ª ENTRADA</v>
      </c>
      <c r="B265" s="54"/>
      <c r="C265" s="54" t="str">
        <f t="shared" si="110"/>
        <v>Bet Vip</v>
      </c>
      <c r="D265" s="54" t="s">
        <v>10</v>
      </c>
      <c r="E265" s="54"/>
      <c r="F265" s="56" t="s">
        <v>25</v>
      </c>
      <c r="G265" s="57">
        <v>21.0</v>
      </c>
      <c r="H265" s="100">
        <v>0.0</v>
      </c>
      <c r="I265" s="101">
        <v>18.5</v>
      </c>
      <c r="J265" s="101">
        <f t="shared" si="108"/>
        <v>18.5</v>
      </c>
      <c r="K265" s="100">
        <v>0.0</v>
      </c>
      <c r="L265" s="100">
        <f t="shared" si="109"/>
        <v>18.5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>
      <c r="A266" s="6" t="str">
        <f t="shared" si="101"/>
        <v>5ª ENTRADA</v>
      </c>
      <c r="B266" s="54"/>
      <c r="C266" s="54" t="str">
        <f t="shared" si="110"/>
        <v>Bet Vip</v>
      </c>
      <c r="D266" s="54" t="s">
        <v>10</v>
      </c>
      <c r="E266" s="54"/>
      <c r="F266" s="56" t="s">
        <v>26</v>
      </c>
      <c r="G266" s="57">
        <v>22.0</v>
      </c>
      <c r="H266" s="100">
        <v>0.0</v>
      </c>
      <c r="I266" s="101">
        <v>19.0</v>
      </c>
      <c r="J266" s="101">
        <f t="shared" si="108"/>
        <v>19</v>
      </c>
      <c r="K266" s="100">
        <v>0.0</v>
      </c>
      <c r="L266" s="100">
        <f t="shared" si="109"/>
        <v>19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>
      <c r="A267" s="6" t="str">
        <f t="shared" si="101"/>
        <v>5ª ENTRADA</v>
      </c>
      <c r="B267" s="54"/>
      <c r="C267" s="54" t="str">
        <f t="shared" si="110"/>
        <v>Bet Vip</v>
      </c>
      <c r="D267" s="54" t="s">
        <v>10</v>
      </c>
      <c r="E267" s="54"/>
      <c r="F267" s="56" t="s">
        <v>27</v>
      </c>
      <c r="G267" s="57">
        <v>23.0</v>
      </c>
      <c r="H267" s="100">
        <v>0.0</v>
      </c>
      <c r="I267" s="101">
        <v>0.0</v>
      </c>
      <c r="J267" s="101">
        <f t="shared" si="108"/>
        <v>0</v>
      </c>
      <c r="K267" s="100">
        <v>0.0</v>
      </c>
      <c r="L267" s="100">
        <f t="shared" si="109"/>
        <v>0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>
      <c r="A268" s="6" t="str">
        <f t="shared" si="101"/>
        <v>5ª ENTRADA</v>
      </c>
      <c r="B268" s="54"/>
      <c r="C268" s="54" t="str">
        <f t="shared" si="110"/>
        <v>Bet Vip</v>
      </c>
      <c r="D268" s="54" t="s">
        <v>10</v>
      </c>
      <c r="E268" s="54"/>
      <c r="F268" s="56" t="s">
        <v>28</v>
      </c>
      <c r="G268" s="57">
        <v>24.0</v>
      </c>
      <c r="H268" s="100">
        <v>0.0</v>
      </c>
      <c r="I268" s="101">
        <v>0.0</v>
      </c>
      <c r="J268" s="101">
        <f t="shared" si="108"/>
        <v>0</v>
      </c>
      <c r="K268" s="100">
        <v>0.0</v>
      </c>
      <c r="L268" s="100">
        <f t="shared" si="109"/>
        <v>0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>
      <c r="A269" s="6" t="str">
        <f t="shared" si="101"/>
        <v>5ª ENTRADA</v>
      </c>
      <c r="B269" s="54"/>
      <c r="C269" s="54" t="str">
        <f t="shared" si="110"/>
        <v>Bet Vip</v>
      </c>
      <c r="D269" s="54" t="s">
        <v>10</v>
      </c>
      <c r="E269" s="54"/>
      <c r="F269" s="56" t="s">
        <v>29</v>
      </c>
      <c r="G269" s="57">
        <v>25.0</v>
      </c>
      <c r="H269" s="100">
        <v>0.0</v>
      </c>
      <c r="I269" s="101">
        <v>0.0</v>
      </c>
      <c r="J269" s="101">
        <f t="shared" si="108"/>
        <v>0</v>
      </c>
      <c r="K269" s="100">
        <v>0.0</v>
      </c>
      <c r="L269" s="100">
        <f t="shared" si="109"/>
        <v>0</v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>
      <c r="A270" s="6" t="str">
        <f t="shared" si="101"/>
        <v>5ª ENTRADA</v>
      </c>
      <c r="B270" s="54"/>
      <c r="C270" s="54" t="str">
        <f t="shared" si="110"/>
        <v>Bet Vip</v>
      </c>
      <c r="D270" s="54" t="s">
        <v>10</v>
      </c>
      <c r="E270" s="54"/>
      <c r="F270" s="56" t="s">
        <v>23</v>
      </c>
      <c r="G270" s="57">
        <v>26.0</v>
      </c>
      <c r="H270" s="100">
        <v>0.0</v>
      </c>
      <c r="I270" s="101">
        <v>-19.0</v>
      </c>
      <c r="J270" s="101">
        <f t="shared" si="108"/>
        <v>-19</v>
      </c>
      <c r="K270" s="100">
        <v>0.0</v>
      </c>
      <c r="L270" s="100">
        <f t="shared" si="109"/>
        <v>-19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>
      <c r="A271" s="6" t="str">
        <f t="shared" si="101"/>
        <v>5ª ENTRADA</v>
      </c>
      <c r="B271" s="54"/>
      <c r="C271" s="54" t="str">
        <f t="shared" si="110"/>
        <v>Bet Vip</v>
      </c>
      <c r="D271" s="54" t="s">
        <v>10</v>
      </c>
      <c r="E271" s="54"/>
      <c r="F271" s="56" t="s">
        <v>24</v>
      </c>
      <c r="G271" s="57">
        <v>27.0</v>
      </c>
      <c r="H271" s="100">
        <v>0.0</v>
      </c>
      <c r="I271" s="101">
        <v>19.0</v>
      </c>
      <c r="J271" s="101">
        <f t="shared" si="108"/>
        <v>19</v>
      </c>
      <c r="K271" s="100">
        <v>0.0</v>
      </c>
      <c r="L271" s="100">
        <f t="shared" si="109"/>
        <v>19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>
      <c r="A272" s="6" t="str">
        <f t="shared" si="101"/>
        <v>5ª ENTRADA</v>
      </c>
      <c r="B272" s="54"/>
      <c r="C272" s="54" t="str">
        <f t="shared" si="110"/>
        <v>Bet Vip</v>
      </c>
      <c r="D272" s="54" t="s">
        <v>10</v>
      </c>
      <c r="E272" s="54"/>
      <c r="F272" s="56" t="s">
        <v>25</v>
      </c>
      <c r="G272" s="57">
        <v>28.0</v>
      </c>
      <c r="H272" s="100">
        <v>0.0</v>
      </c>
      <c r="I272" s="101">
        <v>19.0</v>
      </c>
      <c r="J272" s="101">
        <f t="shared" si="108"/>
        <v>19</v>
      </c>
      <c r="K272" s="100">
        <v>0.0</v>
      </c>
      <c r="L272" s="100">
        <f t="shared" si="109"/>
        <v>19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>
      <c r="A273" s="6" t="str">
        <f t="shared" si="101"/>
        <v>5ª ENTRADA</v>
      </c>
      <c r="B273" s="54"/>
      <c r="C273" s="54" t="str">
        <f t="shared" si="110"/>
        <v>Bet Vip</v>
      </c>
      <c r="D273" s="54" t="s">
        <v>10</v>
      </c>
      <c r="E273" s="54"/>
      <c r="F273" s="56" t="s">
        <v>26</v>
      </c>
      <c r="G273" s="57">
        <v>29.0</v>
      </c>
      <c r="H273" s="100">
        <v>0.0</v>
      </c>
      <c r="I273" s="101">
        <v>20.0</v>
      </c>
      <c r="J273" s="101">
        <f t="shared" si="108"/>
        <v>20</v>
      </c>
      <c r="K273" s="100">
        <v>0.0</v>
      </c>
      <c r="L273" s="100">
        <f t="shared" si="109"/>
        <v>20</v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>
      <c r="A274" s="6" t="str">
        <f t="shared" si="101"/>
        <v>5ª ENTRADA</v>
      </c>
      <c r="B274" s="54"/>
      <c r="C274" s="54" t="str">
        <f t="shared" si="110"/>
        <v>Bet Vip</v>
      </c>
      <c r="D274" s="54" t="s">
        <v>10</v>
      </c>
      <c r="E274" s="54"/>
      <c r="F274" s="56" t="s">
        <v>27</v>
      </c>
      <c r="G274" s="57">
        <v>30.0</v>
      </c>
      <c r="H274" s="100">
        <v>0.0</v>
      </c>
      <c r="I274" s="101">
        <v>20.0</v>
      </c>
      <c r="J274" s="101">
        <f t="shared" si="108"/>
        <v>20</v>
      </c>
      <c r="K274" s="100">
        <v>0.0</v>
      </c>
      <c r="L274" s="100">
        <f t="shared" si="109"/>
        <v>20</v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>
      <c r="A275" s="6" t="str">
        <f t="shared" si="101"/>
        <v>5ª ENTRADA</v>
      </c>
      <c r="B275" s="54"/>
      <c r="C275" s="54" t="str">
        <f t="shared" si="110"/>
        <v>Bet Vip</v>
      </c>
      <c r="D275" s="54" t="s">
        <v>10</v>
      </c>
      <c r="E275" s="54"/>
      <c r="F275" s="56" t="s">
        <v>27</v>
      </c>
      <c r="G275" s="102">
        <v>31.0</v>
      </c>
      <c r="H275" s="100">
        <v>0.0</v>
      </c>
      <c r="I275" s="101">
        <v>0.0</v>
      </c>
      <c r="J275" s="101">
        <f t="shared" si="108"/>
        <v>0</v>
      </c>
      <c r="K275" s="100">
        <v>0.0</v>
      </c>
      <c r="L275" s="100">
        <f t="shared" si="109"/>
        <v>0</v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>
      <c r="A276" s="10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6" t="str">
        <f>C277</f>
        <v>6ª ENTRADA</v>
      </c>
      <c r="B277" s="78"/>
      <c r="C277" s="78" t="s">
        <v>51</v>
      </c>
      <c r="D277" s="78"/>
      <c r="E277" s="79" t="s">
        <v>17</v>
      </c>
      <c r="F277" s="80" t="s">
        <v>18</v>
      </c>
      <c r="G277" s="81" t="s">
        <v>19</v>
      </c>
      <c r="H277" s="80" t="s">
        <v>18</v>
      </c>
      <c r="I277" s="81" t="s">
        <v>19</v>
      </c>
      <c r="J277" s="80" t="s">
        <v>18</v>
      </c>
      <c r="K277" s="81" t="s">
        <v>19</v>
      </c>
      <c r="L277" s="80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6" t="str">
        <f t="shared" ref="A278:A319" si="111">A277</f>
        <v>6ª ENTRADA</v>
      </c>
      <c r="B278" s="82"/>
      <c r="C278" s="82"/>
      <c r="D278" s="82"/>
      <c r="E278" s="83">
        <f>((L287*G287)+L287)</f>
        <v>918.51</v>
      </c>
      <c r="F278" s="84">
        <v>1.0</v>
      </c>
      <c r="G278" s="85">
        <f>((E285*G287)+E285)</f>
        <v>1825.714466</v>
      </c>
      <c r="H278" s="84">
        <v>9.0</v>
      </c>
      <c r="I278" s="85">
        <f>((G285*G287)+G285)</f>
        <v>3628.95702</v>
      </c>
      <c r="J278" s="84">
        <v>17.0</v>
      </c>
      <c r="K278" s="85">
        <f>((I285*G287)+I285)</f>
        <v>7213.246813</v>
      </c>
      <c r="L278" s="86">
        <v>25.0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6" t="str">
        <f t="shared" si="111"/>
        <v>6ª ENTRADA</v>
      </c>
      <c r="B279" s="87"/>
      <c r="C279" s="87">
        <v>0.02</v>
      </c>
      <c r="D279" s="82" t="s">
        <v>38</v>
      </c>
      <c r="E279" s="83">
        <f t="shared" ref="E279:E285" si="112">((E278*G$67)+E278)</f>
        <v>1010.361</v>
      </c>
      <c r="F279" s="84">
        <v>2.0</v>
      </c>
      <c r="G279" s="85">
        <f t="shared" ref="G279:G285" si="113">((G278*G$67)+G278)</f>
        <v>2008.285913</v>
      </c>
      <c r="H279" s="84">
        <v>10.0</v>
      </c>
      <c r="I279" s="85">
        <f t="shared" ref="I279:I285" si="114">((I278*G$67)+I278)</f>
        <v>3991.852722</v>
      </c>
      <c r="J279" s="84">
        <v>18.0</v>
      </c>
      <c r="K279" s="85">
        <f t="shared" ref="K279:K284" si="115">((K278*G$67)+K278)</f>
        <v>7934.571494</v>
      </c>
      <c r="L279" s="86">
        <v>26.0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6" t="str">
        <f t="shared" si="111"/>
        <v>6ª ENTRADA</v>
      </c>
      <c r="B280" s="82"/>
      <c r="C280" s="82"/>
      <c r="D280" s="82"/>
      <c r="E280" s="83">
        <f t="shared" si="112"/>
        <v>1111.3971</v>
      </c>
      <c r="F280" s="84">
        <v>3.0</v>
      </c>
      <c r="G280" s="85">
        <f t="shared" si="113"/>
        <v>2209.114504</v>
      </c>
      <c r="H280" s="84">
        <v>11.0</v>
      </c>
      <c r="I280" s="85">
        <f t="shared" si="114"/>
        <v>4391.037995</v>
      </c>
      <c r="J280" s="84">
        <v>19.0</v>
      </c>
      <c r="K280" s="85">
        <f t="shared" si="115"/>
        <v>8728.028643</v>
      </c>
      <c r="L280" s="86">
        <v>27.0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6" t="str">
        <f t="shared" si="111"/>
        <v>6ª ENTRADA</v>
      </c>
      <c r="B281" s="88"/>
      <c r="C281" s="88"/>
      <c r="D281" s="88"/>
      <c r="E281" s="83">
        <f t="shared" si="112"/>
        <v>1222.53681</v>
      </c>
      <c r="F281" s="84">
        <v>4.0</v>
      </c>
      <c r="G281" s="85">
        <f t="shared" si="113"/>
        <v>2430.025955</v>
      </c>
      <c r="H281" s="84">
        <v>12.0</v>
      </c>
      <c r="I281" s="85">
        <f t="shared" si="114"/>
        <v>4830.141794</v>
      </c>
      <c r="J281" s="84">
        <v>20.0</v>
      </c>
      <c r="K281" s="85">
        <f t="shared" si="115"/>
        <v>9600.831508</v>
      </c>
      <c r="L281" s="86">
        <v>28.0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6" t="str">
        <f t="shared" si="111"/>
        <v>6ª ENTRADA</v>
      </c>
      <c r="B282" s="89"/>
      <c r="C282" s="89" t="s">
        <v>1</v>
      </c>
      <c r="D282" s="89" t="s">
        <v>52</v>
      </c>
      <c r="E282" s="83">
        <f t="shared" si="112"/>
        <v>1344.790491</v>
      </c>
      <c r="F282" s="84">
        <v>5.0</v>
      </c>
      <c r="G282" s="85">
        <f t="shared" si="113"/>
        <v>2673.02855</v>
      </c>
      <c r="H282" s="84">
        <v>13.0</v>
      </c>
      <c r="I282" s="85">
        <f t="shared" si="114"/>
        <v>5313.155974</v>
      </c>
      <c r="J282" s="84">
        <v>21.0</v>
      </c>
      <c r="K282" s="85">
        <f t="shared" si="115"/>
        <v>10560.91466</v>
      </c>
      <c r="L282" s="86">
        <v>29.0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6" t="str">
        <f t="shared" si="111"/>
        <v>6ª ENTRADA</v>
      </c>
      <c r="B283" s="90"/>
      <c r="C283" s="90" t="s">
        <v>40</v>
      </c>
      <c r="D283" s="91">
        <f>L287*0.5%</f>
        <v>4.5025</v>
      </c>
      <c r="E283" s="83">
        <f t="shared" si="112"/>
        <v>1479.26954</v>
      </c>
      <c r="F283" s="84">
        <v>6.0</v>
      </c>
      <c r="G283" s="85">
        <f t="shared" si="113"/>
        <v>2940.331405</v>
      </c>
      <c r="H283" s="84">
        <v>14.0</v>
      </c>
      <c r="I283" s="85">
        <f t="shared" si="114"/>
        <v>5844.471571</v>
      </c>
      <c r="J283" s="84">
        <v>22.0</v>
      </c>
      <c r="K283" s="85">
        <f t="shared" si="115"/>
        <v>11617.00612</v>
      </c>
      <c r="L283" s="86">
        <v>30.0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6" t="str">
        <f t="shared" si="111"/>
        <v>6ª ENTRADA</v>
      </c>
      <c r="B284" s="92"/>
      <c r="C284" s="92" t="s">
        <v>41</v>
      </c>
      <c r="D284" s="93">
        <f>D283/5</f>
        <v>0.9005</v>
      </c>
      <c r="E284" s="83">
        <f t="shared" si="112"/>
        <v>1627.196494</v>
      </c>
      <c r="F284" s="84">
        <v>7.0</v>
      </c>
      <c r="G284" s="85">
        <f t="shared" si="113"/>
        <v>3234.364546</v>
      </c>
      <c r="H284" s="84">
        <v>15.0</v>
      </c>
      <c r="I284" s="85">
        <f t="shared" si="114"/>
        <v>6428.918728</v>
      </c>
      <c r="J284" s="84">
        <v>23.0</v>
      </c>
      <c r="K284" s="85">
        <f t="shared" si="115"/>
        <v>12778.70674</v>
      </c>
      <c r="L284" s="86">
        <v>31.0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6" t="str">
        <f t="shared" si="111"/>
        <v>6ª ENTRADA</v>
      </c>
      <c r="B285" s="94"/>
      <c r="C285" s="94" t="s">
        <v>42</v>
      </c>
      <c r="D285" s="95">
        <f>L287*G287</f>
        <v>18.01</v>
      </c>
      <c r="E285" s="83">
        <f t="shared" si="112"/>
        <v>1789.916144</v>
      </c>
      <c r="F285" s="84">
        <v>8.0</v>
      </c>
      <c r="G285" s="85">
        <f t="shared" si="113"/>
        <v>3557.801</v>
      </c>
      <c r="H285" s="84">
        <v>16.0</v>
      </c>
      <c r="I285" s="85">
        <f t="shared" si="114"/>
        <v>7071.810601</v>
      </c>
      <c r="J285" s="84">
        <v>24.0</v>
      </c>
      <c r="K285" s="46"/>
      <c r="L285" s="9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6" t="str">
        <f t="shared" si="111"/>
        <v>6ª ENTRADA</v>
      </c>
      <c r="B286" s="7"/>
      <c r="C286" s="7" t="s">
        <v>1</v>
      </c>
      <c r="D286" s="8" t="s">
        <v>2</v>
      </c>
      <c r="E286" s="8" t="s">
        <v>3</v>
      </c>
      <c r="F286" s="9" t="s">
        <v>4</v>
      </c>
      <c r="G286" s="8" t="s">
        <v>5</v>
      </c>
      <c r="H286" s="10" t="s">
        <v>6</v>
      </c>
      <c r="I286" s="8" t="s">
        <v>7</v>
      </c>
      <c r="J286" s="7" t="s">
        <v>20</v>
      </c>
      <c r="K286" s="10" t="s">
        <v>8</v>
      </c>
      <c r="L286" s="11" t="s">
        <v>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6" t="str">
        <f t="shared" si="111"/>
        <v>6ª ENTRADA</v>
      </c>
      <c r="B287" s="14"/>
      <c r="C287" s="14" t="str">
        <f>D282</f>
        <v>Bet Fair</v>
      </c>
      <c r="D287" s="14" t="s">
        <v>10</v>
      </c>
      <c r="E287" s="14"/>
      <c r="F287" s="97"/>
      <c r="G287" s="16">
        <f>C279</f>
        <v>0.02</v>
      </c>
      <c r="H287" s="17">
        <f t="shared" ref="H287:I287" si="116">H289+H290+H291+H292+H293+H294+H295+H296+H297+H298+H299+H300+H301+H302+H303+H304+H305+H306+H307+H308+H309+H310+H311+H312+H313+H314+H315+H316+H317+H318</f>
        <v>800</v>
      </c>
      <c r="I287" s="17">
        <f t="shared" si="116"/>
        <v>100.5</v>
      </c>
      <c r="J287" s="98"/>
      <c r="K287" s="17">
        <f t="shared" ref="K287:L287" si="117">K289+K290+K291+K292+K293+K294+K295+K296+K297+K298+K299+K300+K301+K302+K303+K304+K305+K306+K307+K308+K309+K310+K311+K312+K313+K314+K315+K316+K317+K318</f>
        <v>0</v>
      </c>
      <c r="L287" s="17">
        <f t="shared" si="117"/>
        <v>900.5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6" t="str">
        <f t="shared" si="111"/>
        <v>6ª ENTRADA</v>
      </c>
      <c r="B288" s="7"/>
      <c r="C288" s="7" t="s">
        <v>1</v>
      </c>
      <c r="D288" s="8" t="s">
        <v>2</v>
      </c>
      <c r="E288" s="8" t="s">
        <v>3</v>
      </c>
      <c r="F288" s="99" t="s">
        <v>18</v>
      </c>
      <c r="G288" s="8" t="s">
        <v>4</v>
      </c>
      <c r="H288" s="10" t="s">
        <v>6</v>
      </c>
      <c r="I288" s="8" t="s">
        <v>7</v>
      </c>
      <c r="J288" s="7" t="s">
        <v>20</v>
      </c>
      <c r="K288" s="10" t="s">
        <v>8</v>
      </c>
      <c r="L288" s="11" t="s">
        <v>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6" t="str">
        <f t="shared" si="111"/>
        <v>6ª ENTRADA</v>
      </c>
      <c r="B289" s="54"/>
      <c r="C289" s="54" t="str">
        <f>D282</f>
        <v>Bet Fair</v>
      </c>
      <c r="D289" s="54" t="s">
        <v>10</v>
      </c>
      <c r="E289" s="54"/>
      <c r="F289" s="56" t="s">
        <v>26</v>
      </c>
      <c r="G289" s="57">
        <v>1.0</v>
      </c>
      <c r="H289" s="100">
        <v>0.0</v>
      </c>
      <c r="I289" s="101">
        <v>0.0</v>
      </c>
      <c r="J289" s="101">
        <f t="shared" ref="J289:J319" si="118">SUM(H289:I289)</f>
        <v>0</v>
      </c>
      <c r="K289" s="100">
        <v>0.0</v>
      </c>
      <c r="L289" s="100">
        <f t="shared" ref="L289:L319" si="119">J289-K289</f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6" t="str">
        <f t="shared" si="111"/>
        <v>6ª ENTRADA</v>
      </c>
      <c r="B290" s="54"/>
      <c r="C290" s="54" t="str">
        <f t="shared" ref="C290:C319" si="120">C289</f>
        <v>Bet Fair</v>
      </c>
      <c r="D290" s="54" t="s">
        <v>10</v>
      </c>
      <c r="E290" s="54"/>
      <c r="F290" s="56" t="s">
        <v>27</v>
      </c>
      <c r="G290" s="57">
        <v>2.0</v>
      </c>
      <c r="H290" s="100">
        <v>0.0</v>
      </c>
      <c r="I290" s="101">
        <v>0.0</v>
      </c>
      <c r="J290" s="101">
        <f t="shared" si="118"/>
        <v>0</v>
      </c>
      <c r="K290" s="100">
        <v>0.0</v>
      </c>
      <c r="L290" s="100">
        <f t="shared" si="119"/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6" t="str">
        <f t="shared" si="111"/>
        <v>6ª ENTRADA</v>
      </c>
      <c r="B291" s="54"/>
      <c r="C291" s="54" t="str">
        <f t="shared" si="120"/>
        <v>Bet Fair</v>
      </c>
      <c r="D291" s="54" t="s">
        <v>10</v>
      </c>
      <c r="E291" s="54"/>
      <c r="F291" s="56" t="s">
        <v>28</v>
      </c>
      <c r="G291" s="57">
        <v>3.0</v>
      </c>
      <c r="H291" s="100">
        <v>0.0</v>
      </c>
      <c r="I291" s="101">
        <v>0.0</v>
      </c>
      <c r="J291" s="101">
        <f t="shared" si="118"/>
        <v>0</v>
      </c>
      <c r="K291" s="100">
        <v>0.0</v>
      </c>
      <c r="L291" s="100">
        <f t="shared" si="119"/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6" t="str">
        <f t="shared" si="111"/>
        <v>6ª ENTRADA</v>
      </c>
      <c r="B292" s="54"/>
      <c r="C292" s="54" t="str">
        <f t="shared" si="120"/>
        <v>Bet Fair</v>
      </c>
      <c r="D292" s="54" t="s">
        <v>10</v>
      </c>
      <c r="E292" s="54"/>
      <c r="F292" s="56" t="s">
        <v>29</v>
      </c>
      <c r="G292" s="57">
        <v>4.0</v>
      </c>
      <c r="H292" s="100">
        <v>0.0</v>
      </c>
      <c r="I292" s="101">
        <v>0.0</v>
      </c>
      <c r="J292" s="101">
        <f t="shared" si="118"/>
        <v>0</v>
      </c>
      <c r="K292" s="100">
        <v>0.0</v>
      </c>
      <c r="L292" s="100">
        <f t="shared" si="119"/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6" t="str">
        <f t="shared" si="111"/>
        <v>6ª ENTRADA</v>
      </c>
      <c r="B293" s="54"/>
      <c r="C293" s="54" t="str">
        <f t="shared" si="120"/>
        <v>Bet Fair</v>
      </c>
      <c r="D293" s="54" t="s">
        <v>10</v>
      </c>
      <c r="E293" s="54"/>
      <c r="F293" s="56" t="s">
        <v>23</v>
      </c>
      <c r="G293" s="57">
        <v>5.0</v>
      </c>
      <c r="H293" s="100">
        <v>0.0</v>
      </c>
      <c r="I293" s="101">
        <v>0.0</v>
      </c>
      <c r="J293" s="101">
        <f t="shared" si="118"/>
        <v>0</v>
      </c>
      <c r="K293" s="100">
        <v>0.0</v>
      </c>
      <c r="L293" s="100">
        <f t="shared" si="119"/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6" t="str">
        <f t="shared" si="111"/>
        <v>6ª ENTRADA</v>
      </c>
      <c r="B294" s="54"/>
      <c r="C294" s="54" t="str">
        <f t="shared" si="120"/>
        <v>Bet Fair</v>
      </c>
      <c r="D294" s="54" t="s">
        <v>10</v>
      </c>
      <c r="E294" s="54"/>
      <c r="F294" s="56" t="s">
        <v>24</v>
      </c>
      <c r="G294" s="57">
        <v>6.0</v>
      </c>
      <c r="H294" s="100">
        <v>0.0</v>
      </c>
      <c r="I294" s="101">
        <v>0.0</v>
      </c>
      <c r="J294" s="101">
        <f t="shared" si="118"/>
        <v>0</v>
      </c>
      <c r="K294" s="100">
        <v>0.0</v>
      </c>
      <c r="L294" s="100">
        <f t="shared" si="119"/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6" t="str">
        <f t="shared" si="111"/>
        <v>6ª ENTRADA</v>
      </c>
      <c r="B295" s="54"/>
      <c r="C295" s="54" t="str">
        <f t="shared" si="120"/>
        <v>Bet Fair</v>
      </c>
      <c r="D295" s="54" t="s">
        <v>10</v>
      </c>
      <c r="E295" s="54"/>
      <c r="F295" s="56" t="s">
        <v>25</v>
      </c>
      <c r="G295" s="57">
        <v>7.0</v>
      </c>
      <c r="H295" s="100">
        <v>0.0</v>
      </c>
      <c r="I295" s="101">
        <v>0.0</v>
      </c>
      <c r="J295" s="101">
        <f t="shared" si="118"/>
        <v>0</v>
      </c>
      <c r="K295" s="100">
        <v>0.0</v>
      </c>
      <c r="L295" s="100">
        <f t="shared" si="119"/>
        <v>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6" t="str">
        <f t="shared" si="111"/>
        <v>6ª ENTRADA</v>
      </c>
      <c r="B296" s="54"/>
      <c r="C296" s="54" t="str">
        <f t="shared" si="120"/>
        <v>Bet Fair</v>
      </c>
      <c r="D296" s="54" t="s">
        <v>10</v>
      </c>
      <c r="E296" s="54"/>
      <c r="F296" s="56" t="s">
        <v>26</v>
      </c>
      <c r="G296" s="57">
        <v>8.0</v>
      </c>
      <c r="H296" s="100">
        <v>0.0</v>
      </c>
      <c r="I296" s="101">
        <v>0.0</v>
      </c>
      <c r="J296" s="101">
        <f t="shared" si="118"/>
        <v>0</v>
      </c>
      <c r="K296" s="100">
        <v>0.0</v>
      </c>
      <c r="L296" s="100">
        <f t="shared" si="119"/>
        <v>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6" t="str">
        <f t="shared" si="111"/>
        <v>6ª ENTRADA</v>
      </c>
      <c r="B297" s="54"/>
      <c r="C297" s="54" t="str">
        <f t="shared" si="120"/>
        <v>Bet Fair</v>
      </c>
      <c r="D297" s="54" t="s">
        <v>10</v>
      </c>
      <c r="E297" s="54"/>
      <c r="F297" s="56" t="s">
        <v>27</v>
      </c>
      <c r="G297" s="57">
        <v>9.0</v>
      </c>
      <c r="H297" s="100">
        <v>0.0</v>
      </c>
      <c r="I297" s="101">
        <v>0.0</v>
      </c>
      <c r="J297" s="101">
        <f t="shared" si="118"/>
        <v>0</v>
      </c>
      <c r="K297" s="100">
        <v>0.0</v>
      </c>
      <c r="L297" s="100">
        <f t="shared" si="119"/>
        <v>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6" t="str">
        <f t="shared" si="111"/>
        <v>6ª ENTRADA</v>
      </c>
      <c r="B298" s="54"/>
      <c r="C298" s="54" t="str">
        <f t="shared" si="120"/>
        <v>Bet Fair</v>
      </c>
      <c r="D298" s="54" t="s">
        <v>10</v>
      </c>
      <c r="E298" s="54"/>
      <c r="F298" s="56" t="s">
        <v>28</v>
      </c>
      <c r="G298" s="57">
        <v>10.0</v>
      </c>
      <c r="H298" s="100">
        <v>0.0</v>
      </c>
      <c r="I298" s="101">
        <v>0.0</v>
      </c>
      <c r="J298" s="101">
        <f t="shared" si="118"/>
        <v>0</v>
      </c>
      <c r="K298" s="100">
        <v>0.0</v>
      </c>
      <c r="L298" s="100">
        <f t="shared" si="119"/>
        <v>0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6" t="str">
        <f t="shared" si="111"/>
        <v>6ª ENTRADA</v>
      </c>
      <c r="B299" s="54"/>
      <c r="C299" s="54" t="str">
        <f t="shared" si="120"/>
        <v>Bet Fair</v>
      </c>
      <c r="D299" s="54" t="s">
        <v>10</v>
      </c>
      <c r="E299" s="54"/>
      <c r="F299" s="56" t="s">
        <v>29</v>
      </c>
      <c r="G299" s="57">
        <v>11.0</v>
      </c>
      <c r="H299" s="100">
        <v>0.0</v>
      </c>
      <c r="I299" s="101">
        <v>0.0</v>
      </c>
      <c r="J299" s="101">
        <f t="shared" si="118"/>
        <v>0</v>
      </c>
      <c r="K299" s="100">
        <v>0.0</v>
      </c>
      <c r="L299" s="100">
        <f t="shared" si="119"/>
        <v>0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6" t="str">
        <f t="shared" si="111"/>
        <v>6ª ENTRADA</v>
      </c>
      <c r="B300" s="54"/>
      <c r="C300" s="54" t="str">
        <f t="shared" si="120"/>
        <v>Bet Fair</v>
      </c>
      <c r="D300" s="54" t="s">
        <v>10</v>
      </c>
      <c r="E300" s="54"/>
      <c r="F300" s="56" t="s">
        <v>23</v>
      </c>
      <c r="G300" s="57">
        <v>12.0</v>
      </c>
      <c r="H300" s="100">
        <v>0.0</v>
      </c>
      <c r="I300" s="101">
        <v>0.0</v>
      </c>
      <c r="J300" s="101">
        <f t="shared" si="118"/>
        <v>0</v>
      </c>
      <c r="K300" s="100">
        <v>0.0</v>
      </c>
      <c r="L300" s="100">
        <f t="shared" si="119"/>
        <v>0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6" t="str">
        <f t="shared" si="111"/>
        <v>6ª ENTRADA</v>
      </c>
      <c r="B301" s="54"/>
      <c r="C301" s="54" t="str">
        <f t="shared" si="120"/>
        <v>Bet Fair</v>
      </c>
      <c r="D301" s="54" t="s">
        <v>10</v>
      </c>
      <c r="E301" s="54"/>
      <c r="F301" s="56" t="s">
        <v>24</v>
      </c>
      <c r="G301" s="57">
        <v>13.0</v>
      </c>
      <c r="H301" s="100">
        <v>0.0</v>
      </c>
      <c r="I301" s="101">
        <v>0.0</v>
      </c>
      <c r="J301" s="101">
        <f t="shared" si="118"/>
        <v>0</v>
      </c>
      <c r="K301" s="100">
        <v>0.0</v>
      </c>
      <c r="L301" s="100">
        <f t="shared" si="119"/>
        <v>0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6" t="str">
        <f t="shared" si="111"/>
        <v>6ª ENTRADA</v>
      </c>
      <c r="B302" s="54"/>
      <c r="C302" s="54" t="str">
        <f t="shared" si="120"/>
        <v>Bet Fair</v>
      </c>
      <c r="D302" s="54" t="s">
        <v>10</v>
      </c>
      <c r="E302" s="54"/>
      <c r="F302" s="56" t="s">
        <v>25</v>
      </c>
      <c r="G302" s="57">
        <v>14.0</v>
      </c>
      <c r="H302" s="100">
        <v>800.0</v>
      </c>
      <c r="I302" s="101">
        <v>16.0</v>
      </c>
      <c r="J302" s="101">
        <f t="shared" si="118"/>
        <v>816</v>
      </c>
      <c r="K302" s="100">
        <v>0.0</v>
      </c>
      <c r="L302" s="100">
        <f t="shared" si="119"/>
        <v>816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6" t="str">
        <f t="shared" si="111"/>
        <v>6ª ENTRADA</v>
      </c>
      <c r="B303" s="54"/>
      <c r="C303" s="54" t="str">
        <f t="shared" si="120"/>
        <v>Bet Fair</v>
      </c>
      <c r="D303" s="54" t="s">
        <v>10</v>
      </c>
      <c r="E303" s="54"/>
      <c r="F303" s="56" t="s">
        <v>26</v>
      </c>
      <c r="G303" s="57">
        <v>15.0</v>
      </c>
      <c r="H303" s="100">
        <v>0.0</v>
      </c>
      <c r="I303" s="101">
        <v>17.0</v>
      </c>
      <c r="J303" s="101">
        <f t="shared" si="118"/>
        <v>17</v>
      </c>
      <c r="K303" s="100">
        <v>0.0</v>
      </c>
      <c r="L303" s="100">
        <f t="shared" si="119"/>
        <v>17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6" t="str">
        <f t="shared" si="111"/>
        <v>6ª ENTRADA</v>
      </c>
      <c r="B304" s="54"/>
      <c r="C304" s="54" t="str">
        <f t="shared" si="120"/>
        <v>Bet Fair</v>
      </c>
      <c r="D304" s="54" t="s">
        <v>10</v>
      </c>
      <c r="E304" s="54"/>
      <c r="F304" s="56" t="s">
        <v>27</v>
      </c>
      <c r="G304" s="57">
        <v>16.0</v>
      </c>
      <c r="H304" s="100">
        <v>0.0</v>
      </c>
      <c r="I304" s="101">
        <v>0.0</v>
      </c>
      <c r="J304" s="101">
        <f t="shared" si="118"/>
        <v>0</v>
      </c>
      <c r="K304" s="100">
        <v>0.0</v>
      </c>
      <c r="L304" s="100">
        <f t="shared" si="119"/>
        <v>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6" t="str">
        <f t="shared" si="111"/>
        <v>6ª ENTRADA</v>
      </c>
      <c r="B305" s="54"/>
      <c r="C305" s="54" t="str">
        <f t="shared" si="120"/>
        <v>Bet Fair</v>
      </c>
      <c r="D305" s="54" t="s">
        <v>10</v>
      </c>
      <c r="E305" s="54"/>
      <c r="F305" s="56" t="s">
        <v>28</v>
      </c>
      <c r="G305" s="57">
        <v>17.0</v>
      </c>
      <c r="H305" s="100">
        <v>0.0</v>
      </c>
      <c r="I305" s="101">
        <v>18.0</v>
      </c>
      <c r="J305" s="101">
        <f t="shared" si="118"/>
        <v>18</v>
      </c>
      <c r="K305" s="100">
        <v>0.0</v>
      </c>
      <c r="L305" s="100">
        <f t="shared" si="119"/>
        <v>18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6" t="str">
        <f t="shared" si="111"/>
        <v>6ª ENTRADA</v>
      </c>
      <c r="B306" s="54"/>
      <c r="C306" s="54" t="str">
        <f t="shared" si="120"/>
        <v>Bet Fair</v>
      </c>
      <c r="D306" s="54" t="s">
        <v>10</v>
      </c>
      <c r="E306" s="54"/>
      <c r="F306" s="56" t="s">
        <v>29</v>
      </c>
      <c r="G306" s="57">
        <v>18.0</v>
      </c>
      <c r="H306" s="100">
        <v>0.0</v>
      </c>
      <c r="I306" s="101">
        <v>17.0</v>
      </c>
      <c r="J306" s="101">
        <f t="shared" si="118"/>
        <v>17</v>
      </c>
      <c r="K306" s="100">
        <v>0.0</v>
      </c>
      <c r="L306" s="100">
        <f t="shared" si="119"/>
        <v>17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6" t="str">
        <f t="shared" si="111"/>
        <v>6ª ENTRADA</v>
      </c>
      <c r="B307" s="54"/>
      <c r="C307" s="54" t="str">
        <f t="shared" si="120"/>
        <v>Bet Fair</v>
      </c>
      <c r="D307" s="54" t="s">
        <v>10</v>
      </c>
      <c r="E307" s="54"/>
      <c r="F307" s="56" t="s">
        <v>23</v>
      </c>
      <c r="G307" s="57">
        <v>19.0</v>
      </c>
      <c r="H307" s="100">
        <v>0.0</v>
      </c>
      <c r="I307" s="101">
        <v>17.0</v>
      </c>
      <c r="J307" s="101">
        <f t="shared" si="118"/>
        <v>17</v>
      </c>
      <c r="K307" s="100">
        <v>0.0</v>
      </c>
      <c r="L307" s="100">
        <f t="shared" si="119"/>
        <v>17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6" t="str">
        <f t="shared" si="111"/>
        <v>6ª ENTRADA</v>
      </c>
      <c r="B308" s="54"/>
      <c r="C308" s="54" t="str">
        <f t="shared" si="120"/>
        <v>Bet Fair</v>
      </c>
      <c r="D308" s="54" t="s">
        <v>10</v>
      </c>
      <c r="E308" s="54"/>
      <c r="F308" s="56" t="s">
        <v>24</v>
      </c>
      <c r="G308" s="57">
        <v>20.0</v>
      </c>
      <c r="H308" s="100">
        <v>0.0</v>
      </c>
      <c r="I308" s="101">
        <v>0.0</v>
      </c>
      <c r="J308" s="101">
        <f t="shared" si="118"/>
        <v>0</v>
      </c>
      <c r="K308" s="100">
        <v>0.0</v>
      </c>
      <c r="L308" s="100">
        <f t="shared" si="119"/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6" t="str">
        <f t="shared" si="111"/>
        <v>6ª ENTRADA</v>
      </c>
      <c r="B309" s="54"/>
      <c r="C309" s="54" t="str">
        <f t="shared" si="120"/>
        <v>Bet Fair</v>
      </c>
      <c r="D309" s="54" t="s">
        <v>10</v>
      </c>
      <c r="E309" s="54"/>
      <c r="F309" s="56" t="s">
        <v>25</v>
      </c>
      <c r="G309" s="57">
        <v>21.0</v>
      </c>
      <c r="H309" s="100">
        <v>0.0</v>
      </c>
      <c r="I309" s="101">
        <v>18.0</v>
      </c>
      <c r="J309" s="101">
        <f t="shared" si="118"/>
        <v>18</v>
      </c>
      <c r="K309" s="100">
        <v>0.0</v>
      </c>
      <c r="L309" s="100">
        <f t="shared" si="119"/>
        <v>18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6" t="str">
        <f t="shared" si="111"/>
        <v>6ª ENTRADA</v>
      </c>
      <c r="B310" s="54"/>
      <c r="C310" s="54" t="str">
        <f t="shared" si="120"/>
        <v>Bet Fair</v>
      </c>
      <c r="D310" s="54" t="s">
        <v>10</v>
      </c>
      <c r="E310" s="54"/>
      <c r="F310" s="56" t="s">
        <v>26</v>
      </c>
      <c r="G310" s="57">
        <v>22.0</v>
      </c>
      <c r="H310" s="100">
        <v>0.0</v>
      </c>
      <c r="I310" s="101">
        <v>-52.0</v>
      </c>
      <c r="J310" s="101">
        <f t="shared" si="118"/>
        <v>-52</v>
      </c>
      <c r="K310" s="100">
        <v>0.0</v>
      </c>
      <c r="L310" s="100">
        <f t="shared" si="119"/>
        <v>-52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6" t="str">
        <f t="shared" si="111"/>
        <v>6ª ENTRADA</v>
      </c>
      <c r="B311" s="54"/>
      <c r="C311" s="54" t="str">
        <f t="shared" si="120"/>
        <v>Bet Fair</v>
      </c>
      <c r="D311" s="54" t="s">
        <v>10</v>
      </c>
      <c r="E311" s="54"/>
      <c r="F311" s="56" t="s">
        <v>27</v>
      </c>
      <c r="G311" s="57">
        <v>23.0</v>
      </c>
      <c r="H311" s="100">
        <v>0.0</v>
      </c>
      <c r="I311" s="101">
        <v>0.0</v>
      </c>
      <c r="J311" s="101">
        <f t="shared" si="118"/>
        <v>0</v>
      </c>
      <c r="K311" s="100">
        <v>0.0</v>
      </c>
      <c r="L311" s="100">
        <f t="shared" si="119"/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6" t="str">
        <f t="shared" si="111"/>
        <v>6ª ENTRADA</v>
      </c>
      <c r="B312" s="54"/>
      <c r="C312" s="54" t="str">
        <f t="shared" si="120"/>
        <v>Bet Fair</v>
      </c>
      <c r="D312" s="54" t="s">
        <v>10</v>
      </c>
      <c r="E312" s="54"/>
      <c r="F312" s="56" t="s">
        <v>28</v>
      </c>
      <c r="G312" s="57">
        <v>24.0</v>
      </c>
      <c r="H312" s="100">
        <v>0.0</v>
      </c>
      <c r="I312" s="101">
        <v>0.0</v>
      </c>
      <c r="J312" s="101">
        <f t="shared" si="118"/>
        <v>0</v>
      </c>
      <c r="K312" s="100">
        <v>0.0</v>
      </c>
      <c r="L312" s="100">
        <f t="shared" si="119"/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6" t="str">
        <f t="shared" si="111"/>
        <v>6ª ENTRADA</v>
      </c>
      <c r="B313" s="54"/>
      <c r="C313" s="54" t="str">
        <f t="shared" si="120"/>
        <v>Bet Fair</v>
      </c>
      <c r="D313" s="54" t="s">
        <v>10</v>
      </c>
      <c r="E313" s="54"/>
      <c r="F313" s="56" t="s">
        <v>29</v>
      </c>
      <c r="G313" s="57">
        <v>25.0</v>
      </c>
      <c r="H313" s="100">
        <v>0.0</v>
      </c>
      <c r="I313" s="101">
        <v>0.0</v>
      </c>
      <c r="J313" s="101">
        <f t="shared" si="118"/>
        <v>0</v>
      </c>
      <c r="K313" s="100">
        <v>0.0</v>
      </c>
      <c r="L313" s="100">
        <f t="shared" si="119"/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6" t="str">
        <f t="shared" si="111"/>
        <v>6ª ENTRADA</v>
      </c>
      <c r="B314" s="54"/>
      <c r="C314" s="54" t="str">
        <f t="shared" si="120"/>
        <v>Bet Fair</v>
      </c>
      <c r="D314" s="54" t="s">
        <v>10</v>
      </c>
      <c r="E314" s="54"/>
      <c r="F314" s="56" t="s">
        <v>23</v>
      </c>
      <c r="G314" s="57">
        <v>26.0</v>
      </c>
      <c r="H314" s="100">
        <v>0.0</v>
      </c>
      <c r="I314" s="101">
        <v>-60.0</v>
      </c>
      <c r="J314" s="101">
        <f t="shared" si="118"/>
        <v>-60</v>
      </c>
      <c r="K314" s="100">
        <v>0.0</v>
      </c>
      <c r="L314" s="100">
        <f t="shared" si="119"/>
        <v>-60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6" t="str">
        <f t="shared" si="111"/>
        <v>6ª ENTRADA</v>
      </c>
      <c r="B315" s="54"/>
      <c r="C315" s="54" t="str">
        <f t="shared" si="120"/>
        <v>Bet Fair</v>
      </c>
      <c r="D315" s="54" t="s">
        <v>10</v>
      </c>
      <c r="E315" s="54"/>
      <c r="F315" s="56" t="s">
        <v>24</v>
      </c>
      <c r="G315" s="57">
        <v>27.0</v>
      </c>
      <c r="H315" s="100">
        <v>0.0</v>
      </c>
      <c r="I315" s="101">
        <v>16.0</v>
      </c>
      <c r="J315" s="101">
        <f t="shared" si="118"/>
        <v>16</v>
      </c>
      <c r="K315" s="100">
        <v>0.0</v>
      </c>
      <c r="L315" s="100">
        <f t="shared" si="119"/>
        <v>16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6" t="str">
        <f t="shared" si="111"/>
        <v>6ª ENTRADA</v>
      </c>
      <c r="B316" s="54"/>
      <c r="C316" s="54" t="str">
        <f t="shared" si="120"/>
        <v>Bet Fair</v>
      </c>
      <c r="D316" s="54" t="s">
        <v>10</v>
      </c>
      <c r="E316" s="54"/>
      <c r="F316" s="56" t="s">
        <v>25</v>
      </c>
      <c r="G316" s="57">
        <v>28.0</v>
      </c>
      <c r="H316" s="100">
        <v>0.0</v>
      </c>
      <c r="I316" s="101">
        <v>16.0</v>
      </c>
      <c r="J316" s="101">
        <f t="shared" si="118"/>
        <v>16</v>
      </c>
      <c r="K316" s="100">
        <v>0.0</v>
      </c>
      <c r="L316" s="100">
        <f t="shared" si="119"/>
        <v>16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6" t="str">
        <f t="shared" si="111"/>
        <v>6ª ENTRADA</v>
      </c>
      <c r="B317" s="54"/>
      <c r="C317" s="54" t="str">
        <f t="shared" si="120"/>
        <v>Bet Fair</v>
      </c>
      <c r="D317" s="54" t="s">
        <v>10</v>
      </c>
      <c r="E317" s="54"/>
      <c r="F317" s="56" t="s">
        <v>26</v>
      </c>
      <c r="G317" s="57">
        <v>29.0</v>
      </c>
      <c r="H317" s="100">
        <v>0.0</v>
      </c>
      <c r="I317" s="101">
        <v>60.0</v>
      </c>
      <c r="J317" s="101">
        <f t="shared" si="118"/>
        <v>60</v>
      </c>
      <c r="K317" s="100">
        <v>0.0</v>
      </c>
      <c r="L317" s="100">
        <f t="shared" si="119"/>
        <v>60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6" t="str">
        <f t="shared" si="111"/>
        <v>6ª ENTRADA</v>
      </c>
      <c r="B318" s="54"/>
      <c r="C318" s="54" t="str">
        <f t="shared" si="120"/>
        <v>Bet Fair</v>
      </c>
      <c r="D318" s="54" t="s">
        <v>10</v>
      </c>
      <c r="E318" s="54"/>
      <c r="F318" s="56" t="s">
        <v>27</v>
      </c>
      <c r="G318" s="57">
        <v>30.0</v>
      </c>
      <c r="H318" s="100">
        <v>0.0</v>
      </c>
      <c r="I318" s="101">
        <v>17.5</v>
      </c>
      <c r="J318" s="101">
        <f t="shared" si="118"/>
        <v>17.5</v>
      </c>
      <c r="K318" s="100">
        <v>0.0</v>
      </c>
      <c r="L318" s="100">
        <f t="shared" si="119"/>
        <v>17.5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6" t="str">
        <f t="shared" si="111"/>
        <v>6ª ENTRADA</v>
      </c>
      <c r="B319" s="54"/>
      <c r="C319" s="54" t="str">
        <f t="shared" si="120"/>
        <v>Bet Fair</v>
      </c>
      <c r="D319" s="54" t="s">
        <v>10</v>
      </c>
      <c r="E319" s="54"/>
      <c r="F319" s="56" t="s">
        <v>27</v>
      </c>
      <c r="G319" s="102">
        <v>31.0</v>
      </c>
      <c r="H319" s="100">
        <v>0.0</v>
      </c>
      <c r="I319" s="101">
        <v>0.0</v>
      </c>
      <c r="J319" s="101">
        <f t="shared" si="118"/>
        <v>0</v>
      </c>
      <c r="K319" s="100">
        <v>0.0</v>
      </c>
      <c r="L319" s="100">
        <f t="shared" si="119"/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0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6" t="str">
        <f>C321</f>
        <v>7ª ENTRADA</v>
      </c>
      <c r="B321" s="78"/>
      <c r="C321" s="78" t="s">
        <v>53</v>
      </c>
      <c r="D321" s="78"/>
      <c r="E321" s="79" t="s">
        <v>17</v>
      </c>
      <c r="F321" s="80" t="s">
        <v>18</v>
      </c>
      <c r="G321" s="81" t="s">
        <v>19</v>
      </c>
      <c r="H321" s="80" t="s">
        <v>18</v>
      </c>
      <c r="I321" s="81" t="s">
        <v>19</v>
      </c>
      <c r="J321" s="80" t="s">
        <v>18</v>
      </c>
      <c r="K321" s="81" t="s">
        <v>19</v>
      </c>
      <c r="L321" s="80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6" t="str">
        <f t="shared" ref="A322:A363" si="121">A321</f>
        <v>7ª ENTRADA</v>
      </c>
      <c r="B322" s="82"/>
      <c r="C322" s="82"/>
      <c r="D322" s="82"/>
      <c r="E322" s="83">
        <f>((L331*G331)+L331)</f>
        <v>822.12</v>
      </c>
      <c r="F322" s="84">
        <v>1.0</v>
      </c>
      <c r="G322" s="85">
        <f>((E329*G331)+E329)</f>
        <v>1125.127988</v>
      </c>
      <c r="H322" s="84">
        <v>9.0</v>
      </c>
      <c r="I322" s="85">
        <f>((G329*G331)+G329)</f>
        <v>1539.815342</v>
      </c>
      <c r="J322" s="84">
        <v>17.0</v>
      </c>
      <c r="K322" s="85">
        <f>((I329*G331)+I329)</f>
        <v>2107.34362</v>
      </c>
      <c r="L322" s="86">
        <v>25.0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6" t="str">
        <f t="shared" si="121"/>
        <v>7ª ENTRADA</v>
      </c>
      <c r="B323" s="87"/>
      <c r="C323" s="87">
        <v>0.04</v>
      </c>
      <c r="D323" s="82" t="s">
        <v>38</v>
      </c>
      <c r="E323" s="83">
        <f t="shared" ref="E323:E329" si="122">((E322*G$331)+E322)</f>
        <v>855.0048</v>
      </c>
      <c r="F323" s="84">
        <v>2.0</v>
      </c>
      <c r="G323" s="85">
        <f t="shared" ref="G323:G329" si="123">((G322*G$331)+G322)</f>
        <v>1170.133107</v>
      </c>
      <c r="H323" s="84">
        <v>10.0</v>
      </c>
      <c r="I323" s="85">
        <f t="shared" ref="I323:I329" si="124">((I322*G$331)+I322)</f>
        <v>1601.407955</v>
      </c>
      <c r="J323" s="84">
        <v>18.0</v>
      </c>
      <c r="K323" s="85">
        <f t="shared" ref="K323:K328" si="125">((K322*G$331)+K322)</f>
        <v>2191.637365</v>
      </c>
      <c r="L323" s="86">
        <v>26.0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6" t="str">
        <f t="shared" si="121"/>
        <v>7ª ENTRADA</v>
      </c>
      <c r="B324" s="82"/>
      <c r="C324" s="82"/>
      <c r="D324" s="82"/>
      <c r="E324" s="83">
        <f t="shared" si="122"/>
        <v>889.204992</v>
      </c>
      <c r="F324" s="84">
        <v>3.0</v>
      </c>
      <c r="G324" s="85">
        <f t="shared" si="123"/>
        <v>1216.938432</v>
      </c>
      <c r="H324" s="84">
        <v>11.0</v>
      </c>
      <c r="I324" s="85">
        <f t="shared" si="124"/>
        <v>1665.464274</v>
      </c>
      <c r="J324" s="84">
        <v>19.0</v>
      </c>
      <c r="K324" s="85">
        <f t="shared" si="125"/>
        <v>2279.302859</v>
      </c>
      <c r="L324" s="86">
        <v>27.0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6" t="str">
        <f t="shared" si="121"/>
        <v>7ª ENTRADA</v>
      </c>
      <c r="B325" s="88"/>
      <c r="C325" s="88"/>
      <c r="D325" s="88"/>
      <c r="E325" s="83">
        <f t="shared" si="122"/>
        <v>924.7731917</v>
      </c>
      <c r="F325" s="84">
        <v>4.0</v>
      </c>
      <c r="G325" s="85">
        <f t="shared" si="123"/>
        <v>1265.615969</v>
      </c>
      <c r="H325" s="84">
        <v>12.0</v>
      </c>
      <c r="I325" s="85">
        <f t="shared" si="124"/>
        <v>1732.082845</v>
      </c>
      <c r="J325" s="84">
        <v>20.0</v>
      </c>
      <c r="K325" s="85">
        <f t="shared" si="125"/>
        <v>2370.474974</v>
      </c>
      <c r="L325" s="86">
        <v>28.0</v>
      </c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</row>
    <row r="326">
      <c r="A326" s="6" t="str">
        <f t="shared" si="121"/>
        <v>7ª ENTRADA</v>
      </c>
      <c r="B326" s="89"/>
      <c r="C326" s="89" t="s">
        <v>1</v>
      </c>
      <c r="D326" s="89" t="s">
        <v>54</v>
      </c>
      <c r="E326" s="83">
        <f t="shared" si="122"/>
        <v>961.7641193</v>
      </c>
      <c r="F326" s="84">
        <v>5.0</v>
      </c>
      <c r="G326" s="85">
        <f t="shared" si="123"/>
        <v>1316.240608</v>
      </c>
      <c r="H326" s="84">
        <v>13.0</v>
      </c>
      <c r="I326" s="85">
        <f t="shared" si="124"/>
        <v>1801.366158</v>
      </c>
      <c r="J326" s="84">
        <v>21.0</v>
      </c>
      <c r="K326" s="85">
        <f t="shared" si="125"/>
        <v>2465.293973</v>
      </c>
      <c r="L326" s="86">
        <v>29.0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>
      <c r="A327" s="6" t="str">
        <f t="shared" si="121"/>
        <v>7ª ENTRADA</v>
      </c>
      <c r="B327" s="90"/>
      <c r="C327" s="90" t="s">
        <v>40</v>
      </c>
      <c r="D327" s="91">
        <f>L331*0.5%</f>
        <v>3.9525</v>
      </c>
      <c r="E327" s="83">
        <f t="shared" si="122"/>
        <v>1000.234684</v>
      </c>
      <c r="F327" s="84">
        <v>6.0</v>
      </c>
      <c r="G327" s="85">
        <f t="shared" si="123"/>
        <v>1368.890232</v>
      </c>
      <c r="H327" s="84">
        <v>14.0</v>
      </c>
      <c r="I327" s="85">
        <f t="shared" si="124"/>
        <v>1873.420805</v>
      </c>
      <c r="J327" s="84">
        <v>22.0</v>
      </c>
      <c r="K327" s="85">
        <f t="shared" si="125"/>
        <v>2563.905732</v>
      </c>
      <c r="L327" s="86">
        <v>30.0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>
      <c r="A328" s="6" t="str">
        <f t="shared" si="121"/>
        <v>7ª ENTRADA</v>
      </c>
      <c r="B328" s="92"/>
      <c r="C328" s="92" t="s">
        <v>41</v>
      </c>
      <c r="D328" s="93">
        <f>D327/5</f>
        <v>0.7905</v>
      </c>
      <c r="E328" s="83">
        <f t="shared" si="122"/>
        <v>1040.244071</v>
      </c>
      <c r="F328" s="84">
        <v>7.0</v>
      </c>
      <c r="G328" s="85">
        <f t="shared" si="123"/>
        <v>1423.645841</v>
      </c>
      <c r="H328" s="84">
        <v>15.0</v>
      </c>
      <c r="I328" s="85">
        <f t="shared" si="124"/>
        <v>1948.357637</v>
      </c>
      <c r="J328" s="84">
        <v>23.0</v>
      </c>
      <c r="K328" s="85">
        <f t="shared" si="125"/>
        <v>2666.461961</v>
      </c>
      <c r="L328" s="86">
        <v>31.0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>
      <c r="A329" s="6" t="str">
        <f t="shared" si="121"/>
        <v>7ª ENTRADA</v>
      </c>
      <c r="B329" s="94"/>
      <c r="C329" s="94" t="s">
        <v>42</v>
      </c>
      <c r="D329" s="95">
        <f>L331*G331</f>
        <v>31.62</v>
      </c>
      <c r="E329" s="83">
        <f t="shared" si="122"/>
        <v>1081.853834</v>
      </c>
      <c r="F329" s="84">
        <v>8.0</v>
      </c>
      <c r="G329" s="85">
        <f t="shared" si="123"/>
        <v>1480.591675</v>
      </c>
      <c r="H329" s="84">
        <v>16.0</v>
      </c>
      <c r="I329" s="85">
        <f t="shared" si="124"/>
        <v>2026.291942</v>
      </c>
      <c r="J329" s="84">
        <v>24.0</v>
      </c>
      <c r="K329" s="46"/>
      <c r="L329" s="9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>
      <c r="A330" s="6" t="str">
        <f t="shared" si="121"/>
        <v>7ª ENTRADA</v>
      </c>
      <c r="B330" s="7"/>
      <c r="C330" s="7" t="s">
        <v>1</v>
      </c>
      <c r="D330" s="8" t="s">
        <v>2</v>
      </c>
      <c r="E330" s="8" t="s">
        <v>3</v>
      </c>
      <c r="F330" s="9" t="s">
        <v>4</v>
      </c>
      <c r="G330" s="8" t="s">
        <v>5</v>
      </c>
      <c r="H330" s="10" t="s">
        <v>6</v>
      </c>
      <c r="I330" s="8" t="s">
        <v>7</v>
      </c>
      <c r="J330" s="7" t="s">
        <v>20</v>
      </c>
      <c r="K330" s="10" t="s">
        <v>8</v>
      </c>
      <c r="L330" s="11" t="s">
        <v>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6" t="str">
        <f t="shared" si="121"/>
        <v>7ª ENTRADA</v>
      </c>
      <c r="B331" s="14"/>
      <c r="C331" s="14" t="str">
        <f>D326</f>
        <v>Esportes da Sorte</v>
      </c>
      <c r="D331" s="14" t="s">
        <v>10</v>
      </c>
      <c r="E331" s="14"/>
      <c r="F331" s="97"/>
      <c r="G331" s="16">
        <f>C323</f>
        <v>0.04</v>
      </c>
      <c r="H331" s="17">
        <f t="shared" ref="H331:I331" si="126">H333+H334+H335+H336+H337+H338+H339+H340+H341+H342+H343+H344+H345+H346+H347+H348+H349+H350+H351+H352+H353+H354+H355+H356+H357+H358+H359+H360+H361+H362</f>
        <v>800</v>
      </c>
      <c r="I331" s="17">
        <f t="shared" si="126"/>
        <v>-9.5</v>
      </c>
      <c r="J331" s="98"/>
      <c r="K331" s="17">
        <f t="shared" ref="K331:L331" si="127">K333+K334+K335+K336+K337+K338+K339+K340+K341+K342+K343+K344+K345+K346+K347+K348+K349+K350+K351+K352+K353+K354+K355+K356+K357+K358+K359+K360+K361+K362</f>
        <v>0</v>
      </c>
      <c r="L331" s="17">
        <f t="shared" si="127"/>
        <v>790.5</v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>
      <c r="A332" s="6" t="str">
        <f t="shared" si="121"/>
        <v>7ª ENTRADA</v>
      </c>
      <c r="B332" s="7"/>
      <c r="C332" s="7" t="s">
        <v>1</v>
      </c>
      <c r="D332" s="8" t="s">
        <v>2</v>
      </c>
      <c r="E332" s="8" t="s">
        <v>3</v>
      </c>
      <c r="F332" s="99" t="s">
        <v>18</v>
      </c>
      <c r="G332" s="8" t="s">
        <v>4</v>
      </c>
      <c r="H332" s="10" t="s">
        <v>6</v>
      </c>
      <c r="I332" s="8" t="s">
        <v>7</v>
      </c>
      <c r="J332" s="7" t="s">
        <v>20</v>
      </c>
      <c r="K332" s="10" t="s">
        <v>8</v>
      </c>
      <c r="L332" s="11" t="s">
        <v>9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>
      <c r="A333" s="6" t="str">
        <f t="shared" si="121"/>
        <v>7ª ENTRADA</v>
      </c>
      <c r="B333" s="54"/>
      <c r="C333" s="54" t="str">
        <f>D326</f>
        <v>Esportes da Sorte</v>
      </c>
      <c r="D333" s="54" t="s">
        <v>10</v>
      </c>
      <c r="E333" s="54"/>
      <c r="F333" s="56" t="s">
        <v>26</v>
      </c>
      <c r="G333" s="57">
        <v>1.0</v>
      </c>
      <c r="H333" s="100">
        <v>0.0</v>
      </c>
      <c r="I333" s="101">
        <v>0.0</v>
      </c>
      <c r="J333" s="101">
        <f t="shared" ref="J333:J363" si="128">SUM(H333:I333)</f>
        <v>0</v>
      </c>
      <c r="K333" s="100">
        <v>0.0</v>
      </c>
      <c r="L333" s="100">
        <f t="shared" ref="L333:L363" si="129">J333-K333</f>
        <v>0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>
      <c r="A334" s="6" t="str">
        <f t="shared" si="121"/>
        <v>7ª ENTRADA</v>
      </c>
      <c r="B334" s="54"/>
      <c r="C334" s="54" t="str">
        <f t="shared" ref="C334:C363" si="130">C333</f>
        <v>Esportes da Sorte</v>
      </c>
      <c r="D334" s="54" t="s">
        <v>10</v>
      </c>
      <c r="E334" s="54"/>
      <c r="F334" s="56" t="s">
        <v>27</v>
      </c>
      <c r="G334" s="57">
        <v>2.0</v>
      </c>
      <c r="H334" s="100">
        <v>0.0</v>
      </c>
      <c r="I334" s="101">
        <v>0.0</v>
      </c>
      <c r="J334" s="101">
        <f t="shared" si="128"/>
        <v>0</v>
      </c>
      <c r="K334" s="100">
        <v>0.0</v>
      </c>
      <c r="L334" s="100">
        <f t="shared" si="129"/>
        <v>0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>
      <c r="A335" s="6" t="str">
        <f t="shared" si="121"/>
        <v>7ª ENTRADA</v>
      </c>
      <c r="B335" s="54"/>
      <c r="C335" s="54" t="str">
        <f t="shared" si="130"/>
        <v>Esportes da Sorte</v>
      </c>
      <c r="D335" s="54" t="s">
        <v>10</v>
      </c>
      <c r="E335" s="54"/>
      <c r="F335" s="56" t="s">
        <v>28</v>
      </c>
      <c r="G335" s="57">
        <v>3.0</v>
      </c>
      <c r="H335" s="100">
        <v>0.0</v>
      </c>
      <c r="I335" s="101">
        <v>0.0</v>
      </c>
      <c r="J335" s="101">
        <f t="shared" si="128"/>
        <v>0</v>
      </c>
      <c r="K335" s="100">
        <v>0.0</v>
      </c>
      <c r="L335" s="100">
        <f t="shared" si="129"/>
        <v>0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>
      <c r="A336" s="6" t="str">
        <f t="shared" si="121"/>
        <v>7ª ENTRADA</v>
      </c>
      <c r="B336" s="54"/>
      <c r="C336" s="54" t="str">
        <f t="shared" si="130"/>
        <v>Esportes da Sorte</v>
      </c>
      <c r="D336" s="54" t="s">
        <v>10</v>
      </c>
      <c r="E336" s="54"/>
      <c r="F336" s="56" t="s">
        <v>29</v>
      </c>
      <c r="G336" s="57">
        <v>4.0</v>
      </c>
      <c r="H336" s="100">
        <v>0.0</v>
      </c>
      <c r="I336" s="101">
        <v>0.0</v>
      </c>
      <c r="J336" s="101">
        <f t="shared" si="128"/>
        <v>0</v>
      </c>
      <c r="K336" s="100">
        <v>0.0</v>
      </c>
      <c r="L336" s="100">
        <f t="shared" si="129"/>
        <v>0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>
      <c r="A337" s="6" t="str">
        <f t="shared" si="121"/>
        <v>7ª ENTRADA</v>
      </c>
      <c r="B337" s="54"/>
      <c r="C337" s="54" t="str">
        <f t="shared" si="130"/>
        <v>Esportes da Sorte</v>
      </c>
      <c r="D337" s="54" t="s">
        <v>10</v>
      </c>
      <c r="E337" s="54"/>
      <c r="F337" s="56" t="s">
        <v>23</v>
      </c>
      <c r="G337" s="57">
        <v>5.0</v>
      </c>
      <c r="H337" s="100">
        <v>0.0</v>
      </c>
      <c r="I337" s="101">
        <v>0.0</v>
      </c>
      <c r="J337" s="101">
        <f t="shared" si="128"/>
        <v>0</v>
      </c>
      <c r="K337" s="100">
        <v>0.0</v>
      </c>
      <c r="L337" s="100">
        <f t="shared" si="129"/>
        <v>0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>
      <c r="A338" s="6" t="str">
        <f t="shared" si="121"/>
        <v>7ª ENTRADA</v>
      </c>
      <c r="B338" s="54"/>
      <c r="C338" s="54" t="str">
        <f t="shared" si="130"/>
        <v>Esportes da Sorte</v>
      </c>
      <c r="D338" s="54" t="s">
        <v>10</v>
      </c>
      <c r="E338" s="54"/>
      <c r="F338" s="56" t="s">
        <v>24</v>
      </c>
      <c r="G338" s="57">
        <v>6.0</v>
      </c>
      <c r="H338" s="100">
        <v>0.0</v>
      </c>
      <c r="I338" s="101">
        <v>0.0</v>
      </c>
      <c r="J338" s="101">
        <f t="shared" si="128"/>
        <v>0</v>
      </c>
      <c r="K338" s="100">
        <v>0.0</v>
      </c>
      <c r="L338" s="100">
        <f t="shared" si="129"/>
        <v>0</v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>
      <c r="A339" s="6" t="str">
        <f t="shared" si="121"/>
        <v>7ª ENTRADA</v>
      </c>
      <c r="B339" s="54"/>
      <c r="C339" s="54" t="str">
        <f t="shared" si="130"/>
        <v>Esportes da Sorte</v>
      </c>
      <c r="D339" s="54" t="s">
        <v>10</v>
      </c>
      <c r="E339" s="54"/>
      <c r="F339" s="56" t="s">
        <v>25</v>
      </c>
      <c r="G339" s="57">
        <v>7.0</v>
      </c>
      <c r="H339" s="100">
        <v>0.0</v>
      </c>
      <c r="I339" s="101">
        <v>0.0</v>
      </c>
      <c r="J339" s="101">
        <f t="shared" si="128"/>
        <v>0</v>
      </c>
      <c r="K339" s="100">
        <v>0.0</v>
      </c>
      <c r="L339" s="100">
        <f t="shared" si="129"/>
        <v>0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>
      <c r="A340" s="6" t="str">
        <f t="shared" si="121"/>
        <v>7ª ENTRADA</v>
      </c>
      <c r="B340" s="54"/>
      <c r="C340" s="54" t="str">
        <f t="shared" si="130"/>
        <v>Esportes da Sorte</v>
      </c>
      <c r="D340" s="54" t="s">
        <v>10</v>
      </c>
      <c r="E340" s="54"/>
      <c r="F340" s="56" t="s">
        <v>26</v>
      </c>
      <c r="G340" s="57">
        <v>8.0</v>
      </c>
      <c r="H340" s="100">
        <v>0.0</v>
      </c>
      <c r="I340" s="101">
        <v>0.0</v>
      </c>
      <c r="J340" s="101">
        <f t="shared" si="128"/>
        <v>0</v>
      </c>
      <c r="K340" s="100">
        <v>0.0</v>
      </c>
      <c r="L340" s="100">
        <f t="shared" si="129"/>
        <v>0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>
      <c r="A341" s="6" t="str">
        <f t="shared" si="121"/>
        <v>7ª ENTRADA</v>
      </c>
      <c r="B341" s="54"/>
      <c r="C341" s="54" t="str">
        <f t="shared" si="130"/>
        <v>Esportes da Sorte</v>
      </c>
      <c r="D341" s="54" t="s">
        <v>10</v>
      </c>
      <c r="E341" s="54"/>
      <c r="F341" s="56" t="s">
        <v>27</v>
      </c>
      <c r="G341" s="57">
        <v>9.0</v>
      </c>
      <c r="H341" s="100">
        <v>0.0</v>
      </c>
      <c r="I341" s="101">
        <v>0.0</v>
      </c>
      <c r="J341" s="101">
        <f t="shared" si="128"/>
        <v>0</v>
      </c>
      <c r="K341" s="100">
        <v>0.0</v>
      </c>
      <c r="L341" s="100">
        <f t="shared" si="129"/>
        <v>0</v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>
      <c r="A342" s="6" t="str">
        <f t="shared" si="121"/>
        <v>7ª ENTRADA</v>
      </c>
      <c r="B342" s="54"/>
      <c r="C342" s="54" t="str">
        <f t="shared" si="130"/>
        <v>Esportes da Sorte</v>
      </c>
      <c r="D342" s="54" t="s">
        <v>10</v>
      </c>
      <c r="E342" s="54"/>
      <c r="F342" s="56" t="s">
        <v>28</v>
      </c>
      <c r="G342" s="57">
        <v>10.0</v>
      </c>
      <c r="H342" s="100">
        <v>0.0</v>
      </c>
      <c r="I342" s="101">
        <v>0.0</v>
      </c>
      <c r="J342" s="101">
        <f t="shared" si="128"/>
        <v>0</v>
      </c>
      <c r="K342" s="100">
        <v>0.0</v>
      </c>
      <c r="L342" s="100">
        <f t="shared" si="129"/>
        <v>0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>
      <c r="A343" s="6" t="str">
        <f t="shared" si="121"/>
        <v>7ª ENTRADA</v>
      </c>
      <c r="B343" s="54"/>
      <c r="C343" s="54" t="str">
        <f t="shared" si="130"/>
        <v>Esportes da Sorte</v>
      </c>
      <c r="D343" s="54" t="s">
        <v>10</v>
      </c>
      <c r="E343" s="54"/>
      <c r="F343" s="56" t="s">
        <v>29</v>
      </c>
      <c r="G343" s="57">
        <v>11.0</v>
      </c>
      <c r="H343" s="100">
        <v>0.0</v>
      </c>
      <c r="I343" s="101">
        <v>0.0</v>
      </c>
      <c r="J343" s="101">
        <f t="shared" si="128"/>
        <v>0</v>
      </c>
      <c r="K343" s="100">
        <v>0.0</v>
      </c>
      <c r="L343" s="100">
        <f t="shared" si="129"/>
        <v>0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>
      <c r="A344" s="6" t="str">
        <f t="shared" si="121"/>
        <v>7ª ENTRADA</v>
      </c>
      <c r="B344" s="54"/>
      <c r="C344" s="54" t="str">
        <f t="shared" si="130"/>
        <v>Esportes da Sorte</v>
      </c>
      <c r="D344" s="54" t="s">
        <v>10</v>
      </c>
      <c r="E344" s="54"/>
      <c r="F344" s="56" t="s">
        <v>23</v>
      </c>
      <c r="G344" s="57">
        <v>12.0</v>
      </c>
      <c r="H344" s="100">
        <v>0.0</v>
      </c>
      <c r="I344" s="101">
        <v>0.0</v>
      </c>
      <c r="J344" s="101">
        <f t="shared" si="128"/>
        <v>0</v>
      </c>
      <c r="K344" s="100">
        <v>0.0</v>
      </c>
      <c r="L344" s="100">
        <f t="shared" si="129"/>
        <v>0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>
      <c r="A345" s="6" t="str">
        <f t="shared" si="121"/>
        <v>7ª ENTRADA</v>
      </c>
      <c r="B345" s="54"/>
      <c r="C345" s="54" t="str">
        <f t="shared" si="130"/>
        <v>Esportes da Sorte</v>
      </c>
      <c r="D345" s="54" t="s">
        <v>10</v>
      </c>
      <c r="E345" s="54"/>
      <c r="F345" s="56" t="s">
        <v>24</v>
      </c>
      <c r="G345" s="57">
        <v>13.0</v>
      </c>
      <c r="H345" s="100">
        <v>0.0</v>
      </c>
      <c r="I345" s="101">
        <v>0.0</v>
      </c>
      <c r="J345" s="101">
        <f t="shared" si="128"/>
        <v>0</v>
      </c>
      <c r="K345" s="100">
        <v>0.0</v>
      </c>
      <c r="L345" s="100">
        <f t="shared" si="129"/>
        <v>0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>
      <c r="A346" s="6" t="str">
        <f t="shared" si="121"/>
        <v>7ª ENTRADA</v>
      </c>
      <c r="B346" s="54"/>
      <c r="C346" s="54" t="str">
        <f t="shared" si="130"/>
        <v>Esportes da Sorte</v>
      </c>
      <c r="D346" s="54" t="s">
        <v>10</v>
      </c>
      <c r="E346" s="54"/>
      <c r="F346" s="56" t="s">
        <v>25</v>
      </c>
      <c r="G346" s="57">
        <v>14.0</v>
      </c>
      <c r="H346" s="100">
        <v>800.0</v>
      </c>
      <c r="I346" s="101">
        <v>-38.0</v>
      </c>
      <c r="J346" s="101">
        <f t="shared" si="128"/>
        <v>762</v>
      </c>
      <c r="K346" s="100">
        <v>0.0</v>
      </c>
      <c r="L346" s="100">
        <f t="shared" si="129"/>
        <v>762</v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>
      <c r="A347" s="6" t="str">
        <f t="shared" si="121"/>
        <v>7ª ENTRADA</v>
      </c>
      <c r="B347" s="54"/>
      <c r="C347" s="54" t="str">
        <f t="shared" si="130"/>
        <v>Esportes da Sorte</v>
      </c>
      <c r="D347" s="54" t="s">
        <v>10</v>
      </c>
      <c r="E347" s="54"/>
      <c r="F347" s="56" t="s">
        <v>26</v>
      </c>
      <c r="G347" s="57">
        <v>15.0</v>
      </c>
      <c r="H347" s="100">
        <v>0.0</v>
      </c>
      <c r="I347" s="101">
        <v>35.0</v>
      </c>
      <c r="J347" s="101">
        <f t="shared" si="128"/>
        <v>35</v>
      </c>
      <c r="K347" s="100">
        <v>0.0</v>
      </c>
      <c r="L347" s="100">
        <f t="shared" si="129"/>
        <v>35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>
      <c r="A348" s="6" t="str">
        <f t="shared" si="121"/>
        <v>7ª ENTRADA</v>
      </c>
      <c r="B348" s="54"/>
      <c r="C348" s="54" t="str">
        <f t="shared" si="130"/>
        <v>Esportes da Sorte</v>
      </c>
      <c r="D348" s="54" t="s">
        <v>10</v>
      </c>
      <c r="E348" s="54"/>
      <c r="F348" s="56" t="s">
        <v>27</v>
      </c>
      <c r="G348" s="57">
        <v>16.0</v>
      </c>
      <c r="H348" s="100">
        <v>0.0</v>
      </c>
      <c r="I348" s="101">
        <v>0.0</v>
      </c>
      <c r="J348" s="101">
        <f t="shared" si="128"/>
        <v>0</v>
      </c>
      <c r="K348" s="100">
        <v>0.0</v>
      </c>
      <c r="L348" s="100">
        <f t="shared" si="129"/>
        <v>0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>
      <c r="A349" s="6" t="str">
        <f t="shared" si="121"/>
        <v>7ª ENTRADA</v>
      </c>
      <c r="B349" s="54"/>
      <c r="C349" s="54" t="str">
        <f t="shared" si="130"/>
        <v>Esportes da Sorte</v>
      </c>
      <c r="D349" s="54" t="s">
        <v>10</v>
      </c>
      <c r="E349" s="54"/>
      <c r="F349" s="56" t="s">
        <v>28</v>
      </c>
      <c r="G349" s="57">
        <v>17.0</v>
      </c>
      <c r="H349" s="100">
        <v>0.0</v>
      </c>
      <c r="I349" s="101">
        <v>32.5</v>
      </c>
      <c r="J349" s="101">
        <f t="shared" si="128"/>
        <v>32.5</v>
      </c>
      <c r="K349" s="100">
        <v>0.0</v>
      </c>
      <c r="L349" s="100">
        <f t="shared" si="129"/>
        <v>32.5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>
      <c r="A350" s="6" t="str">
        <f t="shared" si="121"/>
        <v>7ª ENTRADA</v>
      </c>
      <c r="B350" s="54"/>
      <c r="C350" s="54" t="str">
        <f t="shared" si="130"/>
        <v>Esportes da Sorte</v>
      </c>
      <c r="D350" s="54" t="s">
        <v>10</v>
      </c>
      <c r="E350" s="54"/>
      <c r="F350" s="56" t="s">
        <v>29</v>
      </c>
      <c r="G350" s="57">
        <v>18.0</v>
      </c>
      <c r="H350" s="100">
        <v>0.0</v>
      </c>
      <c r="I350" s="101">
        <v>0.0</v>
      </c>
      <c r="J350" s="101">
        <f t="shared" si="128"/>
        <v>0</v>
      </c>
      <c r="K350" s="100">
        <v>0.0</v>
      </c>
      <c r="L350" s="100">
        <f t="shared" si="129"/>
        <v>0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>
      <c r="A351" s="6" t="str">
        <f t="shared" si="121"/>
        <v>7ª ENTRADA</v>
      </c>
      <c r="B351" s="54"/>
      <c r="C351" s="54" t="str">
        <f t="shared" si="130"/>
        <v>Esportes da Sorte</v>
      </c>
      <c r="D351" s="54" t="s">
        <v>10</v>
      </c>
      <c r="E351" s="54"/>
      <c r="F351" s="56" t="s">
        <v>23</v>
      </c>
      <c r="G351" s="57">
        <v>19.0</v>
      </c>
      <c r="H351" s="100">
        <v>0.0</v>
      </c>
      <c r="I351" s="101">
        <v>33.0</v>
      </c>
      <c r="J351" s="101">
        <f t="shared" si="128"/>
        <v>33</v>
      </c>
      <c r="K351" s="100">
        <v>0.0</v>
      </c>
      <c r="L351" s="100">
        <f t="shared" si="129"/>
        <v>33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>
      <c r="A352" s="6" t="str">
        <f t="shared" si="121"/>
        <v>7ª ENTRADA</v>
      </c>
      <c r="B352" s="54"/>
      <c r="C352" s="54" t="str">
        <f t="shared" si="130"/>
        <v>Esportes da Sorte</v>
      </c>
      <c r="D352" s="54" t="s">
        <v>10</v>
      </c>
      <c r="E352" s="54"/>
      <c r="F352" s="56" t="s">
        <v>24</v>
      </c>
      <c r="G352" s="57">
        <v>20.0</v>
      </c>
      <c r="H352" s="100">
        <v>0.0</v>
      </c>
      <c r="I352" s="101">
        <v>0.0</v>
      </c>
      <c r="J352" s="101">
        <f t="shared" si="128"/>
        <v>0</v>
      </c>
      <c r="K352" s="100">
        <v>0.0</v>
      </c>
      <c r="L352" s="100">
        <f t="shared" si="129"/>
        <v>0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>
      <c r="A353" s="6" t="str">
        <f t="shared" si="121"/>
        <v>7ª ENTRADA</v>
      </c>
      <c r="B353" s="54"/>
      <c r="C353" s="54" t="str">
        <f t="shared" si="130"/>
        <v>Esportes da Sorte</v>
      </c>
      <c r="D353" s="54" t="s">
        <v>10</v>
      </c>
      <c r="E353" s="54"/>
      <c r="F353" s="56" t="s">
        <v>25</v>
      </c>
      <c r="G353" s="57">
        <v>21.0</v>
      </c>
      <c r="H353" s="100">
        <v>0.0</v>
      </c>
      <c r="I353" s="101">
        <v>-100.0</v>
      </c>
      <c r="J353" s="101">
        <f t="shared" si="128"/>
        <v>-100</v>
      </c>
      <c r="K353" s="100">
        <v>0.0</v>
      </c>
      <c r="L353" s="100">
        <f t="shared" si="129"/>
        <v>-100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>
      <c r="A354" s="6" t="str">
        <f t="shared" si="121"/>
        <v>7ª ENTRADA</v>
      </c>
      <c r="B354" s="54"/>
      <c r="C354" s="54" t="str">
        <f t="shared" si="130"/>
        <v>Esportes da Sorte</v>
      </c>
      <c r="D354" s="54" t="s">
        <v>10</v>
      </c>
      <c r="E354" s="54"/>
      <c r="F354" s="56" t="s">
        <v>26</v>
      </c>
      <c r="G354" s="57">
        <v>22.0</v>
      </c>
      <c r="H354" s="100">
        <v>0.0</v>
      </c>
      <c r="I354" s="101">
        <v>0.0</v>
      </c>
      <c r="J354" s="101">
        <f t="shared" si="128"/>
        <v>0</v>
      </c>
      <c r="K354" s="100">
        <v>0.0</v>
      </c>
      <c r="L354" s="100">
        <f t="shared" si="129"/>
        <v>0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>
      <c r="A355" s="6" t="str">
        <f t="shared" si="121"/>
        <v>7ª ENTRADA</v>
      </c>
      <c r="B355" s="54"/>
      <c r="C355" s="54" t="str">
        <f t="shared" si="130"/>
        <v>Esportes da Sorte</v>
      </c>
      <c r="D355" s="54" t="s">
        <v>10</v>
      </c>
      <c r="E355" s="54"/>
      <c r="F355" s="56" t="s">
        <v>27</v>
      </c>
      <c r="G355" s="57">
        <v>23.0</v>
      </c>
      <c r="H355" s="100">
        <v>0.0</v>
      </c>
      <c r="I355" s="101">
        <v>0.0</v>
      </c>
      <c r="J355" s="101">
        <f t="shared" si="128"/>
        <v>0</v>
      </c>
      <c r="K355" s="100">
        <v>0.0</v>
      </c>
      <c r="L355" s="100">
        <f t="shared" si="129"/>
        <v>0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>
      <c r="A356" s="6" t="str">
        <f t="shared" si="121"/>
        <v>7ª ENTRADA</v>
      </c>
      <c r="B356" s="54"/>
      <c r="C356" s="54" t="str">
        <f t="shared" si="130"/>
        <v>Esportes da Sorte</v>
      </c>
      <c r="D356" s="54" t="s">
        <v>10</v>
      </c>
      <c r="E356" s="54"/>
      <c r="F356" s="56" t="s">
        <v>28</v>
      </c>
      <c r="G356" s="57">
        <v>24.0</v>
      </c>
      <c r="H356" s="100">
        <v>0.0</v>
      </c>
      <c r="I356" s="101">
        <v>0.0</v>
      </c>
      <c r="J356" s="101">
        <f t="shared" si="128"/>
        <v>0</v>
      </c>
      <c r="K356" s="100">
        <v>0.0</v>
      </c>
      <c r="L356" s="100">
        <f t="shared" si="129"/>
        <v>0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>
      <c r="A357" s="6" t="str">
        <f t="shared" si="121"/>
        <v>7ª ENTRADA</v>
      </c>
      <c r="B357" s="54"/>
      <c r="C357" s="54" t="str">
        <f t="shared" si="130"/>
        <v>Esportes da Sorte</v>
      </c>
      <c r="D357" s="54" t="s">
        <v>10</v>
      </c>
      <c r="E357" s="54"/>
      <c r="F357" s="56" t="s">
        <v>29</v>
      </c>
      <c r="G357" s="57">
        <v>25.0</v>
      </c>
      <c r="H357" s="100">
        <v>0.0</v>
      </c>
      <c r="I357" s="101">
        <v>0.0</v>
      </c>
      <c r="J357" s="101">
        <f t="shared" si="128"/>
        <v>0</v>
      </c>
      <c r="K357" s="100">
        <v>0.0</v>
      </c>
      <c r="L357" s="100">
        <f t="shared" si="129"/>
        <v>0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>
      <c r="A358" s="6" t="str">
        <f t="shared" si="121"/>
        <v>7ª ENTRADA</v>
      </c>
      <c r="B358" s="54"/>
      <c r="C358" s="54" t="str">
        <f t="shared" si="130"/>
        <v>Esportes da Sorte</v>
      </c>
      <c r="D358" s="54" t="s">
        <v>10</v>
      </c>
      <c r="E358" s="54"/>
      <c r="F358" s="56" t="s">
        <v>23</v>
      </c>
      <c r="G358" s="57">
        <v>26.0</v>
      </c>
      <c r="H358" s="100">
        <v>0.0</v>
      </c>
      <c r="I358" s="101">
        <v>0.0</v>
      </c>
      <c r="J358" s="101">
        <f t="shared" si="128"/>
        <v>0</v>
      </c>
      <c r="K358" s="100">
        <v>0.0</v>
      </c>
      <c r="L358" s="100">
        <f t="shared" si="129"/>
        <v>0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>
      <c r="A359" s="6" t="str">
        <f t="shared" si="121"/>
        <v>7ª ENTRADA</v>
      </c>
      <c r="B359" s="54"/>
      <c r="C359" s="54" t="str">
        <f t="shared" si="130"/>
        <v>Esportes da Sorte</v>
      </c>
      <c r="D359" s="54" t="s">
        <v>10</v>
      </c>
      <c r="E359" s="54"/>
      <c r="F359" s="56" t="s">
        <v>24</v>
      </c>
      <c r="G359" s="57">
        <v>27.0</v>
      </c>
      <c r="H359" s="100">
        <v>0.0</v>
      </c>
      <c r="I359" s="101">
        <v>30.5</v>
      </c>
      <c r="J359" s="101">
        <f t="shared" si="128"/>
        <v>30.5</v>
      </c>
      <c r="K359" s="100">
        <v>0.0</v>
      </c>
      <c r="L359" s="100">
        <f t="shared" si="129"/>
        <v>30.5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>
      <c r="A360" s="6" t="str">
        <f t="shared" si="121"/>
        <v>7ª ENTRADA</v>
      </c>
      <c r="B360" s="54"/>
      <c r="C360" s="54" t="str">
        <f t="shared" si="130"/>
        <v>Esportes da Sorte</v>
      </c>
      <c r="D360" s="54" t="s">
        <v>10</v>
      </c>
      <c r="E360" s="54"/>
      <c r="F360" s="56" t="s">
        <v>25</v>
      </c>
      <c r="G360" s="57">
        <v>28.0</v>
      </c>
      <c r="H360" s="100">
        <v>0.0</v>
      </c>
      <c r="I360" s="101">
        <v>32.0</v>
      </c>
      <c r="J360" s="101">
        <f t="shared" si="128"/>
        <v>32</v>
      </c>
      <c r="K360" s="100">
        <v>0.0</v>
      </c>
      <c r="L360" s="100">
        <f t="shared" si="129"/>
        <v>32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>
      <c r="A361" s="6" t="str">
        <f t="shared" si="121"/>
        <v>7ª ENTRADA</v>
      </c>
      <c r="B361" s="54"/>
      <c r="C361" s="54" t="str">
        <f t="shared" si="130"/>
        <v>Esportes da Sorte</v>
      </c>
      <c r="D361" s="54" t="s">
        <v>10</v>
      </c>
      <c r="E361" s="54"/>
      <c r="F361" s="56" t="s">
        <v>26</v>
      </c>
      <c r="G361" s="57">
        <v>29.0</v>
      </c>
      <c r="H361" s="100">
        <v>0.0</v>
      </c>
      <c r="I361" s="101">
        <v>-65.0</v>
      </c>
      <c r="J361" s="101">
        <f t="shared" si="128"/>
        <v>-65</v>
      </c>
      <c r="K361" s="100">
        <v>0.0</v>
      </c>
      <c r="L361" s="100">
        <f t="shared" si="129"/>
        <v>-65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>
      <c r="A362" s="6" t="str">
        <f t="shared" si="121"/>
        <v>7ª ENTRADA</v>
      </c>
      <c r="B362" s="54"/>
      <c r="C362" s="54" t="str">
        <f t="shared" si="130"/>
        <v>Esportes da Sorte</v>
      </c>
      <c r="D362" s="54" t="s">
        <v>10</v>
      </c>
      <c r="E362" s="54"/>
      <c r="F362" s="56" t="s">
        <v>27</v>
      </c>
      <c r="G362" s="57">
        <v>30.0</v>
      </c>
      <c r="H362" s="100">
        <v>0.0</v>
      </c>
      <c r="I362" s="101">
        <v>30.5</v>
      </c>
      <c r="J362" s="101">
        <f t="shared" si="128"/>
        <v>30.5</v>
      </c>
      <c r="K362" s="100">
        <v>0.0</v>
      </c>
      <c r="L362" s="100">
        <f t="shared" si="129"/>
        <v>30.5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>
      <c r="A363" s="6" t="str">
        <f t="shared" si="121"/>
        <v>7ª ENTRADA</v>
      </c>
      <c r="B363" s="54"/>
      <c r="C363" s="54" t="str">
        <f t="shared" si="130"/>
        <v>Esportes da Sorte</v>
      </c>
      <c r="D363" s="54" t="s">
        <v>10</v>
      </c>
      <c r="E363" s="54"/>
      <c r="F363" s="56" t="s">
        <v>27</v>
      </c>
      <c r="G363" s="102">
        <v>31.0</v>
      </c>
      <c r="H363" s="100">
        <v>0.0</v>
      </c>
      <c r="I363" s="101">
        <v>0.0</v>
      </c>
      <c r="J363" s="101">
        <f t="shared" si="128"/>
        <v>0</v>
      </c>
      <c r="K363" s="100">
        <v>0.0</v>
      </c>
      <c r="L363" s="100">
        <f t="shared" si="129"/>
        <v>0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>
      <c r="A364" s="10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6" t="str">
        <f>C365</f>
        <v>NADA</v>
      </c>
      <c r="B365" s="78"/>
      <c r="C365" s="78" t="s">
        <v>55</v>
      </c>
      <c r="D365" s="78"/>
      <c r="E365" s="79" t="s">
        <v>17</v>
      </c>
      <c r="F365" s="80" t="s">
        <v>18</v>
      </c>
      <c r="G365" s="81" t="s">
        <v>19</v>
      </c>
      <c r="H365" s="80" t="s">
        <v>18</v>
      </c>
      <c r="I365" s="81" t="s">
        <v>19</v>
      </c>
      <c r="J365" s="80" t="s">
        <v>18</v>
      </c>
      <c r="K365" s="81" t="s">
        <v>19</v>
      </c>
      <c r="L365" s="80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6" t="str">
        <f t="shared" ref="A366:A407" si="131">A365</f>
        <v>NADA</v>
      </c>
      <c r="B366" s="82"/>
      <c r="C366" s="82"/>
      <c r="D366" s="82"/>
      <c r="E366" s="83">
        <f>((L375*G375)+L375)</f>
        <v>0</v>
      </c>
      <c r="F366" s="84">
        <v>1.0</v>
      </c>
      <c r="G366" s="85">
        <f>((E373*G375)+E373)</f>
        <v>0</v>
      </c>
      <c r="H366" s="84">
        <v>9.0</v>
      </c>
      <c r="I366" s="85">
        <f>((G373*G375)+G373)</f>
        <v>0</v>
      </c>
      <c r="J366" s="84">
        <v>17.0</v>
      </c>
      <c r="K366" s="85">
        <f>((I373*G375)+I373)</f>
        <v>0</v>
      </c>
      <c r="L366" s="86">
        <v>25.0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6" t="str">
        <f t="shared" si="131"/>
        <v>NADA</v>
      </c>
      <c r="B367" s="87"/>
      <c r="C367" s="87">
        <v>0.1</v>
      </c>
      <c r="D367" s="82" t="s">
        <v>38</v>
      </c>
      <c r="E367" s="83">
        <f t="shared" ref="E367:E373" si="132">((E366*G$67)+E366)</f>
        <v>0</v>
      </c>
      <c r="F367" s="84">
        <v>2.0</v>
      </c>
      <c r="G367" s="85">
        <f t="shared" ref="G367:G373" si="133">((G366*G$67)+G366)</f>
        <v>0</v>
      </c>
      <c r="H367" s="84">
        <v>10.0</v>
      </c>
      <c r="I367" s="85">
        <f t="shared" ref="I367:I373" si="134">((I366*G$67)+I366)</f>
        <v>0</v>
      </c>
      <c r="J367" s="84">
        <v>18.0</v>
      </c>
      <c r="K367" s="85">
        <f t="shared" ref="K367:K372" si="135">((K366*G$67)+K366)</f>
        <v>0</v>
      </c>
      <c r="L367" s="86">
        <v>26.0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6" t="str">
        <f t="shared" si="131"/>
        <v>NADA</v>
      </c>
      <c r="B368" s="82"/>
      <c r="C368" s="82"/>
      <c r="D368" s="82"/>
      <c r="E368" s="83">
        <f t="shared" si="132"/>
        <v>0</v>
      </c>
      <c r="F368" s="84">
        <v>3.0</v>
      </c>
      <c r="G368" s="85">
        <f t="shared" si="133"/>
        <v>0</v>
      </c>
      <c r="H368" s="84">
        <v>11.0</v>
      </c>
      <c r="I368" s="85">
        <f t="shared" si="134"/>
        <v>0</v>
      </c>
      <c r="J368" s="84">
        <v>19.0</v>
      </c>
      <c r="K368" s="85">
        <f t="shared" si="135"/>
        <v>0</v>
      </c>
      <c r="L368" s="86">
        <v>27.0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6" t="str">
        <f t="shared" si="131"/>
        <v>NADA</v>
      </c>
      <c r="B369" s="88"/>
      <c r="C369" s="88"/>
      <c r="D369" s="88"/>
      <c r="E369" s="83">
        <f t="shared" si="132"/>
        <v>0</v>
      </c>
      <c r="F369" s="84">
        <v>4.0</v>
      </c>
      <c r="G369" s="85">
        <f t="shared" si="133"/>
        <v>0</v>
      </c>
      <c r="H369" s="84">
        <v>12.0</v>
      </c>
      <c r="I369" s="85">
        <f t="shared" si="134"/>
        <v>0</v>
      </c>
      <c r="J369" s="84">
        <v>20.0</v>
      </c>
      <c r="K369" s="85">
        <f t="shared" si="135"/>
        <v>0</v>
      </c>
      <c r="L369" s="86">
        <v>28.0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6" t="str">
        <f t="shared" si="131"/>
        <v>NADA</v>
      </c>
      <c r="B370" s="89"/>
      <c r="C370" s="89" t="s">
        <v>1</v>
      </c>
      <c r="D370" s="89" t="s">
        <v>39</v>
      </c>
      <c r="E370" s="83">
        <f t="shared" si="132"/>
        <v>0</v>
      </c>
      <c r="F370" s="84">
        <v>5.0</v>
      </c>
      <c r="G370" s="85">
        <f t="shared" si="133"/>
        <v>0</v>
      </c>
      <c r="H370" s="84">
        <v>13.0</v>
      </c>
      <c r="I370" s="85">
        <f t="shared" si="134"/>
        <v>0</v>
      </c>
      <c r="J370" s="84">
        <v>21.0</v>
      </c>
      <c r="K370" s="85">
        <f t="shared" si="135"/>
        <v>0</v>
      </c>
      <c r="L370" s="86">
        <v>29.0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6" t="str">
        <f t="shared" si="131"/>
        <v>NADA</v>
      </c>
      <c r="B371" s="90"/>
      <c r="C371" s="90" t="s">
        <v>40</v>
      </c>
      <c r="D371" s="91">
        <f>L375*0.5%</f>
        <v>0</v>
      </c>
      <c r="E371" s="83">
        <f t="shared" si="132"/>
        <v>0</v>
      </c>
      <c r="F371" s="84">
        <v>6.0</v>
      </c>
      <c r="G371" s="85">
        <f t="shared" si="133"/>
        <v>0</v>
      </c>
      <c r="H371" s="84">
        <v>14.0</v>
      </c>
      <c r="I371" s="85">
        <f t="shared" si="134"/>
        <v>0</v>
      </c>
      <c r="J371" s="84">
        <v>22.0</v>
      </c>
      <c r="K371" s="85">
        <f t="shared" si="135"/>
        <v>0</v>
      </c>
      <c r="L371" s="86">
        <v>30.0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6" t="str">
        <f t="shared" si="131"/>
        <v>NADA</v>
      </c>
      <c r="B372" s="92"/>
      <c r="C372" s="92" t="s">
        <v>41</v>
      </c>
      <c r="D372" s="93">
        <f>D371/5</f>
        <v>0</v>
      </c>
      <c r="E372" s="83">
        <f t="shared" si="132"/>
        <v>0</v>
      </c>
      <c r="F372" s="84">
        <v>7.0</v>
      </c>
      <c r="G372" s="85">
        <f t="shared" si="133"/>
        <v>0</v>
      </c>
      <c r="H372" s="84">
        <v>15.0</v>
      </c>
      <c r="I372" s="85">
        <f t="shared" si="134"/>
        <v>0</v>
      </c>
      <c r="J372" s="84">
        <v>23.0</v>
      </c>
      <c r="K372" s="85">
        <f t="shared" si="135"/>
        <v>0</v>
      </c>
      <c r="L372" s="86">
        <v>31.0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6" t="str">
        <f t="shared" si="131"/>
        <v>NADA</v>
      </c>
      <c r="B373" s="94"/>
      <c r="C373" s="94" t="s">
        <v>42</v>
      </c>
      <c r="D373" s="95">
        <f>L375*G375</f>
        <v>0</v>
      </c>
      <c r="E373" s="83">
        <f t="shared" si="132"/>
        <v>0</v>
      </c>
      <c r="F373" s="84">
        <v>8.0</v>
      </c>
      <c r="G373" s="85">
        <f t="shared" si="133"/>
        <v>0</v>
      </c>
      <c r="H373" s="84">
        <v>16.0</v>
      </c>
      <c r="I373" s="85">
        <f t="shared" si="134"/>
        <v>0</v>
      </c>
      <c r="J373" s="84">
        <v>24.0</v>
      </c>
      <c r="K373" s="46"/>
      <c r="L373" s="9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6" t="str">
        <f t="shared" si="131"/>
        <v>NADA</v>
      </c>
      <c r="B374" s="7"/>
      <c r="C374" s="7" t="s">
        <v>1</v>
      </c>
      <c r="D374" s="8" t="s">
        <v>2</v>
      </c>
      <c r="E374" s="8" t="s">
        <v>3</v>
      </c>
      <c r="F374" s="9" t="s">
        <v>4</v>
      </c>
      <c r="G374" s="8" t="s">
        <v>5</v>
      </c>
      <c r="H374" s="10" t="s">
        <v>6</v>
      </c>
      <c r="I374" s="8" t="s">
        <v>7</v>
      </c>
      <c r="J374" s="7" t="s">
        <v>20</v>
      </c>
      <c r="K374" s="10" t="s">
        <v>8</v>
      </c>
      <c r="L374" s="11" t="s">
        <v>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6" t="str">
        <f t="shared" si="131"/>
        <v>NADA</v>
      </c>
      <c r="B375" s="14"/>
      <c r="C375" s="14" t="str">
        <f>D370</f>
        <v>Pix Bet</v>
      </c>
      <c r="D375" s="14" t="s">
        <v>10</v>
      </c>
      <c r="E375" s="14"/>
      <c r="F375" s="97"/>
      <c r="G375" s="16">
        <f>C367</f>
        <v>0.1</v>
      </c>
      <c r="H375" s="17">
        <f t="shared" ref="H375:I375" si="136">H377+H378+H379+H380+H381+H382+H383+H384+H385+H386+H387+H388+H389+H390+H391+H392+H393+H394+H395+H396+H397+H398+H399+H400+H401+H402+H403+H404+H405+H406</f>
        <v>0</v>
      </c>
      <c r="I375" s="17">
        <f t="shared" si="136"/>
        <v>0</v>
      </c>
      <c r="J375" s="98"/>
      <c r="K375" s="17">
        <f t="shared" ref="K375:L375" si="137">K377+K378+K379+K380+K381+K382+K383+K384+K385+K386+K387+K388+K389+K390+K391+K392+K393+K394+K395+K396+K397+K398+K399+K400+K401+K402+K403+K404+K405+K406</f>
        <v>0</v>
      </c>
      <c r="L375" s="17">
        <f t="shared" si="137"/>
        <v>0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6" t="str">
        <f t="shared" si="131"/>
        <v>NADA</v>
      </c>
      <c r="B376" s="7"/>
      <c r="C376" s="7" t="s">
        <v>1</v>
      </c>
      <c r="D376" s="8" t="s">
        <v>2</v>
      </c>
      <c r="E376" s="8" t="s">
        <v>3</v>
      </c>
      <c r="F376" s="99" t="s">
        <v>18</v>
      </c>
      <c r="G376" s="8" t="s">
        <v>4</v>
      </c>
      <c r="H376" s="10" t="s">
        <v>6</v>
      </c>
      <c r="I376" s="8" t="s">
        <v>7</v>
      </c>
      <c r="J376" s="7" t="s">
        <v>20</v>
      </c>
      <c r="K376" s="10" t="s">
        <v>8</v>
      </c>
      <c r="L376" s="11" t="s">
        <v>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6" t="str">
        <f t="shared" si="131"/>
        <v>NADA</v>
      </c>
      <c r="B377" s="54"/>
      <c r="C377" s="54" t="str">
        <f>D370</f>
        <v>Pix Bet</v>
      </c>
      <c r="D377" s="54" t="s">
        <v>10</v>
      </c>
      <c r="E377" s="54"/>
      <c r="F377" s="56" t="s">
        <v>26</v>
      </c>
      <c r="G377" s="57">
        <v>1.0</v>
      </c>
      <c r="H377" s="100">
        <v>0.0</v>
      </c>
      <c r="I377" s="101">
        <v>0.0</v>
      </c>
      <c r="J377" s="101">
        <f t="shared" ref="J377:J407" si="138">SUM(H377:I377)</f>
        <v>0</v>
      </c>
      <c r="K377" s="100">
        <v>0.0</v>
      </c>
      <c r="L377" s="100">
        <f t="shared" ref="L377:L407" si="139">J377-K377</f>
        <v>0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6" t="str">
        <f t="shared" si="131"/>
        <v>NADA</v>
      </c>
      <c r="B378" s="54"/>
      <c r="C378" s="54" t="str">
        <f t="shared" ref="C378:C407" si="140">C377</f>
        <v>Pix Bet</v>
      </c>
      <c r="D378" s="54" t="s">
        <v>10</v>
      </c>
      <c r="E378" s="54"/>
      <c r="F378" s="56" t="s">
        <v>27</v>
      </c>
      <c r="G378" s="57">
        <v>2.0</v>
      </c>
      <c r="H378" s="100">
        <v>0.0</v>
      </c>
      <c r="I378" s="101">
        <v>0.0</v>
      </c>
      <c r="J378" s="101">
        <f t="shared" si="138"/>
        <v>0</v>
      </c>
      <c r="K378" s="100">
        <v>0.0</v>
      </c>
      <c r="L378" s="100">
        <f t="shared" si="139"/>
        <v>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6" t="str">
        <f t="shared" si="131"/>
        <v>NADA</v>
      </c>
      <c r="B379" s="54"/>
      <c r="C379" s="54" t="str">
        <f t="shared" si="140"/>
        <v>Pix Bet</v>
      </c>
      <c r="D379" s="54" t="s">
        <v>10</v>
      </c>
      <c r="E379" s="54"/>
      <c r="F379" s="56" t="s">
        <v>28</v>
      </c>
      <c r="G379" s="57">
        <v>3.0</v>
      </c>
      <c r="H379" s="100">
        <v>0.0</v>
      </c>
      <c r="I379" s="101">
        <v>0.0</v>
      </c>
      <c r="J379" s="101">
        <f t="shared" si="138"/>
        <v>0</v>
      </c>
      <c r="K379" s="100">
        <v>0.0</v>
      </c>
      <c r="L379" s="100">
        <f t="shared" si="139"/>
        <v>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6" t="str">
        <f t="shared" si="131"/>
        <v>NADA</v>
      </c>
      <c r="B380" s="54"/>
      <c r="C380" s="54" t="str">
        <f t="shared" si="140"/>
        <v>Pix Bet</v>
      </c>
      <c r="D380" s="54" t="s">
        <v>10</v>
      </c>
      <c r="E380" s="54"/>
      <c r="F380" s="56" t="s">
        <v>29</v>
      </c>
      <c r="G380" s="57">
        <v>4.0</v>
      </c>
      <c r="H380" s="100">
        <v>0.0</v>
      </c>
      <c r="I380" s="101">
        <v>0.0</v>
      </c>
      <c r="J380" s="101">
        <f t="shared" si="138"/>
        <v>0</v>
      </c>
      <c r="K380" s="100">
        <v>0.0</v>
      </c>
      <c r="L380" s="100">
        <f t="shared" si="139"/>
        <v>0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6" t="str">
        <f t="shared" si="131"/>
        <v>NADA</v>
      </c>
      <c r="B381" s="54"/>
      <c r="C381" s="54" t="str">
        <f t="shared" si="140"/>
        <v>Pix Bet</v>
      </c>
      <c r="D381" s="54" t="s">
        <v>10</v>
      </c>
      <c r="E381" s="54"/>
      <c r="F381" s="56" t="s">
        <v>23</v>
      </c>
      <c r="G381" s="57">
        <v>5.0</v>
      </c>
      <c r="H381" s="100">
        <v>0.0</v>
      </c>
      <c r="I381" s="101">
        <v>0.0</v>
      </c>
      <c r="J381" s="101">
        <f t="shared" si="138"/>
        <v>0</v>
      </c>
      <c r="K381" s="100">
        <v>0.0</v>
      </c>
      <c r="L381" s="100">
        <f t="shared" si="139"/>
        <v>0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6" t="str">
        <f t="shared" si="131"/>
        <v>NADA</v>
      </c>
      <c r="B382" s="54"/>
      <c r="C382" s="54" t="str">
        <f t="shared" si="140"/>
        <v>Pix Bet</v>
      </c>
      <c r="D382" s="54" t="s">
        <v>10</v>
      </c>
      <c r="E382" s="54"/>
      <c r="F382" s="56" t="s">
        <v>24</v>
      </c>
      <c r="G382" s="57">
        <v>6.0</v>
      </c>
      <c r="H382" s="100">
        <v>0.0</v>
      </c>
      <c r="I382" s="101">
        <v>0.0</v>
      </c>
      <c r="J382" s="101">
        <f t="shared" si="138"/>
        <v>0</v>
      </c>
      <c r="K382" s="100">
        <v>0.0</v>
      </c>
      <c r="L382" s="100">
        <f t="shared" si="139"/>
        <v>0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6" t="str">
        <f t="shared" si="131"/>
        <v>NADA</v>
      </c>
      <c r="B383" s="54"/>
      <c r="C383" s="54" t="str">
        <f t="shared" si="140"/>
        <v>Pix Bet</v>
      </c>
      <c r="D383" s="54" t="s">
        <v>10</v>
      </c>
      <c r="E383" s="54"/>
      <c r="F383" s="56" t="s">
        <v>25</v>
      </c>
      <c r="G383" s="57">
        <v>7.0</v>
      </c>
      <c r="H383" s="100">
        <v>0.0</v>
      </c>
      <c r="I383" s="101">
        <v>0.0</v>
      </c>
      <c r="J383" s="101">
        <f t="shared" si="138"/>
        <v>0</v>
      </c>
      <c r="K383" s="100">
        <v>0.0</v>
      </c>
      <c r="L383" s="100">
        <f t="shared" si="139"/>
        <v>0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6" t="str">
        <f t="shared" si="131"/>
        <v>NADA</v>
      </c>
      <c r="B384" s="54"/>
      <c r="C384" s="54" t="str">
        <f t="shared" si="140"/>
        <v>Pix Bet</v>
      </c>
      <c r="D384" s="54" t="s">
        <v>10</v>
      </c>
      <c r="E384" s="54"/>
      <c r="F384" s="56" t="s">
        <v>26</v>
      </c>
      <c r="G384" s="57">
        <v>8.0</v>
      </c>
      <c r="H384" s="100">
        <v>0.0</v>
      </c>
      <c r="I384" s="101">
        <v>0.0</v>
      </c>
      <c r="J384" s="101">
        <f t="shared" si="138"/>
        <v>0</v>
      </c>
      <c r="K384" s="100">
        <v>0.0</v>
      </c>
      <c r="L384" s="100">
        <f t="shared" si="139"/>
        <v>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6" t="str">
        <f t="shared" si="131"/>
        <v>NADA</v>
      </c>
      <c r="B385" s="54"/>
      <c r="C385" s="54" t="str">
        <f t="shared" si="140"/>
        <v>Pix Bet</v>
      </c>
      <c r="D385" s="54" t="s">
        <v>10</v>
      </c>
      <c r="E385" s="54"/>
      <c r="F385" s="56" t="s">
        <v>27</v>
      </c>
      <c r="G385" s="57">
        <v>9.0</v>
      </c>
      <c r="H385" s="100">
        <v>0.0</v>
      </c>
      <c r="I385" s="101">
        <v>0.0</v>
      </c>
      <c r="J385" s="101">
        <f t="shared" si="138"/>
        <v>0</v>
      </c>
      <c r="K385" s="100">
        <v>0.0</v>
      </c>
      <c r="L385" s="100">
        <f t="shared" si="139"/>
        <v>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6" t="str">
        <f t="shared" si="131"/>
        <v>NADA</v>
      </c>
      <c r="B386" s="54"/>
      <c r="C386" s="54" t="str">
        <f t="shared" si="140"/>
        <v>Pix Bet</v>
      </c>
      <c r="D386" s="54" t="s">
        <v>10</v>
      </c>
      <c r="E386" s="54"/>
      <c r="F386" s="56" t="s">
        <v>28</v>
      </c>
      <c r="G386" s="57">
        <v>10.0</v>
      </c>
      <c r="H386" s="100">
        <v>0.0</v>
      </c>
      <c r="I386" s="101">
        <v>0.0</v>
      </c>
      <c r="J386" s="101">
        <f t="shared" si="138"/>
        <v>0</v>
      </c>
      <c r="K386" s="100">
        <v>0.0</v>
      </c>
      <c r="L386" s="100">
        <f t="shared" si="139"/>
        <v>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6" t="str">
        <f t="shared" si="131"/>
        <v>NADA</v>
      </c>
      <c r="B387" s="54"/>
      <c r="C387" s="54" t="str">
        <f t="shared" si="140"/>
        <v>Pix Bet</v>
      </c>
      <c r="D387" s="54" t="s">
        <v>10</v>
      </c>
      <c r="E387" s="54"/>
      <c r="F387" s="56" t="s">
        <v>29</v>
      </c>
      <c r="G387" s="57">
        <v>11.0</v>
      </c>
      <c r="H387" s="100">
        <v>0.0</v>
      </c>
      <c r="I387" s="101">
        <v>0.0</v>
      </c>
      <c r="J387" s="101">
        <f t="shared" si="138"/>
        <v>0</v>
      </c>
      <c r="K387" s="100">
        <v>0.0</v>
      </c>
      <c r="L387" s="100">
        <f t="shared" si="139"/>
        <v>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6" t="str">
        <f t="shared" si="131"/>
        <v>NADA</v>
      </c>
      <c r="B388" s="54"/>
      <c r="C388" s="54" t="str">
        <f t="shared" si="140"/>
        <v>Pix Bet</v>
      </c>
      <c r="D388" s="54" t="s">
        <v>10</v>
      </c>
      <c r="E388" s="54"/>
      <c r="F388" s="56" t="s">
        <v>23</v>
      </c>
      <c r="G388" s="57">
        <v>12.0</v>
      </c>
      <c r="H388" s="100">
        <v>0.0</v>
      </c>
      <c r="I388" s="101">
        <v>0.0</v>
      </c>
      <c r="J388" s="101">
        <f t="shared" si="138"/>
        <v>0</v>
      </c>
      <c r="K388" s="100">
        <v>0.0</v>
      </c>
      <c r="L388" s="100">
        <f t="shared" si="139"/>
        <v>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6" t="str">
        <f t="shared" si="131"/>
        <v>NADA</v>
      </c>
      <c r="B389" s="54"/>
      <c r="C389" s="54" t="str">
        <f t="shared" si="140"/>
        <v>Pix Bet</v>
      </c>
      <c r="D389" s="54" t="s">
        <v>10</v>
      </c>
      <c r="E389" s="54"/>
      <c r="F389" s="56" t="s">
        <v>24</v>
      </c>
      <c r="G389" s="57">
        <v>13.0</v>
      </c>
      <c r="H389" s="100">
        <v>0.0</v>
      </c>
      <c r="I389" s="101">
        <v>0.0</v>
      </c>
      <c r="J389" s="101">
        <f t="shared" si="138"/>
        <v>0</v>
      </c>
      <c r="K389" s="100">
        <v>0.0</v>
      </c>
      <c r="L389" s="100">
        <f t="shared" si="139"/>
        <v>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6" t="str">
        <f t="shared" si="131"/>
        <v>NADA</v>
      </c>
      <c r="B390" s="54"/>
      <c r="C390" s="54" t="str">
        <f t="shared" si="140"/>
        <v>Pix Bet</v>
      </c>
      <c r="D390" s="54" t="s">
        <v>10</v>
      </c>
      <c r="E390" s="54"/>
      <c r="F390" s="56" t="s">
        <v>25</v>
      </c>
      <c r="G390" s="57">
        <v>14.0</v>
      </c>
      <c r="H390" s="100">
        <v>0.0</v>
      </c>
      <c r="I390" s="101">
        <v>0.0</v>
      </c>
      <c r="J390" s="101">
        <f t="shared" si="138"/>
        <v>0</v>
      </c>
      <c r="K390" s="100">
        <v>0.0</v>
      </c>
      <c r="L390" s="100">
        <f t="shared" si="139"/>
        <v>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6" t="str">
        <f t="shared" si="131"/>
        <v>NADA</v>
      </c>
      <c r="B391" s="54"/>
      <c r="C391" s="54" t="str">
        <f t="shared" si="140"/>
        <v>Pix Bet</v>
      </c>
      <c r="D391" s="54" t="s">
        <v>10</v>
      </c>
      <c r="E391" s="54"/>
      <c r="F391" s="56" t="s">
        <v>26</v>
      </c>
      <c r="G391" s="57">
        <v>15.0</v>
      </c>
      <c r="H391" s="100">
        <v>0.0</v>
      </c>
      <c r="I391" s="101">
        <v>0.0</v>
      </c>
      <c r="J391" s="101">
        <f t="shared" si="138"/>
        <v>0</v>
      </c>
      <c r="K391" s="100">
        <v>0.0</v>
      </c>
      <c r="L391" s="100">
        <f t="shared" si="139"/>
        <v>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6" t="str">
        <f t="shared" si="131"/>
        <v>NADA</v>
      </c>
      <c r="B392" s="54"/>
      <c r="C392" s="54" t="str">
        <f t="shared" si="140"/>
        <v>Pix Bet</v>
      </c>
      <c r="D392" s="54" t="s">
        <v>10</v>
      </c>
      <c r="E392" s="54"/>
      <c r="F392" s="56" t="s">
        <v>27</v>
      </c>
      <c r="G392" s="57">
        <v>16.0</v>
      </c>
      <c r="H392" s="100">
        <v>0.0</v>
      </c>
      <c r="I392" s="101">
        <v>0.0</v>
      </c>
      <c r="J392" s="101">
        <f t="shared" si="138"/>
        <v>0</v>
      </c>
      <c r="K392" s="100">
        <v>0.0</v>
      </c>
      <c r="L392" s="100">
        <f t="shared" si="139"/>
        <v>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6" t="str">
        <f t="shared" si="131"/>
        <v>NADA</v>
      </c>
      <c r="B393" s="54"/>
      <c r="C393" s="54" t="str">
        <f t="shared" si="140"/>
        <v>Pix Bet</v>
      </c>
      <c r="D393" s="54" t="s">
        <v>10</v>
      </c>
      <c r="E393" s="54"/>
      <c r="F393" s="56" t="s">
        <v>28</v>
      </c>
      <c r="G393" s="57">
        <v>17.0</v>
      </c>
      <c r="H393" s="100">
        <v>0.0</v>
      </c>
      <c r="I393" s="101">
        <v>0.0</v>
      </c>
      <c r="J393" s="101">
        <f t="shared" si="138"/>
        <v>0</v>
      </c>
      <c r="K393" s="100">
        <v>0.0</v>
      </c>
      <c r="L393" s="100">
        <f t="shared" si="139"/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6" t="str">
        <f t="shared" si="131"/>
        <v>NADA</v>
      </c>
      <c r="B394" s="54"/>
      <c r="C394" s="54" t="str">
        <f t="shared" si="140"/>
        <v>Pix Bet</v>
      </c>
      <c r="D394" s="54" t="s">
        <v>10</v>
      </c>
      <c r="E394" s="54"/>
      <c r="F394" s="56" t="s">
        <v>29</v>
      </c>
      <c r="G394" s="57">
        <v>18.0</v>
      </c>
      <c r="H394" s="100">
        <v>0.0</v>
      </c>
      <c r="I394" s="101">
        <v>0.0</v>
      </c>
      <c r="J394" s="101">
        <f t="shared" si="138"/>
        <v>0</v>
      </c>
      <c r="K394" s="100">
        <v>0.0</v>
      </c>
      <c r="L394" s="100">
        <f t="shared" si="139"/>
        <v>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6" t="str">
        <f t="shared" si="131"/>
        <v>NADA</v>
      </c>
      <c r="B395" s="54"/>
      <c r="C395" s="54" t="str">
        <f t="shared" si="140"/>
        <v>Pix Bet</v>
      </c>
      <c r="D395" s="54" t="s">
        <v>10</v>
      </c>
      <c r="E395" s="54"/>
      <c r="F395" s="56" t="s">
        <v>23</v>
      </c>
      <c r="G395" s="57">
        <v>19.0</v>
      </c>
      <c r="H395" s="100">
        <v>0.0</v>
      </c>
      <c r="I395" s="101">
        <v>0.0</v>
      </c>
      <c r="J395" s="101">
        <f t="shared" si="138"/>
        <v>0</v>
      </c>
      <c r="K395" s="100">
        <v>0.0</v>
      </c>
      <c r="L395" s="100">
        <f t="shared" si="139"/>
        <v>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6" t="str">
        <f t="shared" si="131"/>
        <v>NADA</v>
      </c>
      <c r="B396" s="54"/>
      <c r="C396" s="54" t="str">
        <f t="shared" si="140"/>
        <v>Pix Bet</v>
      </c>
      <c r="D396" s="54" t="s">
        <v>10</v>
      </c>
      <c r="E396" s="54"/>
      <c r="F396" s="56" t="s">
        <v>24</v>
      </c>
      <c r="G396" s="57">
        <v>20.0</v>
      </c>
      <c r="H396" s="100">
        <v>0.0</v>
      </c>
      <c r="I396" s="101">
        <v>0.0</v>
      </c>
      <c r="J396" s="101">
        <f t="shared" si="138"/>
        <v>0</v>
      </c>
      <c r="K396" s="100">
        <v>0.0</v>
      </c>
      <c r="L396" s="100">
        <f t="shared" si="139"/>
        <v>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6" t="str">
        <f t="shared" si="131"/>
        <v>NADA</v>
      </c>
      <c r="B397" s="54"/>
      <c r="C397" s="54" t="str">
        <f t="shared" si="140"/>
        <v>Pix Bet</v>
      </c>
      <c r="D397" s="54" t="s">
        <v>10</v>
      </c>
      <c r="E397" s="54"/>
      <c r="F397" s="56" t="s">
        <v>25</v>
      </c>
      <c r="G397" s="57">
        <v>21.0</v>
      </c>
      <c r="H397" s="100">
        <v>0.0</v>
      </c>
      <c r="I397" s="101">
        <v>0.0</v>
      </c>
      <c r="J397" s="101">
        <f t="shared" si="138"/>
        <v>0</v>
      </c>
      <c r="K397" s="100">
        <v>0.0</v>
      </c>
      <c r="L397" s="100">
        <f t="shared" si="139"/>
        <v>0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6" t="str">
        <f t="shared" si="131"/>
        <v>NADA</v>
      </c>
      <c r="B398" s="54"/>
      <c r="C398" s="54" t="str">
        <f t="shared" si="140"/>
        <v>Pix Bet</v>
      </c>
      <c r="D398" s="54" t="s">
        <v>10</v>
      </c>
      <c r="E398" s="54"/>
      <c r="F398" s="56" t="s">
        <v>26</v>
      </c>
      <c r="G398" s="57">
        <v>22.0</v>
      </c>
      <c r="H398" s="100">
        <v>0.0</v>
      </c>
      <c r="I398" s="101">
        <v>0.0</v>
      </c>
      <c r="J398" s="101">
        <f t="shared" si="138"/>
        <v>0</v>
      </c>
      <c r="K398" s="100">
        <v>0.0</v>
      </c>
      <c r="L398" s="100">
        <f t="shared" si="139"/>
        <v>0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6" t="str">
        <f t="shared" si="131"/>
        <v>NADA</v>
      </c>
      <c r="B399" s="54"/>
      <c r="C399" s="54" t="str">
        <f t="shared" si="140"/>
        <v>Pix Bet</v>
      </c>
      <c r="D399" s="54" t="s">
        <v>10</v>
      </c>
      <c r="E399" s="54"/>
      <c r="F399" s="56" t="s">
        <v>27</v>
      </c>
      <c r="G399" s="57">
        <v>23.0</v>
      </c>
      <c r="H399" s="100">
        <v>0.0</v>
      </c>
      <c r="I399" s="101">
        <v>0.0</v>
      </c>
      <c r="J399" s="101">
        <f t="shared" si="138"/>
        <v>0</v>
      </c>
      <c r="K399" s="100">
        <v>0.0</v>
      </c>
      <c r="L399" s="100">
        <f t="shared" si="139"/>
        <v>0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6" t="str">
        <f t="shared" si="131"/>
        <v>NADA</v>
      </c>
      <c r="B400" s="54"/>
      <c r="C400" s="54" t="str">
        <f t="shared" si="140"/>
        <v>Pix Bet</v>
      </c>
      <c r="D400" s="54" t="s">
        <v>10</v>
      </c>
      <c r="E400" s="54"/>
      <c r="F400" s="56" t="s">
        <v>28</v>
      </c>
      <c r="G400" s="57">
        <v>24.0</v>
      </c>
      <c r="H400" s="100">
        <v>0.0</v>
      </c>
      <c r="I400" s="101">
        <v>0.0</v>
      </c>
      <c r="J400" s="101">
        <f t="shared" si="138"/>
        <v>0</v>
      </c>
      <c r="K400" s="100">
        <v>0.0</v>
      </c>
      <c r="L400" s="100">
        <f t="shared" si="139"/>
        <v>0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6" t="str">
        <f t="shared" si="131"/>
        <v>NADA</v>
      </c>
      <c r="B401" s="54"/>
      <c r="C401" s="54" t="str">
        <f t="shared" si="140"/>
        <v>Pix Bet</v>
      </c>
      <c r="D401" s="54" t="s">
        <v>10</v>
      </c>
      <c r="E401" s="54"/>
      <c r="F401" s="56" t="s">
        <v>29</v>
      </c>
      <c r="G401" s="57">
        <v>25.0</v>
      </c>
      <c r="H401" s="100">
        <v>0.0</v>
      </c>
      <c r="I401" s="101">
        <v>0.0</v>
      </c>
      <c r="J401" s="101">
        <f t="shared" si="138"/>
        <v>0</v>
      </c>
      <c r="K401" s="100">
        <v>0.0</v>
      </c>
      <c r="L401" s="100">
        <f t="shared" si="139"/>
        <v>0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6" t="str">
        <f t="shared" si="131"/>
        <v>NADA</v>
      </c>
      <c r="B402" s="54"/>
      <c r="C402" s="54" t="str">
        <f t="shared" si="140"/>
        <v>Pix Bet</v>
      </c>
      <c r="D402" s="54" t="s">
        <v>10</v>
      </c>
      <c r="E402" s="54"/>
      <c r="F402" s="56" t="s">
        <v>23</v>
      </c>
      <c r="G402" s="57">
        <v>26.0</v>
      </c>
      <c r="H402" s="100">
        <v>0.0</v>
      </c>
      <c r="I402" s="101">
        <v>0.0</v>
      </c>
      <c r="J402" s="101">
        <f t="shared" si="138"/>
        <v>0</v>
      </c>
      <c r="K402" s="100">
        <v>0.0</v>
      </c>
      <c r="L402" s="100">
        <f t="shared" si="139"/>
        <v>0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6" t="str">
        <f t="shared" si="131"/>
        <v>NADA</v>
      </c>
      <c r="B403" s="54"/>
      <c r="C403" s="54" t="str">
        <f t="shared" si="140"/>
        <v>Pix Bet</v>
      </c>
      <c r="D403" s="54" t="s">
        <v>10</v>
      </c>
      <c r="E403" s="54"/>
      <c r="F403" s="56" t="s">
        <v>24</v>
      </c>
      <c r="G403" s="57">
        <v>27.0</v>
      </c>
      <c r="H403" s="100">
        <v>0.0</v>
      </c>
      <c r="I403" s="101">
        <v>0.0</v>
      </c>
      <c r="J403" s="101">
        <f t="shared" si="138"/>
        <v>0</v>
      </c>
      <c r="K403" s="100">
        <v>0.0</v>
      </c>
      <c r="L403" s="100">
        <f t="shared" si="139"/>
        <v>0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6" t="str">
        <f t="shared" si="131"/>
        <v>NADA</v>
      </c>
      <c r="B404" s="54"/>
      <c r="C404" s="54" t="str">
        <f t="shared" si="140"/>
        <v>Pix Bet</v>
      </c>
      <c r="D404" s="54" t="s">
        <v>10</v>
      </c>
      <c r="E404" s="54"/>
      <c r="F404" s="56" t="s">
        <v>25</v>
      </c>
      <c r="G404" s="57">
        <v>28.0</v>
      </c>
      <c r="H404" s="100">
        <v>0.0</v>
      </c>
      <c r="I404" s="101">
        <v>0.0</v>
      </c>
      <c r="J404" s="101">
        <f t="shared" si="138"/>
        <v>0</v>
      </c>
      <c r="K404" s="100">
        <v>0.0</v>
      </c>
      <c r="L404" s="100">
        <f t="shared" si="139"/>
        <v>0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6" t="str">
        <f t="shared" si="131"/>
        <v>NADA</v>
      </c>
      <c r="B405" s="54"/>
      <c r="C405" s="54" t="str">
        <f t="shared" si="140"/>
        <v>Pix Bet</v>
      </c>
      <c r="D405" s="54" t="s">
        <v>10</v>
      </c>
      <c r="E405" s="54"/>
      <c r="F405" s="56" t="s">
        <v>26</v>
      </c>
      <c r="G405" s="57">
        <v>29.0</v>
      </c>
      <c r="H405" s="100">
        <v>0.0</v>
      </c>
      <c r="I405" s="101">
        <v>0.0</v>
      </c>
      <c r="J405" s="101">
        <f t="shared" si="138"/>
        <v>0</v>
      </c>
      <c r="K405" s="100">
        <v>0.0</v>
      </c>
      <c r="L405" s="100">
        <f t="shared" si="139"/>
        <v>0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6" t="str">
        <f t="shared" si="131"/>
        <v>NADA</v>
      </c>
      <c r="B406" s="54"/>
      <c r="C406" s="54" t="str">
        <f t="shared" si="140"/>
        <v>Pix Bet</v>
      </c>
      <c r="D406" s="54" t="s">
        <v>10</v>
      </c>
      <c r="E406" s="54"/>
      <c r="F406" s="56" t="s">
        <v>27</v>
      </c>
      <c r="G406" s="57">
        <v>30.0</v>
      </c>
      <c r="H406" s="100">
        <v>0.0</v>
      </c>
      <c r="I406" s="101">
        <v>0.0</v>
      </c>
      <c r="J406" s="101">
        <f t="shared" si="138"/>
        <v>0</v>
      </c>
      <c r="K406" s="100">
        <v>0.0</v>
      </c>
      <c r="L406" s="100">
        <f t="shared" si="139"/>
        <v>0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6" t="str">
        <f t="shared" si="131"/>
        <v>NADA</v>
      </c>
      <c r="B407" s="54"/>
      <c r="C407" s="54" t="str">
        <f t="shared" si="140"/>
        <v>Pix Bet</v>
      </c>
      <c r="D407" s="54" t="s">
        <v>10</v>
      </c>
      <c r="E407" s="54"/>
      <c r="F407" s="56" t="s">
        <v>27</v>
      </c>
      <c r="G407" s="102">
        <v>31.0</v>
      </c>
      <c r="H407" s="100">
        <v>0.0</v>
      </c>
      <c r="I407" s="101">
        <v>0.0</v>
      </c>
      <c r="J407" s="101">
        <f t="shared" si="138"/>
        <v>0</v>
      </c>
      <c r="K407" s="100">
        <v>0.0</v>
      </c>
      <c r="L407" s="100">
        <f t="shared" si="139"/>
        <v>0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0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6" t="str">
        <f>C409</f>
        <v>NADA</v>
      </c>
      <c r="B409" s="78"/>
      <c r="C409" s="78" t="s">
        <v>55</v>
      </c>
      <c r="D409" s="78"/>
      <c r="E409" s="79" t="s">
        <v>17</v>
      </c>
      <c r="F409" s="80" t="s">
        <v>18</v>
      </c>
      <c r="G409" s="81" t="s">
        <v>19</v>
      </c>
      <c r="H409" s="80" t="s">
        <v>18</v>
      </c>
      <c r="I409" s="81" t="s">
        <v>19</v>
      </c>
      <c r="J409" s="80" t="s">
        <v>18</v>
      </c>
      <c r="K409" s="81" t="s">
        <v>19</v>
      </c>
      <c r="L409" s="80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6" t="str">
        <f t="shared" ref="A410:A451" si="141">A409</f>
        <v>NADA</v>
      </c>
      <c r="B410" s="82"/>
      <c r="C410" s="82"/>
      <c r="D410" s="82"/>
      <c r="E410" s="83">
        <f>((L419*G419)+L419)</f>
        <v>0</v>
      </c>
      <c r="F410" s="84">
        <v>1.0</v>
      </c>
      <c r="G410" s="85">
        <f>((E417*G419)+E417)</f>
        <v>0</v>
      </c>
      <c r="H410" s="84">
        <v>9.0</v>
      </c>
      <c r="I410" s="85">
        <f>((G417*G419)+G417)</f>
        <v>0</v>
      </c>
      <c r="J410" s="84">
        <v>17.0</v>
      </c>
      <c r="K410" s="85">
        <f>((I417*G419)+I417)</f>
        <v>0</v>
      </c>
      <c r="L410" s="86">
        <v>25.0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6" t="str">
        <f t="shared" si="141"/>
        <v>NADA</v>
      </c>
      <c r="B411" s="87"/>
      <c r="C411" s="87">
        <v>0.1</v>
      </c>
      <c r="D411" s="82" t="s">
        <v>38</v>
      </c>
      <c r="E411" s="83">
        <f t="shared" ref="E411:E417" si="142">((E410*G$67)+E410)</f>
        <v>0</v>
      </c>
      <c r="F411" s="84">
        <v>2.0</v>
      </c>
      <c r="G411" s="85">
        <f t="shared" ref="G411:G417" si="143">((G410*G$67)+G410)</f>
        <v>0</v>
      </c>
      <c r="H411" s="84">
        <v>10.0</v>
      </c>
      <c r="I411" s="85">
        <f t="shared" ref="I411:I417" si="144">((I410*G$67)+I410)</f>
        <v>0</v>
      </c>
      <c r="J411" s="84">
        <v>18.0</v>
      </c>
      <c r="K411" s="85">
        <f t="shared" ref="K411:K416" si="145">((K410*G$67)+K410)</f>
        <v>0</v>
      </c>
      <c r="L411" s="86">
        <v>26.0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6" t="str">
        <f t="shared" si="141"/>
        <v>NADA</v>
      </c>
      <c r="B412" s="82"/>
      <c r="C412" s="82"/>
      <c r="D412" s="82"/>
      <c r="E412" s="83">
        <f t="shared" si="142"/>
        <v>0</v>
      </c>
      <c r="F412" s="84">
        <v>3.0</v>
      </c>
      <c r="G412" s="85">
        <f t="shared" si="143"/>
        <v>0</v>
      </c>
      <c r="H412" s="84">
        <v>11.0</v>
      </c>
      <c r="I412" s="85">
        <f t="shared" si="144"/>
        <v>0</v>
      </c>
      <c r="J412" s="84">
        <v>19.0</v>
      </c>
      <c r="K412" s="85">
        <f t="shared" si="145"/>
        <v>0</v>
      </c>
      <c r="L412" s="86">
        <v>27.0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6" t="str">
        <f t="shared" si="141"/>
        <v>NADA</v>
      </c>
      <c r="B413" s="88"/>
      <c r="C413" s="88"/>
      <c r="D413" s="88"/>
      <c r="E413" s="83">
        <f t="shared" si="142"/>
        <v>0</v>
      </c>
      <c r="F413" s="84">
        <v>4.0</v>
      </c>
      <c r="G413" s="85">
        <f t="shared" si="143"/>
        <v>0</v>
      </c>
      <c r="H413" s="84">
        <v>12.0</v>
      </c>
      <c r="I413" s="85">
        <f t="shared" si="144"/>
        <v>0</v>
      </c>
      <c r="J413" s="84">
        <v>20.0</v>
      </c>
      <c r="K413" s="85">
        <f t="shared" si="145"/>
        <v>0</v>
      </c>
      <c r="L413" s="86">
        <v>28.0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6" t="str">
        <f t="shared" si="141"/>
        <v>NADA</v>
      </c>
      <c r="B414" s="89"/>
      <c r="C414" s="89" t="s">
        <v>1</v>
      </c>
      <c r="D414" s="89" t="s">
        <v>39</v>
      </c>
      <c r="E414" s="83">
        <f t="shared" si="142"/>
        <v>0</v>
      </c>
      <c r="F414" s="84">
        <v>5.0</v>
      </c>
      <c r="G414" s="85">
        <f t="shared" si="143"/>
        <v>0</v>
      </c>
      <c r="H414" s="84">
        <v>13.0</v>
      </c>
      <c r="I414" s="85">
        <f t="shared" si="144"/>
        <v>0</v>
      </c>
      <c r="J414" s="84">
        <v>21.0</v>
      </c>
      <c r="K414" s="85">
        <f t="shared" si="145"/>
        <v>0</v>
      </c>
      <c r="L414" s="86">
        <v>29.0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6" t="str">
        <f t="shared" si="141"/>
        <v>NADA</v>
      </c>
      <c r="B415" s="90"/>
      <c r="C415" s="90" t="s">
        <v>40</v>
      </c>
      <c r="D415" s="91">
        <f>L419*0.5%</f>
        <v>0</v>
      </c>
      <c r="E415" s="83">
        <f t="shared" si="142"/>
        <v>0</v>
      </c>
      <c r="F415" s="84">
        <v>6.0</v>
      </c>
      <c r="G415" s="85">
        <f t="shared" si="143"/>
        <v>0</v>
      </c>
      <c r="H415" s="84">
        <v>14.0</v>
      </c>
      <c r="I415" s="85">
        <f t="shared" si="144"/>
        <v>0</v>
      </c>
      <c r="J415" s="84">
        <v>22.0</v>
      </c>
      <c r="K415" s="85">
        <f t="shared" si="145"/>
        <v>0</v>
      </c>
      <c r="L415" s="86">
        <v>30.0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6" t="str">
        <f t="shared" si="141"/>
        <v>NADA</v>
      </c>
      <c r="B416" s="92"/>
      <c r="C416" s="92" t="s">
        <v>41</v>
      </c>
      <c r="D416" s="93">
        <f>D415/5</f>
        <v>0</v>
      </c>
      <c r="E416" s="83">
        <f t="shared" si="142"/>
        <v>0</v>
      </c>
      <c r="F416" s="84">
        <v>7.0</v>
      </c>
      <c r="G416" s="85">
        <f t="shared" si="143"/>
        <v>0</v>
      </c>
      <c r="H416" s="84">
        <v>15.0</v>
      </c>
      <c r="I416" s="85">
        <f t="shared" si="144"/>
        <v>0</v>
      </c>
      <c r="J416" s="84">
        <v>23.0</v>
      </c>
      <c r="K416" s="85">
        <f t="shared" si="145"/>
        <v>0</v>
      </c>
      <c r="L416" s="86">
        <v>31.0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6" t="str">
        <f t="shared" si="141"/>
        <v>NADA</v>
      </c>
      <c r="B417" s="94"/>
      <c r="C417" s="94" t="s">
        <v>42</v>
      </c>
      <c r="D417" s="95">
        <f>L419*G419</f>
        <v>0</v>
      </c>
      <c r="E417" s="83">
        <f t="shared" si="142"/>
        <v>0</v>
      </c>
      <c r="F417" s="84">
        <v>8.0</v>
      </c>
      <c r="G417" s="85">
        <f t="shared" si="143"/>
        <v>0</v>
      </c>
      <c r="H417" s="84">
        <v>16.0</v>
      </c>
      <c r="I417" s="85">
        <f t="shared" si="144"/>
        <v>0</v>
      </c>
      <c r="J417" s="84">
        <v>24.0</v>
      </c>
      <c r="K417" s="46"/>
      <c r="L417" s="9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6" t="str">
        <f t="shared" si="141"/>
        <v>NADA</v>
      </c>
      <c r="B418" s="7"/>
      <c r="C418" s="7" t="s">
        <v>1</v>
      </c>
      <c r="D418" s="8" t="s">
        <v>2</v>
      </c>
      <c r="E418" s="8" t="s">
        <v>3</v>
      </c>
      <c r="F418" s="9" t="s">
        <v>4</v>
      </c>
      <c r="G418" s="8" t="s">
        <v>5</v>
      </c>
      <c r="H418" s="10" t="s">
        <v>6</v>
      </c>
      <c r="I418" s="8" t="s">
        <v>7</v>
      </c>
      <c r="J418" s="7" t="s">
        <v>20</v>
      </c>
      <c r="K418" s="10" t="s">
        <v>8</v>
      </c>
      <c r="L418" s="11" t="s">
        <v>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6" t="str">
        <f t="shared" si="141"/>
        <v>NADA</v>
      </c>
      <c r="B419" s="14"/>
      <c r="C419" s="14" t="str">
        <f>D414</f>
        <v>Pix Bet</v>
      </c>
      <c r="D419" s="14" t="s">
        <v>10</v>
      </c>
      <c r="E419" s="14"/>
      <c r="F419" s="97"/>
      <c r="G419" s="16">
        <f>C411</f>
        <v>0.1</v>
      </c>
      <c r="H419" s="17">
        <f t="shared" ref="H419:I419" si="146">H421+H422+H423+H424+H425+H426+H427+H428+H429+H430+H431+H432+H433+H434+H435+H436+H437+H438+H439+H440+H441+H442+H443+H444+H445+H446+H447+H448+H449+H450</f>
        <v>0</v>
      </c>
      <c r="I419" s="17">
        <f t="shared" si="146"/>
        <v>0</v>
      </c>
      <c r="J419" s="98"/>
      <c r="K419" s="17">
        <f t="shared" ref="K419:L419" si="147">K421+K422+K423+K424+K425+K426+K427+K428+K429+K430+K431+K432+K433+K434+K435+K436+K437+K438+K439+K440+K441+K442+K443+K444+K445+K446+K447+K448+K449+K450</f>
        <v>0</v>
      </c>
      <c r="L419" s="17">
        <f t="shared" si="147"/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6" t="str">
        <f t="shared" si="141"/>
        <v>NADA</v>
      </c>
      <c r="B420" s="7"/>
      <c r="C420" s="7" t="s">
        <v>1</v>
      </c>
      <c r="D420" s="8" t="s">
        <v>2</v>
      </c>
      <c r="E420" s="8" t="s">
        <v>3</v>
      </c>
      <c r="F420" s="99" t="s">
        <v>18</v>
      </c>
      <c r="G420" s="8" t="s">
        <v>4</v>
      </c>
      <c r="H420" s="10" t="s">
        <v>6</v>
      </c>
      <c r="I420" s="8" t="s">
        <v>7</v>
      </c>
      <c r="J420" s="7" t="s">
        <v>20</v>
      </c>
      <c r="K420" s="10" t="s">
        <v>8</v>
      </c>
      <c r="L420" s="11" t="s">
        <v>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6" t="str">
        <f t="shared" si="141"/>
        <v>NADA</v>
      </c>
      <c r="B421" s="54"/>
      <c r="C421" s="54" t="str">
        <f>D414</f>
        <v>Pix Bet</v>
      </c>
      <c r="D421" s="54" t="s">
        <v>10</v>
      </c>
      <c r="E421" s="54"/>
      <c r="F421" s="56" t="s">
        <v>26</v>
      </c>
      <c r="G421" s="57">
        <v>1.0</v>
      </c>
      <c r="H421" s="100">
        <v>0.0</v>
      </c>
      <c r="I421" s="101">
        <v>0.0</v>
      </c>
      <c r="J421" s="101">
        <f t="shared" ref="J421:J451" si="148">SUM(H421:I421)</f>
        <v>0</v>
      </c>
      <c r="K421" s="100">
        <v>0.0</v>
      </c>
      <c r="L421" s="100">
        <f t="shared" ref="L421:L451" si="149">J421-K421</f>
        <v>0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6" t="str">
        <f t="shared" si="141"/>
        <v>NADA</v>
      </c>
      <c r="B422" s="54"/>
      <c r="C422" s="54" t="str">
        <f t="shared" ref="C422:C451" si="150">C421</f>
        <v>Pix Bet</v>
      </c>
      <c r="D422" s="54" t="s">
        <v>10</v>
      </c>
      <c r="E422" s="54"/>
      <c r="F422" s="56" t="s">
        <v>27</v>
      </c>
      <c r="G422" s="57">
        <v>2.0</v>
      </c>
      <c r="H422" s="100">
        <v>0.0</v>
      </c>
      <c r="I422" s="101">
        <v>0.0</v>
      </c>
      <c r="J422" s="101">
        <f t="shared" si="148"/>
        <v>0</v>
      </c>
      <c r="K422" s="100">
        <v>0.0</v>
      </c>
      <c r="L422" s="100">
        <f t="shared" si="149"/>
        <v>0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6" t="str">
        <f t="shared" si="141"/>
        <v>NADA</v>
      </c>
      <c r="B423" s="54"/>
      <c r="C423" s="54" t="str">
        <f t="shared" si="150"/>
        <v>Pix Bet</v>
      </c>
      <c r="D423" s="54" t="s">
        <v>10</v>
      </c>
      <c r="E423" s="54"/>
      <c r="F423" s="56" t="s">
        <v>28</v>
      </c>
      <c r="G423" s="57">
        <v>3.0</v>
      </c>
      <c r="H423" s="100">
        <v>0.0</v>
      </c>
      <c r="I423" s="101">
        <v>0.0</v>
      </c>
      <c r="J423" s="101">
        <f t="shared" si="148"/>
        <v>0</v>
      </c>
      <c r="K423" s="100">
        <v>0.0</v>
      </c>
      <c r="L423" s="100">
        <f t="shared" si="149"/>
        <v>0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6" t="str">
        <f t="shared" si="141"/>
        <v>NADA</v>
      </c>
      <c r="B424" s="54"/>
      <c r="C424" s="54" t="str">
        <f t="shared" si="150"/>
        <v>Pix Bet</v>
      </c>
      <c r="D424" s="54" t="s">
        <v>10</v>
      </c>
      <c r="E424" s="54"/>
      <c r="F424" s="56" t="s">
        <v>29</v>
      </c>
      <c r="G424" s="57">
        <v>4.0</v>
      </c>
      <c r="H424" s="100">
        <v>0.0</v>
      </c>
      <c r="I424" s="101">
        <v>0.0</v>
      </c>
      <c r="J424" s="101">
        <f t="shared" si="148"/>
        <v>0</v>
      </c>
      <c r="K424" s="100">
        <v>0.0</v>
      </c>
      <c r="L424" s="100">
        <f t="shared" si="149"/>
        <v>0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6" t="str">
        <f t="shared" si="141"/>
        <v>NADA</v>
      </c>
      <c r="B425" s="54"/>
      <c r="C425" s="54" t="str">
        <f t="shared" si="150"/>
        <v>Pix Bet</v>
      </c>
      <c r="D425" s="54" t="s">
        <v>10</v>
      </c>
      <c r="E425" s="54"/>
      <c r="F425" s="56" t="s">
        <v>23</v>
      </c>
      <c r="G425" s="57">
        <v>5.0</v>
      </c>
      <c r="H425" s="100">
        <v>0.0</v>
      </c>
      <c r="I425" s="101">
        <v>0.0</v>
      </c>
      <c r="J425" s="101">
        <f t="shared" si="148"/>
        <v>0</v>
      </c>
      <c r="K425" s="100">
        <v>0.0</v>
      </c>
      <c r="L425" s="100">
        <f t="shared" si="149"/>
        <v>0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6" t="str">
        <f t="shared" si="141"/>
        <v>NADA</v>
      </c>
      <c r="B426" s="54"/>
      <c r="C426" s="54" t="str">
        <f t="shared" si="150"/>
        <v>Pix Bet</v>
      </c>
      <c r="D426" s="54" t="s">
        <v>10</v>
      </c>
      <c r="E426" s="54"/>
      <c r="F426" s="56" t="s">
        <v>24</v>
      </c>
      <c r="G426" s="57">
        <v>6.0</v>
      </c>
      <c r="H426" s="100">
        <v>0.0</v>
      </c>
      <c r="I426" s="101">
        <v>0.0</v>
      </c>
      <c r="J426" s="101">
        <f t="shared" si="148"/>
        <v>0</v>
      </c>
      <c r="K426" s="100">
        <v>0.0</v>
      </c>
      <c r="L426" s="100">
        <f t="shared" si="149"/>
        <v>0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6" t="str">
        <f t="shared" si="141"/>
        <v>NADA</v>
      </c>
      <c r="B427" s="54"/>
      <c r="C427" s="54" t="str">
        <f t="shared" si="150"/>
        <v>Pix Bet</v>
      </c>
      <c r="D427" s="54" t="s">
        <v>10</v>
      </c>
      <c r="E427" s="54"/>
      <c r="F427" s="56" t="s">
        <v>25</v>
      </c>
      <c r="G427" s="57">
        <v>7.0</v>
      </c>
      <c r="H427" s="100">
        <v>0.0</v>
      </c>
      <c r="I427" s="101">
        <v>0.0</v>
      </c>
      <c r="J427" s="101">
        <f t="shared" si="148"/>
        <v>0</v>
      </c>
      <c r="K427" s="100">
        <v>0.0</v>
      </c>
      <c r="L427" s="100">
        <f t="shared" si="149"/>
        <v>0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6" t="str">
        <f t="shared" si="141"/>
        <v>NADA</v>
      </c>
      <c r="B428" s="54"/>
      <c r="C428" s="54" t="str">
        <f t="shared" si="150"/>
        <v>Pix Bet</v>
      </c>
      <c r="D428" s="54" t="s">
        <v>10</v>
      </c>
      <c r="E428" s="54"/>
      <c r="F428" s="56" t="s">
        <v>26</v>
      </c>
      <c r="G428" s="57">
        <v>8.0</v>
      </c>
      <c r="H428" s="100">
        <v>0.0</v>
      </c>
      <c r="I428" s="101">
        <v>0.0</v>
      </c>
      <c r="J428" s="101">
        <f t="shared" si="148"/>
        <v>0</v>
      </c>
      <c r="K428" s="100">
        <v>0.0</v>
      </c>
      <c r="L428" s="100">
        <f t="shared" si="149"/>
        <v>0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6" t="str">
        <f t="shared" si="141"/>
        <v>NADA</v>
      </c>
      <c r="B429" s="54"/>
      <c r="C429" s="54" t="str">
        <f t="shared" si="150"/>
        <v>Pix Bet</v>
      </c>
      <c r="D429" s="54" t="s">
        <v>10</v>
      </c>
      <c r="E429" s="54"/>
      <c r="F429" s="56" t="s">
        <v>27</v>
      </c>
      <c r="G429" s="57">
        <v>9.0</v>
      </c>
      <c r="H429" s="100">
        <v>0.0</v>
      </c>
      <c r="I429" s="101">
        <v>0.0</v>
      </c>
      <c r="J429" s="101">
        <f t="shared" si="148"/>
        <v>0</v>
      </c>
      <c r="K429" s="100">
        <v>0.0</v>
      </c>
      <c r="L429" s="100">
        <f t="shared" si="149"/>
        <v>0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6" t="str">
        <f t="shared" si="141"/>
        <v>NADA</v>
      </c>
      <c r="B430" s="54"/>
      <c r="C430" s="54" t="str">
        <f t="shared" si="150"/>
        <v>Pix Bet</v>
      </c>
      <c r="D430" s="54" t="s">
        <v>10</v>
      </c>
      <c r="E430" s="54"/>
      <c r="F430" s="56" t="s">
        <v>28</v>
      </c>
      <c r="G430" s="57">
        <v>10.0</v>
      </c>
      <c r="H430" s="100">
        <v>0.0</v>
      </c>
      <c r="I430" s="101">
        <v>0.0</v>
      </c>
      <c r="J430" s="101">
        <f t="shared" si="148"/>
        <v>0</v>
      </c>
      <c r="K430" s="100">
        <v>0.0</v>
      </c>
      <c r="L430" s="100">
        <f t="shared" si="149"/>
        <v>0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6" t="str">
        <f t="shared" si="141"/>
        <v>NADA</v>
      </c>
      <c r="B431" s="54"/>
      <c r="C431" s="54" t="str">
        <f t="shared" si="150"/>
        <v>Pix Bet</v>
      </c>
      <c r="D431" s="54" t="s">
        <v>10</v>
      </c>
      <c r="E431" s="54"/>
      <c r="F431" s="56" t="s">
        <v>29</v>
      </c>
      <c r="G431" s="57">
        <v>11.0</v>
      </c>
      <c r="H431" s="100">
        <v>0.0</v>
      </c>
      <c r="I431" s="101">
        <v>0.0</v>
      </c>
      <c r="J431" s="101">
        <f t="shared" si="148"/>
        <v>0</v>
      </c>
      <c r="K431" s="100">
        <v>0.0</v>
      </c>
      <c r="L431" s="100">
        <f t="shared" si="149"/>
        <v>0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6" t="str">
        <f t="shared" si="141"/>
        <v>NADA</v>
      </c>
      <c r="B432" s="54"/>
      <c r="C432" s="54" t="str">
        <f t="shared" si="150"/>
        <v>Pix Bet</v>
      </c>
      <c r="D432" s="54" t="s">
        <v>10</v>
      </c>
      <c r="E432" s="54"/>
      <c r="F432" s="56" t="s">
        <v>23</v>
      </c>
      <c r="G432" s="57">
        <v>12.0</v>
      </c>
      <c r="H432" s="100">
        <v>0.0</v>
      </c>
      <c r="I432" s="101">
        <v>0.0</v>
      </c>
      <c r="J432" s="101">
        <f t="shared" si="148"/>
        <v>0</v>
      </c>
      <c r="K432" s="100">
        <v>0.0</v>
      </c>
      <c r="L432" s="100">
        <f t="shared" si="149"/>
        <v>0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6" t="str">
        <f t="shared" si="141"/>
        <v>NADA</v>
      </c>
      <c r="B433" s="54"/>
      <c r="C433" s="54" t="str">
        <f t="shared" si="150"/>
        <v>Pix Bet</v>
      </c>
      <c r="D433" s="54" t="s">
        <v>10</v>
      </c>
      <c r="E433" s="54"/>
      <c r="F433" s="56" t="s">
        <v>24</v>
      </c>
      <c r="G433" s="57">
        <v>13.0</v>
      </c>
      <c r="H433" s="100">
        <v>0.0</v>
      </c>
      <c r="I433" s="101">
        <v>0.0</v>
      </c>
      <c r="J433" s="101">
        <f t="shared" si="148"/>
        <v>0</v>
      </c>
      <c r="K433" s="100">
        <v>0.0</v>
      </c>
      <c r="L433" s="100">
        <f t="shared" si="149"/>
        <v>0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6" t="str">
        <f t="shared" si="141"/>
        <v>NADA</v>
      </c>
      <c r="B434" s="54"/>
      <c r="C434" s="54" t="str">
        <f t="shared" si="150"/>
        <v>Pix Bet</v>
      </c>
      <c r="D434" s="54" t="s">
        <v>10</v>
      </c>
      <c r="E434" s="54"/>
      <c r="F434" s="56" t="s">
        <v>25</v>
      </c>
      <c r="G434" s="57">
        <v>14.0</v>
      </c>
      <c r="H434" s="100">
        <v>0.0</v>
      </c>
      <c r="I434" s="101">
        <v>0.0</v>
      </c>
      <c r="J434" s="101">
        <f t="shared" si="148"/>
        <v>0</v>
      </c>
      <c r="K434" s="100">
        <v>0.0</v>
      </c>
      <c r="L434" s="100">
        <f t="shared" si="149"/>
        <v>0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6" t="str">
        <f t="shared" si="141"/>
        <v>NADA</v>
      </c>
      <c r="B435" s="54"/>
      <c r="C435" s="54" t="str">
        <f t="shared" si="150"/>
        <v>Pix Bet</v>
      </c>
      <c r="D435" s="54" t="s">
        <v>10</v>
      </c>
      <c r="E435" s="54"/>
      <c r="F435" s="56" t="s">
        <v>26</v>
      </c>
      <c r="G435" s="57">
        <v>15.0</v>
      </c>
      <c r="H435" s="100">
        <v>0.0</v>
      </c>
      <c r="I435" s="101">
        <v>0.0</v>
      </c>
      <c r="J435" s="101">
        <f t="shared" si="148"/>
        <v>0</v>
      </c>
      <c r="K435" s="100">
        <v>0.0</v>
      </c>
      <c r="L435" s="100">
        <f t="shared" si="149"/>
        <v>0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6" t="str">
        <f t="shared" si="141"/>
        <v>NADA</v>
      </c>
      <c r="B436" s="54"/>
      <c r="C436" s="54" t="str">
        <f t="shared" si="150"/>
        <v>Pix Bet</v>
      </c>
      <c r="D436" s="54" t="s">
        <v>10</v>
      </c>
      <c r="E436" s="54"/>
      <c r="F436" s="56" t="s">
        <v>27</v>
      </c>
      <c r="G436" s="57">
        <v>16.0</v>
      </c>
      <c r="H436" s="100">
        <v>0.0</v>
      </c>
      <c r="I436" s="101">
        <v>0.0</v>
      </c>
      <c r="J436" s="101">
        <f t="shared" si="148"/>
        <v>0</v>
      </c>
      <c r="K436" s="100">
        <v>0.0</v>
      </c>
      <c r="L436" s="100">
        <f t="shared" si="149"/>
        <v>0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6" t="str">
        <f t="shared" si="141"/>
        <v>NADA</v>
      </c>
      <c r="B437" s="54"/>
      <c r="C437" s="54" t="str">
        <f t="shared" si="150"/>
        <v>Pix Bet</v>
      </c>
      <c r="D437" s="54" t="s">
        <v>10</v>
      </c>
      <c r="E437" s="54"/>
      <c r="F437" s="56" t="s">
        <v>28</v>
      </c>
      <c r="G437" s="57">
        <v>17.0</v>
      </c>
      <c r="H437" s="100">
        <v>0.0</v>
      </c>
      <c r="I437" s="101">
        <v>0.0</v>
      </c>
      <c r="J437" s="101">
        <f t="shared" si="148"/>
        <v>0</v>
      </c>
      <c r="K437" s="100">
        <v>0.0</v>
      </c>
      <c r="L437" s="100">
        <f t="shared" si="149"/>
        <v>0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6" t="str">
        <f t="shared" si="141"/>
        <v>NADA</v>
      </c>
      <c r="B438" s="54"/>
      <c r="C438" s="54" t="str">
        <f t="shared" si="150"/>
        <v>Pix Bet</v>
      </c>
      <c r="D438" s="54" t="s">
        <v>10</v>
      </c>
      <c r="E438" s="54"/>
      <c r="F438" s="56" t="s">
        <v>29</v>
      </c>
      <c r="G438" s="57">
        <v>18.0</v>
      </c>
      <c r="H438" s="100">
        <v>0.0</v>
      </c>
      <c r="I438" s="101">
        <v>0.0</v>
      </c>
      <c r="J438" s="101">
        <f t="shared" si="148"/>
        <v>0</v>
      </c>
      <c r="K438" s="100">
        <v>0.0</v>
      </c>
      <c r="L438" s="100">
        <f t="shared" si="149"/>
        <v>0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6" t="str">
        <f t="shared" si="141"/>
        <v>NADA</v>
      </c>
      <c r="B439" s="54"/>
      <c r="C439" s="54" t="str">
        <f t="shared" si="150"/>
        <v>Pix Bet</v>
      </c>
      <c r="D439" s="54" t="s">
        <v>10</v>
      </c>
      <c r="E439" s="54"/>
      <c r="F439" s="56" t="s">
        <v>23</v>
      </c>
      <c r="G439" s="57">
        <v>19.0</v>
      </c>
      <c r="H439" s="100">
        <v>0.0</v>
      </c>
      <c r="I439" s="101">
        <v>0.0</v>
      </c>
      <c r="J439" s="101">
        <f t="shared" si="148"/>
        <v>0</v>
      </c>
      <c r="K439" s="100">
        <v>0.0</v>
      </c>
      <c r="L439" s="100">
        <f t="shared" si="149"/>
        <v>0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6" t="str">
        <f t="shared" si="141"/>
        <v>NADA</v>
      </c>
      <c r="B440" s="54"/>
      <c r="C440" s="54" t="str">
        <f t="shared" si="150"/>
        <v>Pix Bet</v>
      </c>
      <c r="D440" s="54" t="s">
        <v>10</v>
      </c>
      <c r="E440" s="54"/>
      <c r="F440" s="56" t="s">
        <v>24</v>
      </c>
      <c r="G440" s="57">
        <v>20.0</v>
      </c>
      <c r="H440" s="100">
        <v>0.0</v>
      </c>
      <c r="I440" s="101">
        <v>0.0</v>
      </c>
      <c r="J440" s="101">
        <f t="shared" si="148"/>
        <v>0</v>
      </c>
      <c r="K440" s="100">
        <v>0.0</v>
      </c>
      <c r="L440" s="100">
        <f t="shared" si="149"/>
        <v>0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6" t="str">
        <f t="shared" si="141"/>
        <v>NADA</v>
      </c>
      <c r="B441" s="54"/>
      <c r="C441" s="54" t="str">
        <f t="shared" si="150"/>
        <v>Pix Bet</v>
      </c>
      <c r="D441" s="54" t="s">
        <v>10</v>
      </c>
      <c r="E441" s="54"/>
      <c r="F441" s="56" t="s">
        <v>25</v>
      </c>
      <c r="G441" s="57">
        <v>21.0</v>
      </c>
      <c r="H441" s="100">
        <v>0.0</v>
      </c>
      <c r="I441" s="101">
        <v>0.0</v>
      </c>
      <c r="J441" s="101">
        <f t="shared" si="148"/>
        <v>0</v>
      </c>
      <c r="K441" s="100">
        <v>0.0</v>
      </c>
      <c r="L441" s="100">
        <f t="shared" si="149"/>
        <v>0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6" t="str">
        <f t="shared" si="141"/>
        <v>NADA</v>
      </c>
      <c r="B442" s="54"/>
      <c r="C442" s="54" t="str">
        <f t="shared" si="150"/>
        <v>Pix Bet</v>
      </c>
      <c r="D442" s="54" t="s">
        <v>10</v>
      </c>
      <c r="E442" s="54"/>
      <c r="F442" s="56" t="s">
        <v>26</v>
      </c>
      <c r="G442" s="57">
        <v>22.0</v>
      </c>
      <c r="H442" s="100">
        <v>0.0</v>
      </c>
      <c r="I442" s="101">
        <v>0.0</v>
      </c>
      <c r="J442" s="101">
        <f t="shared" si="148"/>
        <v>0</v>
      </c>
      <c r="K442" s="100">
        <v>0.0</v>
      </c>
      <c r="L442" s="100">
        <f t="shared" si="149"/>
        <v>0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6" t="str">
        <f t="shared" si="141"/>
        <v>NADA</v>
      </c>
      <c r="B443" s="54"/>
      <c r="C443" s="54" t="str">
        <f t="shared" si="150"/>
        <v>Pix Bet</v>
      </c>
      <c r="D443" s="54" t="s">
        <v>10</v>
      </c>
      <c r="E443" s="54"/>
      <c r="F443" s="56" t="s">
        <v>27</v>
      </c>
      <c r="G443" s="57">
        <v>23.0</v>
      </c>
      <c r="H443" s="100">
        <v>0.0</v>
      </c>
      <c r="I443" s="101">
        <v>0.0</v>
      </c>
      <c r="J443" s="101">
        <f t="shared" si="148"/>
        <v>0</v>
      </c>
      <c r="K443" s="100">
        <v>0.0</v>
      </c>
      <c r="L443" s="100">
        <f t="shared" si="149"/>
        <v>0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6" t="str">
        <f t="shared" si="141"/>
        <v>NADA</v>
      </c>
      <c r="B444" s="54"/>
      <c r="C444" s="54" t="str">
        <f t="shared" si="150"/>
        <v>Pix Bet</v>
      </c>
      <c r="D444" s="54" t="s">
        <v>10</v>
      </c>
      <c r="E444" s="54"/>
      <c r="F444" s="56" t="s">
        <v>28</v>
      </c>
      <c r="G444" s="57">
        <v>24.0</v>
      </c>
      <c r="H444" s="100">
        <v>0.0</v>
      </c>
      <c r="I444" s="101">
        <v>0.0</v>
      </c>
      <c r="J444" s="101">
        <f t="shared" si="148"/>
        <v>0</v>
      </c>
      <c r="K444" s="100">
        <v>0.0</v>
      </c>
      <c r="L444" s="100">
        <f t="shared" si="149"/>
        <v>0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6" t="str">
        <f t="shared" si="141"/>
        <v>NADA</v>
      </c>
      <c r="B445" s="54"/>
      <c r="C445" s="54" t="str">
        <f t="shared" si="150"/>
        <v>Pix Bet</v>
      </c>
      <c r="D445" s="54" t="s">
        <v>10</v>
      </c>
      <c r="E445" s="54"/>
      <c r="F445" s="56" t="s">
        <v>29</v>
      </c>
      <c r="G445" s="57">
        <v>25.0</v>
      </c>
      <c r="H445" s="100">
        <v>0.0</v>
      </c>
      <c r="I445" s="101">
        <v>0.0</v>
      </c>
      <c r="J445" s="101">
        <f t="shared" si="148"/>
        <v>0</v>
      </c>
      <c r="K445" s="100">
        <v>0.0</v>
      </c>
      <c r="L445" s="100">
        <f t="shared" si="149"/>
        <v>0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6" t="str">
        <f t="shared" si="141"/>
        <v>NADA</v>
      </c>
      <c r="B446" s="54"/>
      <c r="C446" s="54" t="str">
        <f t="shared" si="150"/>
        <v>Pix Bet</v>
      </c>
      <c r="D446" s="54" t="s">
        <v>10</v>
      </c>
      <c r="E446" s="54"/>
      <c r="F446" s="56" t="s">
        <v>23</v>
      </c>
      <c r="G446" s="57">
        <v>26.0</v>
      </c>
      <c r="H446" s="100">
        <v>0.0</v>
      </c>
      <c r="I446" s="101">
        <v>0.0</v>
      </c>
      <c r="J446" s="101">
        <f t="shared" si="148"/>
        <v>0</v>
      </c>
      <c r="K446" s="100">
        <v>0.0</v>
      </c>
      <c r="L446" s="100">
        <f t="shared" si="149"/>
        <v>0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6" t="str">
        <f t="shared" si="141"/>
        <v>NADA</v>
      </c>
      <c r="B447" s="54"/>
      <c r="C447" s="54" t="str">
        <f t="shared" si="150"/>
        <v>Pix Bet</v>
      </c>
      <c r="D447" s="54" t="s">
        <v>10</v>
      </c>
      <c r="E447" s="54"/>
      <c r="F447" s="56" t="s">
        <v>24</v>
      </c>
      <c r="G447" s="57">
        <v>27.0</v>
      </c>
      <c r="H447" s="100">
        <v>0.0</v>
      </c>
      <c r="I447" s="101">
        <v>0.0</v>
      </c>
      <c r="J447" s="101">
        <f t="shared" si="148"/>
        <v>0</v>
      </c>
      <c r="K447" s="100">
        <v>0.0</v>
      </c>
      <c r="L447" s="100">
        <f t="shared" si="149"/>
        <v>0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6" t="str">
        <f t="shared" si="141"/>
        <v>NADA</v>
      </c>
      <c r="B448" s="54"/>
      <c r="C448" s="54" t="str">
        <f t="shared" si="150"/>
        <v>Pix Bet</v>
      </c>
      <c r="D448" s="54" t="s">
        <v>10</v>
      </c>
      <c r="E448" s="54"/>
      <c r="F448" s="56" t="s">
        <v>25</v>
      </c>
      <c r="G448" s="57">
        <v>28.0</v>
      </c>
      <c r="H448" s="100">
        <v>0.0</v>
      </c>
      <c r="I448" s="101">
        <v>0.0</v>
      </c>
      <c r="J448" s="101">
        <f t="shared" si="148"/>
        <v>0</v>
      </c>
      <c r="K448" s="100">
        <v>0.0</v>
      </c>
      <c r="L448" s="100">
        <f t="shared" si="149"/>
        <v>0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6" t="str">
        <f t="shared" si="141"/>
        <v>NADA</v>
      </c>
      <c r="B449" s="54"/>
      <c r="C449" s="54" t="str">
        <f t="shared" si="150"/>
        <v>Pix Bet</v>
      </c>
      <c r="D449" s="54" t="s">
        <v>10</v>
      </c>
      <c r="E449" s="54"/>
      <c r="F449" s="56" t="s">
        <v>26</v>
      </c>
      <c r="G449" s="57">
        <v>29.0</v>
      </c>
      <c r="H449" s="100">
        <v>0.0</v>
      </c>
      <c r="I449" s="101">
        <v>0.0</v>
      </c>
      <c r="J449" s="101">
        <f t="shared" si="148"/>
        <v>0</v>
      </c>
      <c r="K449" s="100">
        <v>0.0</v>
      </c>
      <c r="L449" s="100">
        <f t="shared" si="149"/>
        <v>0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6" t="str">
        <f t="shared" si="141"/>
        <v>NADA</v>
      </c>
      <c r="B450" s="54"/>
      <c r="C450" s="54" t="str">
        <f t="shared" si="150"/>
        <v>Pix Bet</v>
      </c>
      <c r="D450" s="54" t="s">
        <v>10</v>
      </c>
      <c r="E450" s="54"/>
      <c r="F450" s="56" t="s">
        <v>27</v>
      </c>
      <c r="G450" s="57">
        <v>30.0</v>
      </c>
      <c r="H450" s="100">
        <v>0.0</v>
      </c>
      <c r="I450" s="101">
        <v>0.0</v>
      </c>
      <c r="J450" s="101">
        <f t="shared" si="148"/>
        <v>0</v>
      </c>
      <c r="K450" s="100">
        <v>0.0</v>
      </c>
      <c r="L450" s="100">
        <f t="shared" si="149"/>
        <v>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6" t="str">
        <f t="shared" si="141"/>
        <v>NADA</v>
      </c>
      <c r="B451" s="54"/>
      <c r="C451" s="54" t="str">
        <f t="shared" si="150"/>
        <v>Pix Bet</v>
      </c>
      <c r="D451" s="54" t="s">
        <v>10</v>
      </c>
      <c r="E451" s="54"/>
      <c r="F451" s="56" t="s">
        <v>27</v>
      </c>
      <c r="G451" s="102">
        <v>31.0</v>
      </c>
      <c r="H451" s="100">
        <v>0.0</v>
      </c>
      <c r="I451" s="101">
        <v>0.0</v>
      </c>
      <c r="J451" s="101">
        <f t="shared" si="148"/>
        <v>0</v>
      </c>
      <c r="K451" s="100">
        <v>0.0</v>
      </c>
      <c r="L451" s="100">
        <f t="shared" si="149"/>
        <v>0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0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0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0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0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0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0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0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0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0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0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0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</sheetData>
  <autoFilter ref="$A$1:$W$452"/>
  <drawing r:id="rId1"/>
</worksheet>
</file>