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nel\SynologyDrive\"/>
    </mc:Choice>
  </mc:AlternateContent>
  <xr:revisionPtr revIDLastSave="0" documentId="13_ncr:1_{58CFA8E3-8F9F-4F57-8D6E-E680DC2DA35E}" xr6:coauthVersionLast="47" xr6:coauthVersionMax="47" xr10:uidLastSave="{00000000-0000-0000-0000-000000000000}"/>
  <bookViews>
    <workbookView xWindow="16185" yWindow="-15870" windowWidth="25440" windowHeight="15270" xr2:uid="{9A2E200A-48BE-45BE-8FE3-BA088CE811E3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F17" i="1"/>
  <c r="F41" i="1"/>
  <c r="F39" i="1"/>
  <c r="F31" i="1"/>
  <c r="F52" i="1"/>
  <c r="F51" i="1"/>
  <c r="F49" i="1"/>
  <c r="F18" i="1"/>
  <c r="F16" i="1"/>
  <c r="F48" i="1"/>
  <c r="F15" i="1"/>
  <c r="F56" i="1"/>
  <c r="F57" i="1"/>
  <c r="F63" i="1"/>
  <c r="F43" i="1"/>
  <c r="F44" i="1"/>
  <c r="E14" i="1"/>
  <c r="F14" i="1" s="1"/>
  <c r="E13" i="1"/>
  <c r="F13" i="1" s="1"/>
  <c r="E10" i="1"/>
  <c r="F10" i="1" s="1"/>
  <c r="E9" i="1"/>
  <c r="F9" i="1" s="1"/>
  <c r="E8" i="1"/>
  <c r="F8" i="1" s="1"/>
  <c r="E7" i="1"/>
  <c r="F7" i="1" s="1"/>
  <c r="E5" i="1"/>
  <c r="F5" i="1" s="1"/>
  <c r="F6" i="1"/>
  <c r="F11" i="1"/>
  <c r="F12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40" i="1"/>
  <c r="F42" i="1"/>
  <c r="F45" i="1"/>
  <c r="F46" i="1"/>
  <c r="F47" i="1"/>
  <c r="F55" i="1"/>
  <c r="F58" i="1"/>
  <c r="F59" i="1"/>
  <c r="F60" i="1"/>
  <c r="F61" i="1"/>
  <c r="F62" i="1"/>
  <c r="F66" i="1"/>
  <c r="F68" i="1" l="1"/>
</calcChain>
</file>

<file path=xl/sharedStrings.xml><?xml version="1.0" encoding="utf-8"?>
<sst xmlns="http://schemas.openxmlformats.org/spreadsheetml/2006/main" count="201" uniqueCount="155">
  <si>
    <t>https://www.alliedelec.com/product/rs-pro-by-allied/7755328/70824480/</t>
  </si>
  <si>
    <t>https://www.alliedelec.com/product/panduit/f1x2lg6/70333454/</t>
  </si>
  <si>
    <t>m</t>
  </si>
  <si>
    <t>kg</t>
  </si>
  <si>
    <t>Arduino pro mini</t>
  </si>
  <si>
    <t>https://www.pololu.com/product/4755</t>
  </si>
  <si>
    <t>DB-15</t>
  </si>
  <si>
    <t>Roboclaw solo 30A</t>
  </si>
  <si>
    <t>12V power supply</t>
  </si>
  <si>
    <t>Arduino Mega</t>
  </si>
  <si>
    <t>680 ohm resistor</t>
  </si>
  <si>
    <t>100 nF capacitor</t>
  </si>
  <si>
    <t>1 kohm resistor</t>
  </si>
  <si>
    <t>MECHANICAL STRUCTURE</t>
  </si>
  <si>
    <t>Designation</t>
  </si>
  <si>
    <t>QTY</t>
  </si>
  <si>
    <t>Unit Price</t>
  </si>
  <si>
    <t>Total</t>
  </si>
  <si>
    <t>Unit</t>
  </si>
  <si>
    <t>ELECTRICAL HARDWARE</t>
  </si>
  <si>
    <t>DC Gearmotor 37Dx73L</t>
  </si>
  <si>
    <t>Bosh-Rexroth</t>
  </si>
  <si>
    <t>Polyalto</t>
  </si>
  <si>
    <t>Link / Comment</t>
  </si>
  <si>
    <t>Pololu</t>
  </si>
  <si>
    <t>Digikey</t>
  </si>
  <si>
    <t>BasicMicro</t>
  </si>
  <si>
    <t>Robotshop</t>
  </si>
  <si>
    <t>Manufacturer / Supplier</t>
  </si>
  <si>
    <t>MECHATRONIC ELEMENTS</t>
  </si>
  <si>
    <t>MISC</t>
  </si>
  <si>
    <t>https://www.pololu.com/product/2452</t>
  </si>
  <si>
    <t>https://www.basicmicro.com/Roboclaw-Solo-30A-34VDC-Motor-Controller_p_44.html</t>
  </si>
  <si>
    <t>https://www.robotshop.com/products/arduino-pro-mini-328-5v-16mhz</t>
  </si>
  <si>
    <t>https://www.robotshop.com/products/arduino-mega-2560-microcontroller-rev3</t>
  </si>
  <si>
    <t>https://www.digikey.com/en/products/detail/mean-well-usa-inc/LRS-350-12/7705030?s=N4IgTCBcDaIDICUDKBaAzAVgAwoIwQF0BfIA</t>
  </si>
  <si>
    <t>Amazon</t>
  </si>
  <si>
    <t>Allied Electric</t>
  </si>
  <si>
    <t>https://www.digikey.com/en/products/detail/nichicon/LLS1E223MELB</t>
  </si>
  <si>
    <t>https://www.digikey.com/en/products/detail/omron-automation-and-safety/A22E-M-01/456041</t>
  </si>
  <si>
    <t>https://store.boschrexroth.com/Assembly-Technology/Basic-mechanic-elements/Profiles-and-accessories/Strut-profile/STRUT-PROFILE_3842553621?cclcl=en_US</t>
  </si>
  <si>
    <t>https://www.amazon.ca/AMZ3D-1-75mm-Black-Printer-Filament/dp/B01D999TVO</t>
  </si>
  <si>
    <t>https://www.amazon.com/GBL-Casters-Castors-Furniture-Workbench/dp/B07KVM276F/</t>
  </si>
  <si>
    <t>https://www.amazon.com/Brushed-Interior-Corners-Residential-Hardware/dp/B09T3D2C62/</t>
  </si>
  <si>
    <t>https://www.amazon.com/Neiko-50456A-Assortment-Compression-Extension/dp/B000K7M36W/</t>
  </si>
  <si>
    <t>https://www.amazon.com/emma-kites-Braided-Creative-Projects/dp/B01850OST0</t>
  </si>
  <si>
    <t>https://www.polyalto.com/fr/catalogue/produits/polycarbonate-gp-tout-usage</t>
  </si>
  <si>
    <t>Hardware store</t>
  </si>
  <si>
    <t>https://www.digikey.com/en/products/detail/yageo/CFR-25JT-52-680R/9098651</t>
  </si>
  <si>
    <t>https://www.digikey.com/en/products/detail/yageo/CFR-25JB-52-1K/96</t>
  </si>
  <si>
    <t>22mF 25V capacitor</t>
  </si>
  <si>
    <t>https://www.digikey.com/en/products/detail/kemet/C320C104K3R5TA/12701287</t>
  </si>
  <si>
    <t>Adafruit</t>
  </si>
  <si>
    <t>https://www.adafruit.com/product/198</t>
  </si>
  <si>
    <t>https://www.amazon.com/Mr-Label-Inkjet-Printer-Support-Waterproof/dp/B01HB59G7O/</t>
  </si>
  <si>
    <t>Panduct wire duct</t>
  </si>
  <si>
    <t>Emergency Switch</t>
  </si>
  <si>
    <t>12V Strobe Light</t>
  </si>
  <si>
    <t>https://www.amazon.com/12V-24V-Flashing-Magnetic-Straight-Forklift/dp/B07KF4HJ83/</t>
  </si>
  <si>
    <t>https://www.amazon.com/ChenYang-Degree-Angled-Female-extension/dp/B00S5WJ5RO/</t>
  </si>
  <si>
    <t>GRAND TOTAL</t>
  </si>
  <si>
    <t>Drop in T nuts</t>
  </si>
  <si>
    <t>Aliexpress</t>
  </si>
  <si>
    <t>https://www.aliexpress.com/item/4001249847405.html</t>
  </si>
  <si>
    <t>https://www.aliexpress.com/item/4000148454577.html</t>
  </si>
  <si>
    <t>M8 screws</t>
  </si>
  <si>
    <t>250lb cable</t>
  </si>
  <si>
    <t>Hinges</t>
  </si>
  <si>
    <t>Springs box</t>
  </si>
  <si>
    <t>Aluminum bars 3/8" x 1.5"</t>
  </si>
  <si>
    <t>Aluminum extrusions 45mm</t>
  </si>
  <si>
    <t>Electrical cabinet</t>
  </si>
  <si>
    <t>Potentiometer Joystick</t>
  </si>
  <si>
    <t>LCD screen</t>
  </si>
  <si>
    <t>Current sensors ACS711EX</t>
  </si>
  <si>
    <t>Power switch on off with light</t>
  </si>
  <si>
    <t>N/A</t>
  </si>
  <si>
    <t>Push buttons</t>
  </si>
  <si>
    <t>Red Led</t>
  </si>
  <si>
    <t>CR2032 battery</t>
  </si>
  <si>
    <t>by Mikael Arslan and Lionel Birglen</t>
  </si>
  <si>
    <t>PLANAR CDPR BILL OF MATERIALS</t>
  </si>
  <si>
    <t>https://www.digikey.com/en/products/detail/murata-electronics/CR2032/9558425</t>
  </si>
  <si>
    <t>https://www.digikey.com/en/products/detail/creeled-inc/C5SMF-RJF-CT0W0BB1/</t>
  </si>
  <si>
    <t>Phidgets</t>
  </si>
  <si>
    <t>https://www.phidgets.com/?tier=3&amp;catid=2&amp;pcid=1&amp;prodid=1202</t>
  </si>
  <si>
    <t>Panel mount usb connector</t>
  </si>
  <si>
    <t>Universal Hubs</t>
  </si>
  <si>
    <t>L-Brackets</t>
  </si>
  <si>
    <t>https://www.pololu.com/product/1083</t>
  </si>
  <si>
    <t>https://www.pololu.com/product/1084</t>
  </si>
  <si>
    <t>Door handle</t>
  </si>
  <si>
    <t>https://www.amazon.com/Uxcell-a11081400ux0074-Cabinet-Plastic-Rectangular/dp/B007VBT5CA/</t>
  </si>
  <si>
    <t>https://www.digikey.com/en/products/detail/cinch-connectivity-solutions/30-9506-99/3830292</t>
  </si>
  <si>
    <t>https://www.amazon.com/dp/B072BYGKZZ/</t>
  </si>
  <si>
    <t>https://www.digikey.com/en/products/detail/adam-tech/IEC-C-1-150/9830624</t>
  </si>
  <si>
    <t>Crimp Connectors</t>
  </si>
  <si>
    <t>https://www.amazon.com/haisstronica-Crimping-Connectors-HS-8327-Electrical/dp/B099W4FVRB/</t>
  </si>
  <si>
    <t>https://www.digikey.com/en/products/detail/te-connectivity-amp-connectors/1546306-4/1277415</t>
  </si>
  <si>
    <t>Polytechnique Montreal</t>
  </si>
  <si>
    <t>https://www.digikey.com/en/products/detail/bulgin/H8553VBBA3-551W/2747894</t>
  </si>
  <si>
    <t>Power entry module (IEC 320)</t>
  </si>
  <si>
    <t>https://www.digikey.com/en/products/detail/sparkfun-electronics/COM-09032/</t>
  </si>
  <si>
    <t>Multimeter (optional, debugging)</t>
  </si>
  <si>
    <t>Oscilloscope (optional, debugging)</t>
  </si>
  <si>
    <t>Allen keys</t>
  </si>
  <si>
    <t>Miter saw (capable of aluminium cutting)</t>
  </si>
  <si>
    <t>Screwdrivers</t>
  </si>
  <si>
    <t>Crimping tool (if suggested connector kit not purchased)</t>
  </si>
  <si>
    <t>Electric tape</t>
  </si>
  <si>
    <t>TOOL LIST</t>
  </si>
  <si>
    <t>AUTHORS</t>
  </si>
  <si>
    <t>ABS for 3D printed parts</t>
  </si>
  <si>
    <t>Caster wheels</t>
  </si>
  <si>
    <t>Polycarbonate Sheets: 1/8" (front) and 1/4" (back) thick, 1m square</t>
  </si>
  <si>
    <t>Labels for the wiring</t>
  </si>
  <si>
    <t>Soldering iron and tin</t>
  </si>
  <si>
    <t>Power cord</t>
  </si>
  <si>
    <t>Mini carabiner clip kit</t>
  </si>
  <si>
    <t>https://www.amazon.com/Stainless-Steel-Carabiner-Clip-Spring-Snap/dp/B08DTCM52N/</t>
  </si>
  <si>
    <t>M3 screw kit</t>
  </si>
  <si>
    <t>https://www.amazon.com/VIGRUE-570PCS-Stainless-Assortment-Machine/dp/B08H24W42K/</t>
  </si>
  <si>
    <t>VINT Hub (optional)</t>
  </si>
  <si>
    <t>Nylon spacer kit</t>
  </si>
  <si>
    <t>https://www.amazon.com/Electrical-Spacers-Assortment-Threaded-Receptacle/dp/B0BKFYFXWR/</t>
  </si>
  <si>
    <t>https://www.amazon.com/Silicone-Electrical-Conductor-Parallel-Flexible/dp/B07K9R9LBV/</t>
  </si>
  <si>
    <t>AWG 22 electrical wire (control signals)</t>
  </si>
  <si>
    <t>AWG 18 electrical wire (motors)</t>
  </si>
  <si>
    <t>Electrical box (teach pendant)</t>
  </si>
  <si>
    <t>Barrier Blocks 2 positions</t>
  </si>
  <si>
    <t>Barrier Blocks 4 positions</t>
  </si>
  <si>
    <t>https://www.digikey.com/en/products/detail/te-connectivity-amp-connectors/1546477-2/2284035</t>
  </si>
  <si>
    <t>DB9 2m cable</t>
  </si>
  <si>
    <t>DB-9 female connector</t>
  </si>
  <si>
    <t>https://www.digikey.com/en/products/detail/amphenol-cs-fci/DE09S064TLF/1001839</t>
  </si>
  <si>
    <t>DB-9 male connector</t>
  </si>
  <si>
    <t>https://www.digikey.com/en/products/detail/amphenol-cs-fci/DE09P064TXLF/1001838</t>
  </si>
  <si>
    <t>D-sub backshells</t>
  </si>
  <si>
    <t>https://www.digikey.com/en/products/detail/assmann-wsw-components/AGP-09-G/1241839</t>
  </si>
  <si>
    <t>https://www.digikey.com/en/products/detail/adam-tech/DA15-PR/9832244</t>
  </si>
  <si>
    <t>Straight pin header (0.1" pitch)</t>
  </si>
  <si>
    <t>https://www.robotshop.com/products/sfe-straight-pin-headers</t>
  </si>
  <si>
    <t>Heat shrink tubing</t>
  </si>
  <si>
    <t>General purpose prototype boards</t>
  </si>
  <si>
    <t>https://www.digikey.com/en/products/detail/chip-quik-inc/SBBTH1508-1/5978279</t>
  </si>
  <si>
    <t>Rev 1.0</t>
  </si>
  <si>
    <t>last update: 2023-02-20</t>
  </si>
  <si>
    <t>created: 2023-02-17</t>
  </si>
  <si>
    <t>Eye hooks #3 kit</t>
  </si>
  <si>
    <t>https://www.aliexpress.com/item/1005002732256168.html</t>
  </si>
  <si>
    <t>https://www.digikey.com/en/products/detail/bud-industries/PT-11557-G/387082</t>
  </si>
  <si>
    <t>https://www.digikey.com/en/products/detail/e-switch/PS1023ABLK/82862</t>
  </si>
  <si>
    <t>PG7 Cable Gland (10pcs)</t>
  </si>
  <si>
    <t>https://www.aliexpress.com/item/4000242432947.html</t>
  </si>
  <si>
    <t>All prices exclude VAT, custom duties, and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</si>
</sst>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1" xfId="1" applyBorder="1"/>
    <xf numFmtId="0" fontId="1" fillId="0" borderId="1" xfId="1" applyFill="1" applyBorder="1"/>
    <xf numFmtId="0" fontId="1" fillId="0" borderId="1" xfId="1" applyFill="1" applyBorder="1" applyAlignment="1">
      <alignment wrapText="1"/>
    </xf>
    <xf numFmtId="0" fontId="2" fillId="2" borderId="1" xfId="0" applyFont="1" applyFill="1" applyBorder="1"/>
    <xf numFmtId="164" fontId="2" fillId="2" borderId="1" xfId="0" applyNumberFormat="1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4" fillId="2" borderId="1" xfId="1" applyFont="1" applyFill="1" applyBorder="1"/>
    <xf numFmtId="0" fontId="4" fillId="2" borderId="1" xfId="1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5" fillId="0" borderId="0" xfId="0" applyFont="1"/>
    <xf numFmtId="0" fontId="6" fillId="0" borderId="1" xfId="0" applyFont="1" applyBorder="1"/>
    <xf numFmtId="0" fontId="1" fillId="0" borderId="0" xfId="1"/>
    <xf numFmtId="0" fontId="2" fillId="2" borderId="0" xfId="0" applyFont="1" applyFill="1" applyAlignment="1">
      <alignment horizontal="right"/>
    </xf>
    <xf numFmtId="164" fontId="2" fillId="2" borderId="0" xfId="0" applyNumberFormat="1" applyFont="1" applyFill="1"/>
    <xf numFmtId="0" fontId="2" fillId="0" borderId="0" xfId="0" applyFont="1" applyAlignment="1">
      <alignment horizontal="right"/>
    </xf>
    <xf numFmtId="164" fontId="7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right"/>
    </xf>
    <xf numFmtId="164" fontId="6" fillId="0" borderId="0" xfId="0" applyNumberFormat="1" applyFont="1"/>
    <xf numFmtId="0" fontId="6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1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BL-Casters-Castors-Furniture-Workbench/dp/B07KVM276F/" TargetMode="External"/><Relationship Id="rId13" Type="http://schemas.openxmlformats.org/officeDocument/2006/relationships/hyperlink" Target="https://www.digikey.com/en/products/detail/yageo/CFR-25JB-52-1K/96" TargetMode="External"/><Relationship Id="rId18" Type="http://schemas.openxmlformats.org/officeDocument/2006/relationships/hyperlink" Target="https://www.digikey.com/en/products/detail/adam-tech/IEC-C-1-150/9830624" TargetMode="External"/><Relationship Id="rId26" Type="http://schemas.openxmlformats.org/officeDocument/2006/relationships/hyperlink" Target="https://www.digikey.com/en/products/detail/e-switch/PS1023ABLK/82862" TargetMode="External"/><Relationship Id="rId3" Type="http://schemas.openxmlformats.org/officeDocument/2006/relationships/hyperlink" Target="https://www.alliedelec.com/product/panduit/f1x2lg6/70333454/" TargetMode="External"/><Relationship Id="rId21" Type="http://schemas.openxmlformats.org/officeDocument/2006/relationships/hyperlink" Target="https://www.digikey.com/en/products/detail/te-connectivity-amp-connectors/1546477-2/2284035" TargetMode="External"/><Relationship Id="rId7" Type="http://schemas.openxmlformats.org/officeDocument/2006/relationships/hyperlink" Target="https://www.amazon.ca/AMZ3D-1-75mm-Black-Printer-Filament/dp/B01D999TVO" TargetMode="External"/><Relationship Id="rId12" Type="http://schemas.openxmlformats.org/officeDocument/2006/relationships/hyperlink" Target="https://www.digikey.com/en/products/detail/yageo/CFR-25JT-52-680R/9098651" TargetMode="External"/><Relationship Id="rId17" Type="http://schemas.openxmlformats.org/officeDocument/2006/relationships/hyperlink" Target="https://www.digikey.com/en/products/detail/creeled-inc/C5SMF-RJF-CT0W0BB1/" TargetMode="External"/><Relationship Id="rId25" Type="http://schemas.openxmlformats.org/officeDocument/2006/relationships/hyperlink" Target="https://www.digikey.com/en/products/detail/bud-industries/PT-11557-G/387082" TargetMode="External"/><Relationship Id="rId2" Type="http://schemas.openxmlformats.org/officeDocument/2006/relationships/hyperlink" Target="https://www.alliedelec.com/product/rs-pro-by-allied/7755328/70824480/" TargetMode="External"/><Relationship Id="rId16" Type="http://schemas.openxmlformats.org/officeDocument/2006/relationships/hyperlink" Target="https://www.digikey.com/en/products/detail/murata-electronics/CR2032/9558425" TargetMode="External"/><Relationship Id="rId20" Type="http://schemas.openxmlformats.org/officeDocument/2006/relationships/hyperlink" Target="https://www.digikey.com/en/products/detail/te-connectivity-amp-connectors/1546306-4/1277415" TargetMode="External"/><Relationship Id="rId1" Type="http://schemas.openxmlformats.org/officeDocument/2006/relationships/hyperlink" Target="https://www.amazon.com/Brushed-Interior-Corners-Residential-Hardware/dp/B09T3D2C62/" TargetMode="External"/><Relationship Id="rId6" Type="http://schemas.openxmlformats.org/officeDocument/2006/relationships/hyperlink" Target="https://www.digikey.com/en/products/detail/nichicon/LLS1E223MELB" TargetMode="External"/><Relationship Id="rId11" Type="http://schemas.openxmlformats.org/officeDocument/2006/relationships/hyperlink" Target="https://www.polyalto.com/fr/catalogue/produits/polycarbonate-gp-tout-usage" TargetMode="External"/><Relationship Id="rId24" Type="http://schemas.openxmlformats.org/officeDocument/2006/relationships/hyperlink" Target="https://www.digikey.com/en/products/detail/amphenol-cs-fci/DE09P064TXLF/1001838" TargetMode="External"/><Relationship Id="rId5" Type="http://schemas.openxmlformats.org/officeDocument/2006/relationships/hyperlink" Target="https://www.pololu.com/product/4755" TargetMode="External"/><Relationship Id="rId15" Type="http://schemas.openxmlformats.org/officeDocument/2006/relationships/hyperlink" Target="https://store.boschrexroth.com/Assembly-Technology/Basic-mechanic-elements/Profiles-and-accessories/Strut-profile/STRUT-PROFILE_3842553621?cclcl=en_US" TargetMode="External"/><Relationship Id="rId23" Type="http://schemas.openxmlformats.org/officeDocument/2006/relationships/hyperlink" Target="https://www.digikey.com/en/products/detail/amphenol-cs-fci/DE09S064TLF/1001839" TargetMode="External"/><Relationship Id="rId10" Type="http://schemas.openxmlformats.org/officeDocument/2006/relationships/hyperlink" Target="https://www.amazon.com/emma-kites-Braided-Creative-Projects/dp/B01850OST0" TargetMode="External"/><Relationship Id="rId19" Type="http://schemas.openxmlformats.org/officeDocument/2006/relationships/hyperlink" Target="https://www.adafruit.com/product/198" TargetMode="External"/><Relationship Id="rId4" Type="http://schemas.openxmlformats.org/officeDocument/2006/relationships/hyperlink" Target="https://www.amazon.com/Mr-Label-Inkjet-Printer-Support-Waterproof/dp/B01HB59G7O/" TargetMode="External"/><Relationship Id="rId9" Type="http://schemas.openxmlformats.org/officeDocument/2006/relationships/hyperlink" Target="https://www.amazon.com/Neiko-50456A-Assortment-Compression-Extension/dp/B000K7M36W/" TargetMode="External"/><Relationship Id="rId14" Type="http://schemas.openxmlformats.org/officeDocument/2006/relationships/hyperlink" Target="https://www.amazon.com/ChenYang-Degree-Angled-Female-extension/dp/B00S5WJ5RO/" TargetMode="External"/><Relationship Id="rId22" Type="http://schemas.openxmlformats.org/officeDocument/2006/relationships/hyperlink" Target="https://www.digikey.com/en/products/detail/cinch-connectivity-solutions/30-9506-99/3830292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8408-1BF4-4ADA-85B9-32940D8A966A}">
  <dimension ref="A1:G98"/>
  <sheetViews>
    <sheetView tabSelected="1" topLeftCell="A36" zoomScaleNormal="100" workbookViewId="0">
      <selection activeCell="C69" sqref="C69"/>
    </sheetView>
  </sheetViews>
  <sheetFormatPr defaultColWidth="11.40625" defaultRowHeight="14.75" x14ac:dyDescent="0.75"/>
  <cols>
    <col min="1" max="1" width="61.86328125" bestFit="1" customWidth="1"/>
    <col min="2" max="2" width="31.26953125" customWidth="1"/>
    <col min="5" max="5" width="11.54296875" style="1"/>
    <col min="7" max="7" width="148.26953125" bestFit="1" customWidth="1"/>
  </cols>
  <sheetData>
    <row r="1" spans="1:7" ht="28.75" x14ac:dyDescent="1.35">
      <c r="A1" s="20" t="s">
        <v>81</v>
      </c>
    </row>
    <row r="3" spans="1:7" x14ac:dyDescent="0.75">
      <c r="A3" s="7" t="s">
        <v>14</v>
      </c>
      <c r="B3" s="7" t="s">
        <v>28</v>
      </c>
      <c r="C3" s="15" t="s">
        <v>15</v>
      </c>
      <c r="D3" s="15" t="s">
        <v>18</v>
      </c>
      <c r="E3" s="19" t="s">
        <v>16</v>
      </c>
      <c r="F3" s="15" t="s">
        <v>17</v>
      </c>
      <c r="G3" s="7" t="s">
        <v>23</v>
      </c>
    </row>
    <row r="4" spans="1:7" x14ac:dyDescent="0.75">
      <c r="A4" s="7" t="s">
        <v>13</v>
      </c>
      <c r="B4" s="9"/>
      <c r="C4" s="16"/>
      <c r="D4" s="16"/>
      <c r="E4" s="10"/>
      <c r="F4" s="9"/>
      <c r="G4" s="9"/>
    </row>
    <row r="5" spans="1:7" x14ac:dyDescent="0.75">
      <c r="A5" s="2" t="s">
        <v>70</v>
      </c>
      <c r="B5" s="2" t="s">
        <v>21</v>
      </c>
      <c r="C5" s="17">
        <v>14.1</v>
      </c>
      <c r="D5" s="17" t="s">
        <v>2</v>
      </c>
      <c r="E5" s="3">
        <f>218.16/6.17</f>
        <v>35.358184764991897</v>
      </c>
      <c r="F5" s="3">
        <f t="shared" ref="F5:F18" si="0">C5*E5</f>
        <v>498.55040518638572</v>
      </c>
      <c r="G5" s="4" t="s">
        <v>40</v>
      </c>
    </row>
    <row r="6" spans="1:7" x14ac:dyDescent="0.75">
      <c r="A6" s="2" t="s">
        <v>69</v>
      </c>
      <c r="B6" s="2" t="s">
        <v>47</v>
      </c>
      <c r="C6" s="17">
        <v>1.6</v>
      </c>
      <c r="D6" s="17" t="s">
        <v>2</v>
      </c>
      <c r="E6" s="3">
        <v>26</v>
      </c>
      <c r="F6" s="3">
        <f t="shared" si="0"/>
        <v>41.6</v>
      </c>
      <c r="G6" s="2" t="s">
        <v>76</v>
      </c>
    </row>
    <row r="7" spans="1:7" x14ac:dyDescent="0.75">
      <c r="A7" s="2" t="s">
        <v>112</v>
      </c>
      <c r="B7" s="2" t="s">
        <v>36</v>
      </c>
      <c r="C7" s="17">
        <v>3.6</v>
      </c>
      <c r="D7" s="17" t="s">
        <v>3</v>
      </c>
      <c r="E7" s="3">
        <f>30.88/1.35</f>
        <v>22.874074074074073</v>
      </c>
      <c r="F7" s="3">
        <f t="shared" si="0"/>
        <v>82.346666666666664</v>
      </c>
      <c r="G7" s="4" t="s">
        <v>41</v>
      </c>
    </row>
    <row r="8" spans="1:7" x14ac:dyDescent="0.75">
      <c r="A8" s="2" t="s">
        <v>113</v>
      </c>
      <c r="B8" s="2" t="s">
        <v>36</v>
      </c>
      <c r="C8" s="17">
        <v>4</v>
      </c>
      <c r="D8" s="17"/>
      <c r="E8" s="3">
        <f>24.19/4</f>
        <v>6.0475000000000003</v>
      </c>
      <c r="F8" s="3">
        <f t="shared" si="0"/>
        <v>24.19</v>
      </c>
      <c r="G8" s="4" t="s">
        <v>42</v>
      </c>
    </row>
    <row r="9" spans="1:7" x14ac:dyDescent="0.75">
      <c r="A9" s="2" t="s">
        <v>114</v>
      </c>
      <c r="B9" s="2" t="s">
        <v>22</v>
      </c>
      <c r="C9" s="17">
        <v>2</v>
      </c>
      <c r="D9" s="17"/>
      <c r="E9" s="3">
        <f>169.07/1.35</f>
        <v>125.23703703703703</v>
      </c>
      <c r="F9" s="3">
        <f t="shared" si="0"/>
        <v>250.47407407407405</v>
      </c>
      <c r="G9" s="4" t="s">
        <v>46</v>
      </c>
    </row>
    <row r="10" spans="1:7" x14ac:dyDescent="0.75">
      <c r="A10" s="2" t="s">
        <v>67</v>
      </c>
      <c r="B10" s="2" t="s">
        <v>36</v>
      </c>
      <c r="C10" s="17">
        <v>3</v>
      </c>
      <c r="D10" s="17"/>
      <c r="E10" s="3">
        <f>11.99/6</f>
        <v>1.9983333333333333</v>
      </c>
      <c r="F10" s="3">
        <f t="shared" si="0"/>
        <v>5.9950000000000001</v>
      </c>
      <c r="G10" s="5" t="s">
        <v>43</v>
      </c>
    </row>
    <row r="11" spans="1:7" x14ac:dyDescent="0.75">
      <c r="A11" s="2" t="s">
        <v>68</v>
      </c>
      <c r="B11" s="2" t="s">
        <v>36</v>
      </c>
      <c r="C11" s="17">
        <v>1</v>
      </c>
      <c r="D11" s="17"/>
      <c r="E11" s="3">
        <v>12.01</v>
      </c>
      <c r="F11" s="3">
        <f t="shared" si="0"/>
        <v>12.01</v>
      </c>
      <c r="G11" s="6" t="s">
        <v>44</v>
      </c>
    </row>
    <row r="12" spans="1:7" x14ac:dyDescent="0.75">
      <c r="A12" s="2" t="s">
        <v>66</v>
      </c>
      <c r="B12" s="2" t="s">
        <v>36</v>
      </c>
      <c r="C12" s="17">
        <v>1</v>
      </c>
      <c r="D12" s="17"/>
      <c r="E12" s="3">
        <v>13.95</v>
      </c>
      <c r="F12" s="3">
        <f t="shared" si="0"/>
        <v>13.95</v>
      </c>
      <c r="G12" s="6" t="s">
        <v>45</v>
      </c>
    </row>
    <row r="13" spans="1:7" x14ac:dyDescent="0.75">
      <c r="A13" s="2" t="s">
        <v>61</v>
      </c>
      <c r="B13" s="2" t="s">
        <v>62</v>
      </c>
      <c r="C13" s="17">
        <v>180</v>
      </c>
      <c r="D13" s="17"/>
      <c r="E13" s="3">
        <f>9.35/20</f>
        <v>0.46749999999999997</v>
      </c>
      <c r="F13" s="3">
        <f t="shared" si="0"/>
        <v>84.149999999999991</v>
      </c>
      <c r="G13" s="6" t="s">
        <v>63</v>
      </c>
    </row>
    <row r="14" spans="1:7" x14ac:dyDescent="0.75">
      <c r="A14" s="2" t="s">
        <v>65</v>
      </c>
      <c r="B14" s="2" t="s">
        <v>62</v>
      </c>
      <c r="C14" s="17">
        <v>180</v>
      </c>
      <c r="D14" s="17"/>
      <c r="E14" s="3">
        <f>1.54/5</f>
        <v>0.308</v>
      </c>
      <c r="F14" s="3">
        <f t="shared" si="0"/>
        <v>55.44</v>
      </c>
      <c r="G14" s="6" t="s">
        <v>64</v>
      </c>
    </row>
    <row r="15" spans="1:7" x14ac:dyDescent="0.75">
      <c r="A15" s="2" t="s">
        <v>91</v>
      </c>
      <c r="B15" s="2" t="s">
        <v>36</v>
      </c>
      <c r="C15" s="17">
        <v>1</v>
      </c>
      <c r="D15" s="17"/>
      <c r="E15" s="3">
        <v>6.5</v>
      </c>
      <c r="F15" s="3">
        <f t="shared" si="0"/>
        <v>6.5</v>
      </c>
      <c r="G15" s="6" t="s">
        <v>92</v>
      </c>
    </row>
    <row r="16" spans="1:7" x14ac:dyDescent="0.75">
      <c r="A16" s="2" t="s">
        <v>118</v>
      </c>
      <c r="B16" s="2" t="s">
        <v>36</v>
      </c>
      <c r="C16" s="17">
        <v>1</v>
      </c>
      <c r="D16" s="17"/>
      <c r="E16" s="3">
        <v>8.99</v>
      </c>
      <c r="F16" s="3">
        <f t="shared" si="0"/>
        <v>8.99</v>
      </c>
      <c r="G16" s="6" t="s">
        <v>119</v>
      </c>
    </row>
    <row r="17" spans="1:7" x14ac:dyDescent="0.75">
      <c r="A17" s="2" t="s">
        <v>148</v>
      </c>
      <c r="B17" s="2" t="s">
        <v>62</v>
      </c>
      <c r="C17" s="17">
        <v>1</v>
      </c>
      <c r="D17" s="17"/>
      <c r="E17" s="3">
        <v>2.38</v>
      </c>
      <c r="F17" s="3">
        <f>C17*E17</f>
        <v>2.38</v>
      </c>
      <c r="G17" s="6" t="s">
        <v>149</v>
      </c>
    </row>
    <row r="18" spans="1:7" x14ac:dyDescent="0.75">
      <c r="A18" s="2" t="s">
        <v>120</v>
      </c>
      <c r="B18" s="2" t="s">
        <v>36</v>
      </c>
      <c r="C18" s="17">
        <v>1</v>
      </c>
      <c r="D18" s="17"/>
      <c r="E18" s="3">
        <v>17.96</v>
      </c>
      <c r="F18" s="3">
        <f t="shared" si="0"/>
        <v>17.96</v>
      </c>
      <c r="G18" s="6" t="s">
        <v>121</v>
      </c>
    </row>
    <row r="19" spans="1:7" x14ac:dyDescent="0.75">
      <c r="A19" s="2"/>
      <c r="B19" s="2"/>
      <c r="C19" s="17"/>
      <c r="D19" s="17"/>
      <c r="E19" s="3"/>
      <c r="F19" s="3"/>
      <c r="G19" s="5"/>
    </row>
    <row r="20" spans="1:7" x14ac:dyDescent="0.75">
      <c r="A20" s="7" t="s">
        <v>19</v>
      </c>
      <c r="B20" s="9"/>
      <c r="C20" s="16"/>
      <c r="D20" s="16"/>
      <c r="E20" s="10"/>
      <c r="F20" s="10"/>
      <c r="G20" s="13"/>
    </row>
    <row r="21" spans="1:7" x14ac:dyDescent="0.75">
      <c r="A21" s="21" t="s">
        <v>86</v>
      </c>
      <c r="B21" s="2" t="s">
        <v>36</v>
      </c>
      <c r="C21" s="17">
        <v>1</v>
      </c>
      <c r="D21" s="17"/>
      <c r="E21" s="3">
        <v>7.99</v>
      </c>
      <c r="F21" s="3">
        <f t="shared" ref="F21:F42" si="1">C21*E21</f>
        <v>7.99</v>
      </c>
      <c r="G21" s="5" t="s">
        <v>59</v>
      </c>
    </row>
    <row r="22" spans="1:7" x14ac:dyDescent="0.75">
      <c r="A22" s="2" t="s">
        <v>71</v>
      </c>
      <c r="B22" s="2" t="s">
        <v>37</v>
      </c>
      <c r="C22" s="17">
        <v>1</v>
      </c>
      <c r="D22" s="17"/>
      <c r="E22" s="3">
        <v>103.46</v>
      </c>
      <c r="F22" s="3">
        <f t="shared" si="1"/>
        <v>103.46</v>
      </c>
      <c r="G22" s="6" t="s">
        <v>0</v>
      </c>
    </row>
    <row r="23" spans="1:7" x14ac:dyDescent="0.75">
      <c r="A23" s="21" t="s">
        <v>128</v>
      </c>
      <c r="B23" s="2" t="s">
        <v>25</v>
      </c>
      <c r="C23" s="17">
        <v>1</v>
      </c>
      <c r="D23" s="17"/>
      <c r="E23" s="3">
        <v>7.6</v>
      </c>
      <c r="F23" s="3">
        <f t="shared" si="1"/>
        <v>7.6</v>
      </c>
      <c r="G23" s="6" t="s">
        <v>150</v>
      </c>
    </row>
    <row r="24" spans="1:7" x14ac:dyDescent="0.75">
      <c r="A24" s="21" t="s">
        <v>77</v>
      </c>
      <c r="B24" s="2" t="s">
        <v>25</v>
      </c>
      <c r="C24" s="17">
        <v>4</v>
      </c>
      <c r="D24" s="17"/>
      <c r="E24" s="3">
        <v>2.0099999999999998</v>
      </c>
      <c r="F24" s="3">
        <f t="shared" si="1"/>
        <v>8.0399999999999991</v>
      </c>
      <c r="G24" s="6" t="s">
        <v>151</v>
      </c>
    </row>
    <row r="25" spans="1:7" x14ac:dyDescent="0.75">
      <c r="A25" s="2" t="s">
        <v>72</v>
      </c>
      <c r="B25" s="2" t="s">
        <v>25</v>
      </c>
      <c r="C25" s="17">
        <v>1</v>
      </c>
      <c r="D25" s="17"/>
      <c r="E25" s="3">
        <v>4.5</v>
      </c>
      <c r="F25" s="3">
        <f t="shared" si="1"/>
        <v>4.5</v>
      </c>
      <c r="G25" s="6" t="s">
        <v>102</v>
      </c>
    </row>
    <row r="26" spans="1:7" x14ac:dyDescent="0.75">
      <c r="A26" s="2" t="s">
        <v>10</v>
      </c>
      <c r="B26" s="2" t="s">
        <v>25</v>
      </c>
      <c r="C26" s="17">
        <v>8</v>
      </c>
      <c r="D26" s="17"/>
      <c r="E26" s="3">
        <v>0.1</v>
      </c>
      <c r="F26" s="3">
        <f t="shared" si="1"/>
        <v>0.8</v>
      </c>
      <c r="G26" s="6" t="s">
        <v>48</v>
      </c>
    </row>
    <row r="27" spans="1:7" x14ac:dyDescent="0.75">
      <c r="A27" s="2" t="s">
        <v>12</v>
      </c>
      <c r="B27" s="2" t="s">
        <v>25</v>
      </c>
      <c r="C27" s="17">
        <v>1</v>
      </c>
      <c r="D27" s="17"/>
      <c r="E27" s="3">
        <v>0.1</v>
      </c>
      <c r="F27" s="3">
        <f t="shared" si="1"/>
        <v>0.1</v>
      </c>
      <c r="G27" s="6" t="s">
        <v>49</v>
      </c>
    </row>
    <row r="28" spans="1:7" x14ac:dyDescent="0.75">
      <c r="A28" s="2" t="s">
        <v>11</v>
      </c>
      <c r="B28" s="2" t="s">
        <v>25</v>
      </c>
      <c r="C28" s="17">
        <v>8</v>
      </c>
      <c r="D28" s="17"/>
      <c r="E28" s="3">
        <v>0.33</v>
      </c>
      <c r="F28" s="3">
        <f t="shared" si="1"/>
        <v>2.64</v>
      </c>
      <c r="G28" s="6" t="s">
        <v>51</v>
      </c>
    </row>
    <row r="29" spans="1:7" x14ac:dyDescent="0.75">
      <c r="A29" s="2" t="s">
        <v>50</v>
      </c>
      <c r="B29" s="2" t="s">
        <v>25</v>
      </c>
      <c r="C29" s="17">
        <v>1</v>
      </c>
      <c r="D29" s="17"/>
      <c r="E29" s="3">
        <v>4.87</v>
      </c>
      <c r="F29" s="3">
        <f t="shared" si="1"/>
        <v>4.87</v>
      </c>
      <c r="G29" s="6" t="s">
        <v>38</v>
      </c>
    </row>
    <row r="30" spans="1:7" x14ac:dyDescent="0.75">
      <c r="A30" s="21" t="s">
        <v>73</v>
      </c>
      <c r="B30" s="2" t="s">
        <v>52</v>
      </c>
      <c r="C30" s="17">
        <v>1</v>
      </c>
      <c r="D30" s="17"/>
      <c r="E30" s="3">
        <v>17.95</v>
      </c>
      <c r="F30" s="3">
        <f t="shared" si="1"/>
        <v>17.95</v>
      </c>
      <c r="G30" s="6" t="s">
        <v>53</v>
      </c>
    </row>
    <row r="31" spans="1:7" x14ac:dyDescent="0.75">
      <c r="A31" s="21" t="s">
        <v>129</v>
      </c>
      <c r="B31" s="2" t="s">
        <v>25</v>
      </c>
      <c r="C31" s="17">
        <v>4</v>
      </c>
      <c r="D31" s="17"/>
      <c r="E31" s="3">
        <v>2.59</v>
      </c>
      <c r="F31" s="3">
        <f t="shared" si="1"/>
        <v>10.36</v>
      </c>
      <c r="G31" s="6" t="s">
        <v>131</v>
      </c>
    </row>
    <row r="32" spans="1:7" x14ac:dyDescent="0.75">
      <c r="A32" s="21" t="s">
        <v>130</v>
      </c>
      <c r="B32" s="2" t="s">
        <v>25</v>
      </c>
      <c r="C32" s="17">
        <v>2</v>
      </c>
      <c r="D32" s="17"/>
      <c r="E32" s="3">
        <v>2.94</v>
      </c>
      <c r="F32" s="3">
        <f t="shared" si="1"/>
        <v>5.88</v>
      </c>
      <c r="G32" s="6" t="s">
        <v>98</v>
      </c>
    </row>
    <row r="33" spans="1:7" x14ac:dyDescent="0.75">
      <c r="A33" s="21" t="s">
        <v>143</v>
      </c>
      <c r="B33" s="2" t="s">
        <v>25</v>
      </c>
      <c r="C33" s="17">
        <v>5</v>
      </c>
      <c r="D33" s="17"/>
      <c r="E33" s="3">
        <v>1.59</v>
      </c>
      <c r="F33" s="3">
        <f t="shared" si="1"/>
        <v>7.95</v>
      </c>
      <c r="G33" s="6" t="s">
        <v>144</v>
      </c>
    </row>
    <row r="34" spans="1:7" x14ac:dyDescent="0.75">
      <c r="A34" s="21" t="s">
        <v>96</v>
      </c>
      <c r="B34" s="2" t="s">
        <v>36</v>
      </c>
      <c r="C34" s="17">
        <v>1</v>
      </c>
      <c r="D34" s="17"/>
      <c r="E34" s="3">
        <v>39.99</v>
      </c>
      <c r="F34" s="3">
        <f t="shared" si="1"/>
        <v>39.99</v>
      </c>
      <c r="G34" s="6" t="s">
        <v>97</v>
      </c>
    </row>
    <row r="35" spans="1:7" x14ac:dyDescent="0.75">
      <c r="A35" s="21" t="s">
        <v>140</v>
      </c>
      <c r="B35" s="2" t="s">
        <v>27</v>
      </c>
      <c r="C35" s="17">
        <v>5</v>
      </c>
      <c r="D35" s="17"/>
      <c r="E35" s="3">
        <v>1.61</v>
      </c>
      <c r="F35" s="3">
        <f t="shared" si="1"/>
        <v>8.0500000000000007</v>
      </c>
      <c r="G35" s="6" t="s">
        <v>141</v>
      </c>
    </row>
    <row r="36" spans="1:7" x14ac:dyDescent="0.75">
      <c r="A36" t="s">
        <v>101</v>
      </c>
      <c r="B36" s="2" t="s">
        <v>25</v>
      </c>
      <c r="C36" s="17">
        <v>1</v>
      </c>
      <c r="D36" s="17"/>
      <c r="E36" s="3">
        <v>1.2</v>
      </c>
      <c r="F36" s="3">
        <f t="shared" si="1"/>
        <v>1.2</v>
      </c>
      <c r="G36" s="22" t="s">
        <v>95</v>
      </c>
    </row>
    <row r="37" spans="1:7" x14ac:dyDescent="0.75">
      <c r="A37" s="21" t="s">
        <v>132</v>
      </c>
      <c r="B37" s="2" t="s">
        <v>25</v>
      </c>
      <c r="C37" s="17">
        <v>4</v>
      </c>
      <c r="D37" s="17"/>
      <c r="E37" s="3">
        <v>5.2</v>
      </c>
      <c r="F37" s="3">
        <f t="shared" si="1"/>
        <v>20.8</v>
      </c>
      <c r="G37" s="6" t="s">
        <v>93</v>
      </c>
    </row>
    <row r="38" spans="1:7" x14ac:dyDescent="0.75">
      <c r="A38" s="21" t="s">
        <v>133</v>
      </c>
      <c r="B38" s="2" t="s">
        <v>25</v>
      </c>
      <c r="C38" s="17">
        <v>4</v>
      </c>
      <c r="D38" s="17"/>
      <c r="E38" s="3">
        <v>0.7</v>
      </c>
      <c r="F38" s="3">
        <f t="shared" si="1"/>
        <v>2.8</v>
      </c>
      <c r="G38" s="6" t="s">
        <v>134</v>
      </c>
    </row>
    <row r="39" spans="1:7" x14ac:dyDescent="0.75">
      <c r="A39" s="21" t="s">
        <v>135</v>
      </c>
      <c r="B39" s="2" t="s">
        <v>25</v>
      </c>
      <c r="C39" s="17">
        <v>4</v>
      </c>
      <c r="D39" s="17"/>
      <c r="E39" s="3">
        <v>0.72</v>
      </c>
      <c r="F39" s="3">
        <f t="shared" si="1"/>
        <v>2.88</v>
      </c>
      <c r="G39" s="6" t="s">
        <v>136</v>
      </c>
    </row>
    <row r="40" spans="1:7" x14ac:dyDescent="0.75">
      <c r="A40" s="21" t="s">
        <v>6</v>
      </c>
      <c r="B40" s="2" t="s">
        <v>25</v>
      </c>
      <c r="C40" s="17">
        <v>1</v>
      </c>
      <c r="D40" s="17"/>
      <c r="E40" s="3">
        <v>0.75</v>
      </c>
      <c r="F40" s="3">
        <f t="shared" si="1"/>
        <v>0.75</v>
      </c>
      <c r="G40" s="6" t="s">
        <v>139</v>
      </c>
    </row>
    <row r="41" spans="1:7" x14ac:dyDescent="0.75">
      <c r="A41" s="21" t="s">
        <v>137</v>
      </c>
      <c r="B41" s="2" t="s">
        <v>25</v>
      </c>
      <c r="C41" s="17">
        <v>4</v>
      </c>
      <c r="D41" s="17"/>
      <c r="E41" s="3">
        <v>0.78</v>
      </c>
      <c r="F41" s="3">
        <f t="shared" si="1"/>
        <v>3.12</v>
      </c>
      <c r="G41" s="6" t="s">
        <v>138</v>
      </c>
    </row>
    <row r="42" spans="1:7" x14ac:dyDescent="0.75">
      <c r="A42" s="21" t="s">
        <v>75</v>
      </c>
      <c r="B42" s="2" t="s">
        <v>25</v>
      </c>
      <c r="C42" s="17">
        <v>1</v>
      </c>
      <c r="D42" s="17"/>
      <c r="E42" s="3">
        <v>9.59</v>
      </c>
      <c r="F42" s="3">
        <f t="shared" si="1"/>
        <v>9.59</v>
      </c>
      <c r="G42" s="6" t="s">
        <v>100</v>
      </c>
    </row>
    <row r="43" spans="1:7" x14ac:dyDescent="0.75">
      <c r="A43" s="21" t="s">
        <v>78</v>
      </c>
      <c r="B43" s="2" t="s">
        <v>25</v>
      </c>
      <c r="C43" s="17">
        <v>5</v>
      </c>
      <c r="D43" s="17"/>
      <c r="E43" s="3">
        <v>0.17</v>
      </c>
      <c r="F43" s="3">
        <f t="shared" ref="F43:F44" si="2">C43*E43</f>
        <v>0.85000000000000009</v>
      </c>
      <c r="G43" s="6" t="s">
        <v>83</v>
      </c>
    </row>
    <row r="44" spans="1:7" x14ac:dyDescent="0.75">
      <c r="A44" s="21" t="s">
        <v>79</v>
      </c>
      <c r="B44" s="2" t="s">
        <v>25</v>
      </c>
      <c r="C44" s="17">
        <v>1</v>
      </c>
      <c r="D44" s="17"/>
      <c r="E44" s="3">
        <v>0.48</v>
      </c>
      <c r="F44" s="3">
        <f t="shared" si="2"/>
        <v>0.48</v>
      </c>
      <c r="G44" s="6" t="s">
        <v>82</v>
      </c>
    </row>
    <row r="45" spans="1:7" x14ac:dyDescent="0.75">
      <c r="A45" s="2" t="s">
        <v>57</v>
      </c>
      <c r="B45" s="2" t="s">
        <v>36</v>
      </c>
      <c r="C45" s="17">
        <v>1</v>
      </c>
      <c r="D45" s="17"/>
      <c r="E45" s="3">
        <v>20.49</v>
      </c>
      <c r="F45" s="3">
        <f t="shared" ref="F45:F52" si="3">C45*E45</f>
        <v>20.49</v>
      </c>
      <c r="G45" s="6" t="s">
        <v>58</v>
      </c>
    </row>
    <row r="46" spans="1:7" x14ac:dyDescent="0.75">
      <c r="A46" s="2" t="s">
        <v>56</v>
      </c>
      <c r="B46" s="2" t="s">
        <v>25</v>
      </c>
      <c r="C46" s="17">
        <v>1</v>
      </c>
      <c r="D46" s="17"/>
      <c r="E46" s="3">
        <v>57.77</v>
      </c>
      <c r="F46" s="3">
        <f t="shared" si="3"/>
        <v>57.77</v>
      </c>
      <c r="G46" s="6" t="s">
        <v>39</v>
      </c>
    </row>
    <row r="47" spans="1:7" x14ac:dyDescent="0.75">
      <c r="A47" s="2" t="s">
        <v>55</v>
      </c>
      <c r="B47" s="2" t="s">
        <v>37</v>
      </c>
      <c r="C47" s="17">
        <v>6</v>
      </c>
      <c r="D47" s="17"/>
      <c r="E47" s="3">
        <v>6.88</v>
      </c>
      <c r="F47" s="3">
        <f t="shared" si="3"/>
        <v>41.28</v>
      </c>
      <c r="G47" s="5" t="s">
        <v>1</v>
      </c>
    </row>
    <row r="48" spans="1:7" x14ac:dyDescent="0.75">
      <c r="A48" s="2" t="s">
        <v>117</v>
      </c>
      <c r="B48" s="2" t="s">
        <v>36</v>
      </c>
      <c r="C48" s="17">
        <v>1</v>
      </c>
      <c r="D48" s="17"/>
      <c r="E48" s="3">
        <v>6.75</v>
      </c>
      <c r="F48" s="3">
        <f t="shared" si="3"/>
        <v>6.75</v>
      </c>
      <c r="G48" s="5" t="s">
        <v>94</v>
      </c>
    </row>
    <row r="49" spans="1:7" x14ac:dyDescent="0.75">
      <c r="A49" s="2" t="s">
        <v>123</v>
      </c>
      <c r="B49" s="2" t="s">
        <v>36</v>
      </c>
      <c r="C49" s="17">
        <v>1</v>
      </c>
      <c r="D49" s="17"/>
      <c r="E49" s="3">
        <v>9.99</v>
      </c>
      <c r="F49" s="3">
        <f t="shared" si="3"/>
        <v>9.99</v>
      </c>
      <c r="G49" s="5" t="s">
        <v>124</v>
      </c>
    </row>
    <row r="50" spans="1:7" x14ac:dyDescent="0.75">
      <c r="A50" s="2" t="s">
        <v>152</v>
      </c>
      <c r="B50" s="2" t="s">
        <v>62</v>
      </c>
      <c r="C50" s="17">
        <v>1</v>
      </c>
      <c r="D50" s="17"/>
      <c r="E50" s="3">
        <v>1.17</v>
      </c>
      <c r="F50" s="3">
        <f t="shared" si="3"/>
        <v>1.17</v>
      </c>
      <c r="G50" s="5" t="s">
        <v>153</v>
      </c>
    </row>
    <row r="51" spans="1:7" x14ac:dyDescent="0.75">
      <c r="A51" s="2" t="s">
        <v>126</v>
      </c>
      <c r="B51" s="2" t="s">
        <v>36</v>
      </c>
      <c r="C51" s="17">
        <v>1</v>
      </c>
      <c r="D51" s="17"/>
      <c r="E51" s="3">
        <v>16.98</v>
      </c>
      <c r="F51" s="3">
        <f t="shared" si="3"/>
        <v>16.98</v>
      </c>
      <c r="G51" s="5" t="s">
        <v>125</v>
      </c>
    </row>
    <row r="52" spans="1:7" x14ac:dyDescent="0.75">
      <c r="A52" s="2" t="s">
        <v>127</v>
      </c>
      <c r="B52" s="2" t="s">
        <v>36</v>
      </c>
      <c r="C52" s="17">
        <v>1</v>
      </c>
      <c r="D52" s="17"/>
      <c r="E52" s="3">
        <v>12.98</v>
      </c>
      <c r="F52" s="3">
        <f t="shared" si="3"/>
        <v>12.98</v>
      </c>
      <c r="G52" s="5" t="s">
        <v>125</v>
      </c>
    </row>
    <row r="53" spans="1:7" x14ac:dyDescent="0.75">
      <c r="A53" s="2"/>
      <c r="B53" s="2"/>
      <c r="C53" s="17"/>
      <c r="D53" s="17"/>
      <c r="E53" s="3"/>
      <c r="F53" s="3"/>
      <c r="G53" s="6"/>
    </row>
    <row r="54" spans="1:7" x14ac:dyDescent="0.75">
      <c r="A54" s="7" t="s">
        <v>29</v>
      </c>
      <c r="B54" s="9"/>
      <c r="C54" s="16"/>
      <c r="D54" s="16"/>
      <c r="E54" s="10"/>
      <c r="F54" s="10"/>
      <c r="G54" s="14"/>
    </row>
    <row r="55" spans="1:7" x14ac:dyDescent="0.75">
      <c r="A55" s="2" t="s">
        <v>20</v>
      </c>
      <c r="B55" s="2" t="s">
        <v>24</v>
      </c>
      <c r="C55" s="17">
        <v>4</v>
      </c>
      <c r="D55" s="17"/>
      <c r="E55" s="3">
        <v>51.95</v>
      </c>
      <c r="F55" s="3">
        <f>C55*E55</f>
        <v>207.8</v>
      </c>
      <c r="G55" s="6" t="s">
        <v>5</v>
      </c>
    </row>
    <row r="56" spans="1:7" x14ac:dyDescent="0.75">
      <c r="A56" s="2" t="s">
        <v>88</v>
      </c>
      <c r="B56" s="2" t="s">
        <v>24</v>
      </c>
      <c r="C56" s="17">
        <v>2</v>
      </c>
      <c r="D56" s="17"/>
      <c r="E56" s="3">
        <v>9.9499999999999993</v>
      </c>
      <c r="F56" s="3">
        <f t="shared" ref="F56:F57" si="4">C56*E56</f>
        <v>19.899999999999999</v>
      </c>
      <c r="G56" s="6" t="s">
        <v>90</v>
      </c>
    </row>
    <row r="57" spans="1:7" x14ac:dyDescent="0.75">
      <c r="A57" s="2" t="s">
        <v>87</v>
      </c>
      <c r="B57" s="2" t="s">
        <v>24</v>
      </c>
      <c r="C57" s="17">
        <v>2</v>
      </c>
      <c r="D57" s="17"/>
      <c r="E57" s="3">
        <v>9.9499999999999993</v>
      </c>
      <c r="F57" s="3">
        <f t="shared" si="4"/>
        <v>19.899999999999999</v>
      </c>
      <c r="G57" s="6" t="s">
        <v>89</v>
      </c>
    </row>
    <row r="58" spans="1:7" x14ac:dyDescent="0.75">
      <c r="A58" s="2" t="s">
        <v>74</v>
      </c>
      <c r="B58" s="2" t="s">
        <v>24</v>
      </c>
      <c r="C58" s="17">
        <v>4</v>
      </c>
      <c r="D58" s="17"/>
      <c r="E58" s="3">
        <v>3.95</v>
      </c>
      <c r="F58" s="3">
        <f t="shared" ref="F58:F63" si="5">C58*E58</f>
        <v>15.8</v>
      </c>
      <c r="G58" s="6" t="s">
        <v>31</v>
      </c>
    </row>
    <row r="59" spans="1:7" x14ac:dyDescent="0.75">
      <c r="A59" s="2" t="s">
        <v>8</v>
      </c>
      <c r="B59" s="2" t="s">
        <v>25</v>
      </c>
      <c r="C59" s="17">
        <v>1</v>
      </c>
      <c r="D59" s="17"/>
      <c r="E59" s="3">
        <v>41.27</v>
      </c>
      <c r="F59" s="3">
        <f t="shared" si="5"/>
        <v>41.27</v>
      </c>
      <c r="G59" s="6" t="s">
        <v>35</v>
      </c>
    </row>
    <row r="60" spans="1:7" x14ac:dyDescent="0.75">
      <c r="A60" s="2" t="s">
        <v>7</v>
      </c>
      <c r="B60" s="2" t="s">
        <v>26</v>
      </c>
      <c r="C60" s="17">
        <v>4</v>
      </c>
      <c r="D60" s="17"/>
      <c r="E60" s="3">
        <v>89.95</v>
      </c>
      <c r="F60" s="3">
        <f t="shared" si="5"/>
        <v>359.8</v>
      </c>
      <c r="G60" s="6" t="s">
        <v>32</v>
      </c>
    </row>
    <row r="61" spans="1:7" x14ac:dyDescent="0.75">
      <c r="A61" s="2" t="s">
        <v>9</v>
      </c>
      <c r="B61" s="2" t="s">
        <v>27</v>
      </c>
      <c r="C61" s="17">
        <v>1</v>
      </c>
      <c r="D61" s="17"/>
      <c r="E61" s="3">
        <v>48.4</v>
      </c>
      <c r="F61" s="3">
        <f t="shared" si="5"/>
        <v>48.4</v>
      </c>
      <c r="G61" s="6" t="s">
        <v>34</v>
      </c>
    </row>
    <row r="62" spans="1:7" x14ac:dyDescent="0.75">
      <c r="A62" s="2" t="s">
        <v>4</v>
      </c>
      <c r="B62" s="2" t="s">
        <v>27</v>
      </c>
      <c r="C62" s="17">
        <v>1</v>
      </c>
      <c r="D62" s="17"/>
      <c r="E62" s="3">
        <v>10.95</v>
      </c>
      <c r="F62" s="3">
        <f t="shared" si="5"/>
        <v>10.95</v>
      </c>
      <c r="G62" s="6" t="s">
        <v>33</v>
      </c>
    </row>
    <row r="63" spans="1:7" x14ac:dyDescent="0.75">
      <c r="A63" s="2" t="s">
        <v>122</v>
      </c>
      <c r="B63" s="2" t="s">
        <v>84</v>
      </c>
      <c r="C63" s="17">
        <v>1</v>
      </c>
      <c r="D63" s="17"/>
      <c r="E63" s="3">
        <v>30</v>
      </c>
      <c r="F63" s="3">
        <f t="shared" si="5"/>
        <v>30</v>
      </c>
      <c r="G63" s="6" t="s">
        <v>85</v>
      </c>
    </row>
    <row r="64" spans="1:7" x14ac:dyDescent="0.75">
      <c r="A64" s="2"/>
      <c r="B64" s="2"/>
      <c r="C64" s="17"/>
      <c r="D64" s="17"/>
      <c r="E64" s="3"/>
      <c r="F64" s="3"/>
      <c r="G64" s="2"/>
    </row>
    <row r="65" spans="1:7" x14ac:dyDescent="0.75">
      <c r="A65" s="7" t="s">
        <v>30</v>
      </c>
      <c r="B65" s="11"/>
      <c r="C65" s="18"/>
      <c r="D65" s="18"/>
      <c r="E65" s="12"/>
      <c r="F65" s="12"/>
      <c r="G65" s="11"/>
    </row>
    <row r="66" spans="1:7" x14ac:dyDescent="0.75">
      <c r="A66" s="2" t="s">
        <v>115</v>
      </c>
      <c r="B66" s="2" t="s">
        <v>36</v>
      </c>
      <c r="C66" s="17">
        <v>1</v>
      </c>
      <c r="D66" s="17"/>
      <c r="E66" s="3">
        <v>7.59</v>
      </c>
      <c r="F66" s="3">
        <f>C66*E66</f>
        <v>7.59</v>
      </c>
      <c r="G66" s="5" t="s">
        <v>54</v>
      </c>
    </row>
    <row r="67" spans="1:7" x14ac:dyDescent="0.75">
      <c r="A67" s="2"/>
      <c r="B67" s="2"/>
      <c r="C67" s="2"/>
      <c r="D67" s="2"/>
      <c r="E67" s="3"/>
      <c r="F67" s="3"/>
      <c r="G67" s="4"/>
    </row>
    <row r="68" spans="1:7" x14ac:dyDescent="0.75">
      <c r="A68" s="33" t="s">
        <v>60</v>
      </c>
      <c r="B68" s="33"/>
      <c r="C68" s="33"/>
      <c r="D68" s="33"/>
      <c r="E68" s="33"/>
      <c r="F68" s="8">
        <f>SUM(F5:F66)</f>
        <v>2306.0061459271265</v>
      </c>
      <c r="G68" s="11"/>
    </row>
    <row r="69" spans="1:7" x14ac:dyDescent="0.75">
      <c r="A69" s="25"/>
      <c r="B69" s="25"/>
      <c r="C69" s="25"/>
      <c r="D69" s="25"/>
      <c r="E69" s="25"/>
      <c r="F69" s="26" t="s">
        <v>154</v>
      </c>
    </row>
    <row r="70" spans="1:7" x14ac:dyDescent="0.75">
      <c r="A70" s="25"/>
      <c r="B70" s="25"/>
      <c r="C70" s="25"/>
      <c r="D70" s="25"/>
      <c r="E70" s="25"/>
      <c r="F70" s="26"/>
    </row>
    <row r="71" spans="1:7" x14ac:dyDescent="0.75">
      <c r="A71" s="31" t="s">
        <v>110</v>
      </c>
      <c r="B71" s="23"/>
      <c r="C71" s="23"/>
      <c r="D71" s="23"/>
      <c r="E71" s="23"/>
      <c r="F71" s="24"/>
      <c r="G71" s="32"/>
    </row>
    <row r="72" spans="1:7" s="27" customFormat="1" x14ac:dyDescent="0.75">
      <c r="A72" s="30" t="s">
        <v>107</v>
      </c>
      <c r="B72" s="28"/>
      <c r="C72" s="28"/>
      <c r="D72" s="28"/>
      <c r="E72" s="28"/>
      <c r="F72" s="29"/>
    </row>
    <row r="73" spans="1:7" s="27" customFormat="1" x14ac:dyDescent="0.75">
      <c r="A73" s="30" t="s">
        <v>116</v>
      </c>
      <c r="B73" s="28"/>
      <c r="C73" s="28"/>
      <c r="D73" s="28"/>
      <c r="E73" s="28"/>
      <c r="F73" s="29"/>
    </row>
    <row r="74" spans="1:7" s="27" customFormat="1" x14ac:dyDescent="0.75">
      <c r="A74" s="30" t="s">
        <v>106</v>
      </c>
      <c r="B74" s="28"/>
      <c r="C74" s="28"/>
      <c r="D74" s="28"/>
      <c r="E74" s="28"/>
      <c r="F74" s="29"/>
    </row>
    <row r="75" spans="1:7" s="27" customFormat="1" x14ac:dyDescent="0.75">
      <c r="A75" s="30" t="s">
        <v>105</v>
      </c>
      <c r="B75" s="28"/>
      <c r="C75" s="28"/>
      <c r="D75" s="28"/>
      <c r="E75" s="28"/>
      <c r="F75" s="29"/>
    </row>
    <row r="76" spans="1:7" s="27" customFormat="1" x14ac:dyDescent="0.75">
      <c r="A76" s="30" t="s">
        <v>109</v>
      </c>
      <c r="B76" s="28"/>
      <c r="C76" s="28"/>
      <c r="D76" s="28"/>
      <c r="E76" s="28"/>
      <c r="F76" s="29"/>
    </row>
    <row r="77" spans="1:7" s="27" customFormat="1" x14ac:dyDescent="0.75">
      <c r="A77" s="30" t="s">
        <v>142</v>
      </c>
      <c r="B77" s="28"/>
      <c r="C77" s="28"/>
      <c r="D77" s="28"/>
      <c r="E77" s="28"/>
      <c r="F77" s="29"/>
    </row>
    <row r="78" spans="1:7" s="27" customFormat="1" x14ac:dyDescent="0.75">
      <c r="A78" s="30" t="s">
        <v>108</v>
      </c>
      <c r="B78" s="28"/>
      <c r="C78" s="28"/>
      <c r="D78" s="28"/>
      <c r="E78" s="28"/>
      <c r="F78" s="29"/>
    </row>
    <row r="79" spans="1:7" s="27" customFormat="1" x14ac:dyDescent="0.75">
      <c r="A79" s="30" t="s">
        <v>103</v>
      </c>
      <c r="B79" s="28"/>
      <c r="C79" s="28"/>
      <c r="D79" s="28"/>
      <c r="E79" s="28"/>
      <c r="F79" s="29"/>
    </row>
    <row r="80" spans="1:7" s="27" customFormat="1" x14ac:dyDescent="0.75">
      <c r="A80" s="30" t="s">
        <v>104</v>
      </c>
      <c r="B80" s="28"/>
      <c r="C80" s="28"/>
      <c r="D80" s="28"/>
      <c r="E80" s="28"/>
      <c r="F80" s="29"/>
    </row>
    <row r="81" spans="1:7" s="27" customFormat="1" x14ac:dyDescent="0.75">
      <c r="A81" s="30"/>
      <c r="B81" s="28"/>
      <c r="C81" s="28"/>
      <c r="D81" s="28"/>
      <c r="E81" s="28"/>
      <c r="F81" s="29"/>
    </row>
    <row r="82" spans="1:7" s="27" customFormat="1" x14ac:dyDescent="0.75">
      <c r="A82" s="31" t="s">
        <v>111</v>
      </c>
      <c r="B82" s="23"/>
      <c r="C82" s="23"/>
      <c r="D82" s="23"/>
      <c r="E82" s="23"/>
      <c r="F82" s="24"/>
      <c r="G82" s="32"/>
    </row>
    <row r="83" spans="1:7" x14ac:dyDescent="0.75">
      <c r="A83" t="s">
        <v>80</v>
      </c>
    </row>
    <row r="84" spans="1:7" x14ac:dyDescent="0.75">
      <c r="A84" t="s">
        <v>99</v>
      </c>
    </row>
    <row r="85" spans="1:7" x14ac:dyDescent="0.75">
      <c r="A85" t="s">
        <v>147</v>
      </c>
    </row>
    <row r="86" spans="1:7" x14ac:dyDescent="0.75">
      <c r="A86" t="s">
        <v>146</v>
      </c>
    </row>
    <row r="87" spans="1:7" x14ac:dyDescent="0.75">
      <c r="A87" t="s">
        <v>145</v>
      </c>
    </row>
    <row r="89" spans="1:7" x14ac:dyDescent="0.75">
      <c r="D89" s="22"/>
    </row>
    <row r="93" spans="1:7" x14ac:dyDescent="0.75">
      <c r="D93" s="22"/>
    </row>
    <row r="94" spans="1:7" x14ac:dyDescent="0.75">
      <c r="D94" s="22"/>
    </row>
    <row r="97" spans="4:4" x14ac:dyDescent="0.75">
      <c r="D97" s="22"/>
    </row>
    <row r="98" spans="4:4" x14ac:dyDescent="0.75">
      <c r="D98" s="22"/>
    </row>
  </sheetData>
  <mergeCells count="1">
    <mergeCell ref="A68:E68"/>
  </mergeCells>
  <hyperlinks>
    <hyperlink ref="G10" r:id="rId1" xr:uid="{7F30DB5C-EB14-4EAD-B3F6-6A59C0C3198E}"/>
    <hyperlink ref="G22" r:id="rId2" xr:uid="{A9E3EA97-B1B0-4011-99EF-BE9298806CFB}"/>
    <hyperlink ref="G47" r:id="rId3" xr:uid="{AE6CF758-779F-4A92-93FB-2A8C596AFE26}"/>
    <hyperlink ref="G66" r:id="rId4" xr:uid="{C4C05E3C-DE6C-4E29-81A3-3884E1E9710A}"/>
    <hyperlink ref="G55" r:id="rId5" xr:uid="{94C81715-173B-4C39-98BD-BF84A51D60D7}"/>
    <hyperlink ref="G29" r:id="rId6" xr:uid="{F8ECCFC2-BB5F-4ECA-A587-9ED8C3083FBB}"/>
    <hyperlink ref="G7" r:id="rId7" xr:uid="{299188C5-8AFF-44FE-81B6-3D33132424AB}"/>
    <hyperlink ref="G8" r:id="rId8" xr:uid="{CC365182-5694-4A95-97A1-7C5C29B0ED8B}"/>
    <hyperlink ref="G11" r:id="rId9" xr:uid="{A6A18151-C5F9-4D38-8938-03CC73FE7BC6}"/>
    <hyperlink ref="G12" r:id="rId10" xr:uid="{41B679A0-FB10-4200-9570-7BCC27E30C5D}"/>
    <hyperlink ref="G9" r:id="rId11" xr:uid="{F3B28249-28AE-45D3-9F82-A80337DC29C8}"/>
    <hyperlink ref="G26" r:id="rId12" xr:uid="{1D2AB1C4-0304-4E23-B66B-D923DCCAA184}"/>
    <hyperlink ref="G27" r:id="rId13" xr:uid="{C4C35C98-C136-451B-9769-72BE3B77FA44}"/>
    <hyperlink ref="G21" r:id="rId14" xr:uid="{D2DD7238-F2E1-45F6-94B4-C6FA68139E2E}"/>
    <hyperlink ref="G5" r:id="rId15" xr:uid="{AA60E9D3-1DF1-42B3-B053-4D7EB2139241}"/>
    <hyperlink ref="G44" r:id="rId16" xr:uid="{09AC04E3-9AD2-4A58-885C-90B629CC6B05}"/>
    <hyperlink ref="G43" r:id="rId17" xr:uid="{04A2E193-3D2B-446D-9FBC-CAEC6B756AF8}"/>
    <hyperlink ref="G36" r:id="rId18" xr:uid="{279CFA04-C598-48E4-907A-15060C87C128}"/>
    <hyperlink ref="G30" r:id="rId19" xr:uid="{F6FA6806-559F-4CD4-8252-FD531BA5ABF8}"/>
    <hyperlink ref="G32" r:id="rId20" xr:uid="{1984C0D3-6544-4CE3-A9CA-590E0B03BF34}"/>
    <hyperlink ref="G31" r:id="rId21" xr:uid="{25BA3941-AE7E-4EEF-B955-E11EF0C91B6E}"/>
    <hyperlink ref="G37" r:id="rId22" xr:uid="{85B5C3D0-18C0-4F36-BBAB-16F9CAE4567B}"/>
    <hyperlink ref="G38" r:id="rId23" xr:uid="{F4FB3B4C-CD59-41C2-BB01-AEFC9B5A6769}"/>
    <hyperlink ref="G39" r:id="rId24" xr:uid="{2E62AB01-1A82-4EEE-A28B-B92F76FEE4F5}"/>
    <hyperlink ref="G23" r:id="rId25" xr:uid="{A9A80F66-C3C1-4C19-A215-580CA1D64A20}"/>
    <hyperlink ref="G24" r:id="rId26" xr:uid="{D8E07120-0888-41ED-AA8D-56780DD4BBB1}"/>
  </hyperlinks>
  <pageMargins left="0.7" right="0.7" top="0.75" bottom="0.75" header="0.3" footer="0.3"/>
  <pageSetup paperSize="9"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mikael arslan</dc:creator>
  <cp:keywords/>
  <dc:description/>
  <cp:lastModifiedBy>Lionel</cp:lastModifiedBy>
  <cp:revision/>
  <dcterms:created xsi:type="dcterms:W3CDTF">2022-06-02T12:55:56Z</dcterms:created>
  <dcterms:modified xsi:type="dcterms:W3CDTF">2023-02-20T15:37:14Z</dcterms:modified>
  <cp:category/>
  <cp:contentStatus/>
</cp:coreProperties>
</file>