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ail\Documents\Cesure\CEA\Trend\"/>
    </mc:Choice>
  </mc:AlternateContent>
  <xr:revisionPtr revIDLastSave="0" documentId="13_ncr:1_{60FFCAE1-D7A8-4EA3-A307-ACEEAE39C99C}" xr6:coauthVersionLast="47" xr6:coauthVersionMax="47" xr10:uidLastSave="{00000000-0000-0000-0000-000000000000}"/>
  <bookViews>
    <workbookView xWindow="-108" yWindow="-108" windowWidth="23256" windowHeight="12576" xr2:uid="{03062D22-EABC-480A-A313-074E979F6B8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C20" i="1"/>
  <c r="D18" i="1"/>
  <c r="E18" i="1"/>
  <c r="F18" i="1"/>
  <c r="G18" i="1"/>
  <c r="H18" i="1"/>
  <c r="I18" i="1"/>
  <c r="C18" i="1"/>
  <c r="B18" i="1"/>
  <c r="D17" i="1"/>
  <c r="E17" i="1"/>
  <c r="F17" i="1"/>
  <c r="G17" i="1"/>
  <c r="H17" i="1"/>
  <c r="I17" i="1"/>
  <c r="C21" i="1"/>
  <c r="D21" i="1"/>
  <c r="E21" i="1"/>
  <c r="F21" i="1"/>
  <c r="G21" i="1"/>
  <c r="H21" i="1"/>
  <c r="I21" i="1"/>
  <c r="B10" i="1"/>
  <c r="C10" i="1"/>
  <c r="D10" i="1"/>
  <c r="E10" i="1"/>
  <c r="F10" i="1"/>
  <c r="G10" i="1"/>
  <c r="H10" i="1"/>
  <c r="I10" i="1"/>
  <c r="J10" i="1"/>
  <c r="K10" i="1"/>
  <c r="L10" i="1"/>
  <c r="C6" i="1"/>
  <c r="C16" i="1"/>
  <c r="D16" i="1"/>
  <c r="E16" i="1"/>
  <c r="F16" i="1"/>
  <c r="G16" i="1"/>
  <c r="H16" i="1"/>
  <c r="I16" i="1"/>
  <c r="B16" i="1"/>
  <c r="B14" i="1"/>
  <c r="C17" i="1" s="1"/>
  <c r="C5" i="1"/>
  <c r="D5" i="1"/>
  <c r="E5" i="1"/>
  <c r="F5" i="1"/>
  <c r="G5" i="1"/>
  <c r="H5" i="1"/>
  <c r="I5" i="1"/>
  <c r="J5" i="1"/>
  <c r="K5" i="1"/>
  <c r="L5" i="1"/>
  <c r="B5" i="1"/>
  <c r="D6" i="1"/>
  <c r="E6" i="1"/>
  <c r="F6" i="1"/>
  <c r="G6" i="1"/>
  <c r="H6" i="1"/>
  <c r="I6" i="1"/>
  <c r="J6" i="1"/>
  <c r="K6" i="1"/>
  <c r="L6" i="1"/>
  <c r="B6" i="1"/>
  <c r="B15" i="1" s="1"/>
  <c r="C33" i="1"/>
  <c r="C4" i="1" s="1"/>
  <c r="D33" i="1"/>
  <c r="D15" i="1" s="1"/>
  <c r="E33" i="1"/>
  <c r="E15" i="1" s="1"/>
  <c r="F33" i="1"/>
  <c r="F15" i="1" s="1"/>
  <c r="G33" i="1"/>
  <c r="G4" i="1" s="1"/>
  <c r="H33" i="1"/>
  <c r="H4" i="1" s="1"/>
  <c r="I33" i="1"/>
  <c r="I4" i="1" s="1"/>
  <c r="J33" i="1"/>
  <c r="J4" i="1" s="1"/>
  <c r="K33" i="1"/>
  <c r="K4" i="1" s="1"/>
  <c r="L33" i="1"/>
  <c r="L4" i="1" s="1"/>
  <c r="M31" i="1"/>
  <c r="B33" i="1"/>
  <c r="B4" i="1" s="1"/>
  <c r="I7" i="1" l="1"/>
  <c r="D7" i="1"/>
  <c r="K7" i="1"/>
  <c r="J7" i="1"/>
  <c r="H7" i="1"/>
  <c r="L7" i="1"/>
  <c r="G7" i="1"/>
  <c r="B7" i="1"/>
  <c r="F7" i="1"/>
  <c r="C7" i="1"/>
  <c r="E7" i="1"/>
  <c r="I19" i="1"/>
  <c r="B21" i="1"/>
  <c r="H8" i="1"/>
  <c r="E8" i="1"/>
  <c r="G15" i="1"/>
  <c r="B8" i="1"/>
  <c r="L8" i="1"/>
  <c r="D8" i="1"/>
  <c r="C15" i="1"/>
  <c r="C8" i="1"/>
  <c r="I15" i="1"/>
  <c r="H15" i="1"/>
  <c r="H19" i="1"/>
  <c r="F8" i="1"/>
  <c r="K8" i="1"/>
  <c r="J8" i="1"/>
  <c r="G8" i="1"/>
  <c r="I8" i="1"/>
  <c r="F19" i="1"/>
  <c r="F4" i="1"/>
  <c r="G19" i="1"/>
  <c r="D19" i="1"/>
  <c r="E19" i="1"/>
  <c r="C19" i="1"/>
  <c r="E4" i="1"/>
  <c r="D4" i="1"/>
  <c r="G9" i="1" l="1"/>
  <c r="H9" i="1"/>
  <c r="I9" i="1"/>
  <c r="J9" i="1"/>
  <c r="K9" i="1"/>
  <c r="F9" i="1"/>
  <c r="D9" i="1"/>
  <c r="L9" i="1"/>
  <c r="E9" i="1"/>
  <c r="C9" i="1"/>
</calcChain>
</file>

<file path=xl/sharedStrings.xml><?xml version="1.0" encoding="utf-8"?>
<sst xmlns="http://schemas.openxmlformats.org/spreadsheetml/2006/main" count="22" uniqueCount="14">
  <si>
    <t>nb_iter</t>
  </si>
  <si>
    <t>Initial corrected labels</t>
  </si>
  <si>
    <t>totals labels</t>
  </si>
  <si>
    <t>10 models with unanimity</t>
  </si>
  <si>
    <t>totals false labels</t>
  </si>
  <si>
    <t>total changes</t>
  </si>
  <si>
    <t>good changes</t>
  </si>
  <si>
    <t>bad_changes</t>
  </si>
  <si>
    <t>nb_clean_labels</t>
  </si>
  <si>
    <t>percentage corrected</t>
  </si>
  <si>
    <t>labels_to_correct</t>
  </si>
  <si>
    <t>5 models with democracy</t>
  </si>
  <si>
    <t>cumul good changes</t>
  </si>
  <si>
    <t>cumul bad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</si>
</sst>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Relabellisation for 5 models with</a:t>
            </a:r>
            <a:r>
              <a:rPr lang="en-US" baseline="0"/>
              <a:t> democracy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Labels corrected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Feuil1!$B$1:$I$1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Feuil1!$B$18:$I$18</c:f>
              <c:numCache>
                <c:formatCode>General</c:formatCode>
                <c:ptCount val="8"/>
                <c:pt idx="0">
                  <c:v>0</c:v>
                </c:pt>
                <c:pt idx="1">
                  <c:v>374</c:v>
                </c:pt>
                <c:pt idx="2">
                  <c:v>383</c:v>
                </c:pt>
                <c:pt idx="3">
                  <c:v>412</c:v>
                </c:pt>
                <c:pt idx="4">
                  <c:v>425</c:v>
                </c:pt>
                <c:pt idx="5">
                  <c:v>443</c:v>
                </c:pt>
                <c:pt idx="6">
                  <c:v>448</c:v>
                </c:pt>
                <c:pt idx="7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1-4767-8282-8261FE3F4F6C}"/>
            </c:ext>
          </c:extLst>
        </c:ser>
        <c:ser>
          <c:idx val="1"/>
          <c:order val="1"/>
          <c:tx>
            <c:v>Labels tainted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Feuil1!$B$1:$I$1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Feuil1!$B$20:$I$20</c:f>
              <c:numCache>
                <c:formatCode>General</c:formatCode>
                <c:ptCount val="8"/>
                <c:pt idx="0">
                  <c:v>0</c:v>
                </c:pt>
                <c:pt idx="1">
                  <c:v>267</c:v>
                </c:pt>
                <c:pt idx="2">
                  <c:v>280</c:v>
                </c:pt>
                <c:pt idx="3">
                  <c:v>343</c:v>
                </c:pt>
                <c:pt idx="4">
                  <c:v>358</c:v>
                </c:pt>
                <c:pt idx="5">
                  <c:v>395</c:v>
                </c:pt>
                <c:pt idx="6">
                  <c:v>410</c:v>
                </c:pt>
                <c:pt idx="7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1-4767-8282-8261FE3F4F6C}"/>
            </c:ext>
          </c:extLst>
        </c:ser>
        <c:ser>
          <c:idx val="2"/>
          <c:order val="2"/>
          <c:tx>
            <c:v>False labels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Feuil1!$B$1:$I$1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Feuil1!$B$21:$I$21</c:f>
              <c:numCache>
                <c:formatCode>General</c:formatCode>
                <c:ptCount val="8"/>
                <c:pt idx="0">
                  <c:v>636</c:v>
                </c:pt>
                <c:pt idx="1">
                  <c:v>529</c:v>
                </c:pt>
                <c:pt idx="2">
                  <c:v>533</c:v>
                </c:pt>
                <c:pt idx="3">
                  <c:v>567</c:v>
                </c:pt>
                <c:pt idx="4">
                  <c:v>569</c:v>
                </c:pt>
                <c:pt idx="5">
                  <c:v>588</c:v>
                </c:pt>
                <c:pt idx="6">
                  <c:v>598</c:v>
                </c:pt>
                <c:pt idx="7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1-4A17-817A-7AD97797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767488"/>
        <c:axId val="1790765408"/>
      </c:lineChart>
      <c:catAx>
        <c:axId val="179076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layout>
            <c:manualLayout>
              <c:xMode val="edge"/>
              <c:yMode val="edge"/>
              <c:x val="0.383221152911441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5408"/>
        <c:crosses val="autoZero"/>
        <c:auto val="1"/>
        <c:lblAlgn val="ctr"/>
        <c:lblOffset val="100"/>
        <c:noMultiLvlLbl val="0"/>
      </c:catAx>
      <c:valAx>
        <c:axId val="17907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numble of samples relabelled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Relabellisation for 10 models with</a:t>
            </a:r>
            <a:r>
              <a:rPr lang="en-US" baseline="0"/>
              <a:t> unanimity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Labels corrected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Feuil1!$B$7:$L$7</c:f>
              <c:numCache>
                <c:formatCode>General</c:formatCode>
                <c:ptCount val="11"/>
                <c:pt idx="0">
                  <c:v>0</c:v>
                </c:pt>
                <c:pt idx="1">
                  <c:v>175</c:v>
                </c:pt>
                <c:pt idx="2">
                  <c:v>206</c:v>
                </c:pt>
                <c:pt idx="3">
                  <c:v>220</c:v>
                </c:pt>
                <c:pt idx="4">
                  <c:v>262</c:v>
                </c:pt>
                <c:pt idx="5">
                  <c:v>294</c:v>
                </c:pt>
                <c:pt idx="6">
                  <c:v>308</c:v>
                </c:pt>
                <c:pt idx="7">
                  <c:v>313</c:v>
                </c:pt>
                <c:pt idx="8">
                  <c:v>318</c:v>
                </c:pt>
                <c:pt idx="9">
                  <c:v>329</c:v>
                </c:pt>
                <c:pt idx="10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9-4356-8573-CF5253C3F939}"/>
            </c:ext>
          </c:extLst>
        </c:ser>
        <c:ser>
          <c:idx val="1"/>
          <c:order val="1"/>
          <c:tx>
            <c:v>Labels tainted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Feuil1!$B$9:$L$9</c:f>
              <c:numCache>
                <c:formatCode>General</c:formatCode>
                <c:ptCount val="11"/>
                <c:pt idx="0">
                  <c:v>0</c:v>
                </c:pt>
                <c:pt idx="1">
                  <c:v>28</c:v>
                </c:pt>
                <c:pt idx="2">
                  <c:v>34</c:v>
                </c:pt>
                <c:pt idx="3">
                  <c:v>45</c:v>
                </c:pt>
                <c:pt idx="4">
                  <c:v>65</c:v>
                </c:pt>
                <c:pt idx="5">
                  <c:v>92</c:v>
                </c:pt>
                <c:pt idx="6">
                  <c:v>104</c:v>
                </c:pt>
                <c:pt idx="7">
                  <c:v>111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9-4356-8573-CF5253C3F939}"/>
            </c:ext>
          </c:extLst>
        </c:ser>
        <c:ser>
          <c:idx val="2"/>
          <c:order val="2"/>
          <c:tx>
            <c:v>False labels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Feuil1!$B$10:$L$10</c:f>
              <c:numCache>
                <c:formatCode>General</c:formatCode>
                <c:ptCount val="11"/>
                <c:pt idx="0">
                  <c:v>636</c:v>
                </c:pt>
                <c:pt idx="1">
                  <c:v>489</c:v>
                </c:pt>
                <c:pt idx="2">
                  <c:v>464</c:v>
                </c:pt>
                <c:pt idx="3">
                  <c:v>461</c:v>
                </c:pt>
                <c:pt idx="4">
                  <c:v>439</c:v>
                </c:pt>
                <c:pt idx="5">
                  <c:v>434</c:v>
                </c:pt>
                <c:pt idx="6">
                  <c:v>432</c:v>
                </c:pt>
                <c:pt idx="7">
                  <c:v>434</c:v>
                </c:pt>
                <c:pt idx="8">
                  <c:v>434</c:v>
                </c:pt>
                <c:pt idx="9">
                  <c:v>433</c:v>
                </c:pt>
                <c:pt idx="10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7-46CB-9D06-438F52B29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767488"/>
        <c:axId val="1790765408"/>
      </c:lineChart>
      <c:catAx>
        <c:axId val="179076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layout>
            <c:manualLayout>
              <c:xMode val="edge"/>
              <c:yMode val="edge"/>
              <c:x val="0.383221152911441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5408"/>
        <c:crosses val="autoZero"/>
        <c:auto val="1"/>
        <c:lblAlgn val="ctr"/>
        <c:lblOffset val="100"/>
        <c:noMultiLvlLbl val="0"/>
      </c:catAx>
      <c:valAx>
        <c:axId val="17907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numble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33</xdr:row>
      <xdr:rowOff>22860</xdr:rowOff>
    </xdr:from>
    <xdr:to>
      <xdr:col>13</xdr:col>
      <xdr:colOff>662940</xdr:colOff>
      <xdr:row>48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45C885-8E99-4F25-E34F-BD23C95CB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35</xdr:row>
      <xdr:rowOff>15240</xdr:rowOff>
    </xdr:from>
    <xdr:to>
      <xdr:col>6</xdr:col>
      <xdr:colOff>662940</xdr:colOff>
      <xdr:row>50</xdr:row>
      <xdr:rowOff>15240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0BB9318-0C8B-493B-B63A-57C1133C0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B22C-2AF9-4E2E-9836-E8E2627FF77F}">
  <dimension ref="A1:M34"/>
  <sheetViews>
    <sheetView tabSelected="1" topLeftCell="A29" workbookViewId="0">
      <selection activeCell="C20" sqref="C20"/>
    </sheetView>
  </sheetViews>
  <sheetFormatPr baseColWidth="10" defaultRowHeight="14.4" x14ac:dyDescent="0.3"/>
  <sheetData>
    <row r="1" spans="1:12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3</v>
      </c>
      <c r="B2">
        <v>7047</v>
      </c>
      <c r="C2">
        <v>6844</v>
      </c>
      <c r="D2">
        <v>7010</v>
      </c>
      <c r="E2">
        <v>7022</v>
      </c>
      <c r="F2">
        <v>6985</v>
      </c>
      <c r="G2">
        <v>6988</v>
      </c>
      <c r="H2">
        <v>7021</v>
      </c>
      <c r="I2">
        <v>7035</v>
      </c>
      <c r="J2">
        <v>7037</v>
      </c>
      <c r="K2">
        <v>7026</v>
      </c>
      <c r="L2">
        <v>7028</v>
      </c>
    </row>
    <row r="3" spans="1:12" x14ac:dyDescent="0.3">
      <c r="A3" t="s">
        <v>8</v>
      </c>
      <c r="B3">
        <v>6411</v>
      </c>
      <c r="C3">
        <v>6558</v>
      </c>
      <c r="D3">
        <v>6583</v>
      </c>
      <c r="E3">
        <v>6586</v>
      </c>
      <c r="F3">
        <v>6608</v>
      </c>
      <c r="G3">
        <v>6613</v>
      </c>
      <c r="H3">
        <v>6615</v>
      </c>
      <c r="I3">
        <v>6613</v>
      </c>
      <c r="J3">
        <v>6613</v>
      </c>
      <c r="K3">
        <v>6614</v>
      </c>
      <c r="L3">
        <v>6613</v>
      </c>
    </row>
    <row r="4" spans="1:12" x14ac:dyDescent="0.3">
      <c r="A4" t="s">
        <v>9</v>
      </c>
      <c r="B4">
        <f>(B3 - B32)/B33</f>
        <v>0</v>
      </c>
      <c r="C4">
        <f>(C3 - C32)/C33</f>
        <v>0.23113207547169812</v>
      </c>
      <c r="D4">
        <f>(D3 - D32)/D33</f>
        <v>0.27044025157232704</v>
      </c>
      <c r="E4">
        <f>(E3 - E32)/E33</f>
        <v>0.27515723270440251</v>
      </c>
      <c r="F4">
        <f>(F3 - F32)/F33</f>
        <v>0.30974842767295596</v>
      </c>
      <c r="G4">
        <f>(G3 - G32)/G33</f>
        <v>0.31761006289308175</v>
      </c>
      <c r="H4">
        <f>(H3 - H32)/H33</f>
        <v>0.32075471698113206</v>
      </c>
      <c r="I4">
        <f>(I3 - I32)/I33</f>
        <v>0.31761006289308175</v>
      </c>
      <c r="J4">
        <f>(J3 - J32)/J33</f>
        <v>0.31761006289308175</v>
      </c>
      <c r="K4">
        <f>(K3 - K32)/K33</f>
        <v>0.3191823899371069</v>
      </c>
      <c r="L4">
        <f>(L3 - L32)/L33</f>
        <v>0.31761006289308175</v>
      </c>
    </row>
    <row r="5" spans="1:12" x14ac:dyDescent="0.3">
      <c r="A5" t="s">
        <v>5</v>
      </c>
      <c r="B5">
        <f>B34 - B2</f>
        <v>0</v>
      </c>
      <c r="C5">
        <f>C34 - C2</f>
        <v>203</v>
      </c>
      <c r="D5">
        <f>D34 - D2</f>
        <v>37</v>
      </c>
      <c r="E5">
        <f>E34 - E2</f>
        <v>25</v>
      </c>
      <c r="F5">
        <f>F34 - F2</f>
        <v>62</v>
      </c>
      <c r="G5">
        <f>G34 - G2</f>
        <v>59</v>
      </c>
      <c r="H5">
        <f>H34 - H2</f>
        <v>26</v>
      </c>
      <c r="I5">
        <f>I34 - I2</f>
        <v>12</v>
      </c>
      <c r="J5">
        <f>J34 - J2</f>
        <v>10</v>
      </c>
      <c r="K5">
        <f>K34 - K2</f>
        <v>21</v>
      </c>
      <c r="L5">
        <f>L34 - L2</f>
        <v>19</v>
      </c>
    </row>
    <row r="6" spans="1:12" x14ac:dyDescent="0.3">
      <c r="A6" t="s">
        <v>6</v>
      </c>
      <c r="B6">
        <f>B34 - B2</f>
        <v>0</v>
      </c>
      <c r="C6">
        <f>((C34 - C2) + (C3 - B3))/2</f>
        <v>175</v>
      </c>
      <c r="D6">
        <f>((D34 - D2) + (D3 - C3))/2</f>
        <v>31</v>
      </c>
      <c r="E6">
        <f>((E34 - E2) + (E3 - D3))/2</f>
        <v>14</v>
      </c>
      <c r="F6">
        <f>((F34 - F2) + (F3 - E3))/2</f>
        <v>42</v>
      </c>
      <c r="G6">
        <f>((G34 - G2) + (G3 - F3))/2</f>
        <v>32</v>
      </c>
      <c r="H6">
        <f>((H34 - H2) + (H3 - G3))/2</f>
        <v>14</v>
      </c>
      <c r="I6">
        <f>((I34 - I2) + (I3 - H3))/2</f>
        <v>5</v>
      </c>
      <c r="J6">
        <f>((J34 - J2) + (J3 - I3))/2</f>
        <v>5</v>
      </c>
      <c r="K6">
        <f>((K34 - K2) + (K3 - J3))/2</f>
        <v>11</v>
      </c>
      <c r="L6">
        <f>((L34 - L2) + (L3 - K3))/2</f>
        <v>9</v>
      </c>
    </row>
    <row r="7" spans="1:12" x14ac:dyDescent="0.3">
      <c r="A7" t="s">
        <v>12</v>
      </c>
      <c r="B7">
        <f>B6</f>
        <v>0</v>
      </c>
      <c r="C7">
        <f>SUM($B$6:C6)</f>
        <v>175</v>
      </c>
      <c r="D7">
        <f>SUM($B$6:D6)</f>
        <v>206</v>
      </c>
      <c r="E7">
        <f>SUM($B$6:E6)</f>
        <v>220</v>
      </c>
      <c r="F7">
        <f>SUM($B$6:F6)</f>
        <v>262</v>
      </c>
      <c r="G7">
        <f>SUM($B$6:G6)</f>
        <v>294</v>
      </c>
      <c r="H7">
        <f>SUM($B$6:H6)</f>
        <v>308</v>
      </c>
      <c r="I7">
        <f>SUM($B$6:I6)</f>
        <v>313</v>
      </c>
      <c r="J7">
        <f>SUM($B$6:J6)</f>
        <v>318</v>
      </c>
      <c r="K7">
        <f>SUM($B$6:K6)</f>
        <v>329</v>
      </c>
      <c r="L7">
        <f>SUM($B$6:L6)</f>
        <v>338</v>
      </c>
    </row>
    <row r="8" spans="1:12" x14ac:dyDescent="0.3">
      <c r="A8" t="s">
        <v>7</v>
      </c>
      <c r="B8">
        <f>B5-B6</f>
        <v>0</v>
      </c>
      <c r="C8">
        <f t="shared" ref="C8:L8" si="0">C5-C6</f>
        <v>28</v>
      </c>
      <c r="D8">
        <f t="shared" si="0"/>
        <v>6</v>
      </c>
      <c r="E8">
        <f t="shared" si="0"/>
        <v>11</v>
      </c>
      <c r="F8">
        <f t="shared" si="0"/>
        <v>20</v>
      </c>
      <c r="G8">
        <f t="shared" si="0"/>
        <v>27</v>
      </c>
      <c r="H8">
        <f t="shared" si="0"/>
        <v>12</v>
      </c>
      <c r="I8">
        <f t="shared" si="0"/>
        <v>7</v>
      </c>
      <c r="J8">
        <f t="shared" si="0"/>
        <v>5</v>
      </c>
      <c r="K8">
        <f t="shared" si="0"/>
        <v>10</v>
      </c>
      <c r="L8">
        <f t="shared" si="0"/>
        <v>10</v>
      </c>
    </row>
    <row r="9" spans="1:12" x14ac:dyDescent="0.3">
      <c r="A9" t="s">
        <v>13</v>
      </c>
      <c r="B9">
        <v>0</v>
      </c>
      <c r="C9">
        <f>SUM($B$8:C$8)</f>
        <v>28</v>
      </c>
      <c r="D9">
        <f>SUM($B$8:D$8)</f>
        <v>34</v>
      </c>
      <c r="E9">
        <f>SUM($B$8:E$8)</f>
        <v>45</v>
      </c>
      <c r="F9">
        <f>SUM($B$8:F$8)</f>
        <v>65</v>
      </c>
      <c r="G9">
        <f>SUM($B$8:G$8)</f>
        <v>92</v>
      </c>
      <c r="H9">
        <f>SUM($B$8:H$8)</f>
        <v>104</v>
      </c>
      <c r="I9">
        <f>SUM($B$8:I$8)</f>
        <v>111</v>
      </c>
      <c r="J9">
        <f>SUM($B$8:J$8)</f>
        <v>116</v>
      </c>
      <c r="K9">
        <f>SUM($B$8:K$8)</f>
        <v>126</v>
      </c>
      <c r="L9">
        <f>SUM($B$8:L$8)</f>
        <v>136</v>
      </c>
    </row>
    <row r="10" spans="1:12" x14ac:dyDescent="0.3">
      <c r="A10" t="s">
        <v>10</v>
      </c>
      <c r="B10">
        <f>B34-B3</f>
        <v>636</v>
      </c>
      <c r="C10">
        <f>C34-C3</f>
        <v>489</v>
      </c>
      <c r="D10">
        <f>D34-D3</f>
        <v>464</v>
      </c>
      <c r="E10">
        <f>E34-E3</f>
        <v>461</v>
      </c>
      <c r="F10">
        <f>F34-F3</f>
        <v>439</v>
      </c>
      <c r="G10">
        <f>G34-G3</f>
        <v>434</v>
      </c>
      <c r="H10">
        <f>H34-H3</f>
        <v>432</v>
      </c>
      <c r="I10">
        <f>I34-I3</f>
        <v>434</v>
      </c>
      <c r="J10">
        <f>J34-J3</f>
        <v>434</v>
      </c>
      <c r="K10">
        <f>K34-K3</f>
        <v>433</v>
      </c>
      <c r="L10">
        <f>L34-L3</f>
        <v>434</v>
      </c>
    </row>
    <row r="13" spans="1:12" x14ac:dyDescent="0.3">
      <c r="A13" t="s">
        <v>11</v>
      </c>
      <c r="B13">
        <v>7047</v>
      </c>
      <c r="C13">
        <v>6406</v>
      </c>
      <c r="D13">
        <v>7025</v>
      </c>
      <c r="E13">
        <v>6955</v>
      </c>
      <c r="F13">
        <v>7019</v>
      </c>
      <c r="G13">
        <v>6992</v>
      </c>
      <c r="H13">
        <v>7027</v>
      </c>
      <c r="I13">
        <v>7022</v>
      </c>
    </row>
    <row r="14" spans="1:12" x14ac:dyDescent="0.3">
      <c r="A14" t="s">
        <v>8</v>
      </c>
      <c r="B14">
        <f>B3-B35</f>
        <v>6411</v>
      </c>
      <c r="C14">
        <v>6518</v>
      </c>
      <c r="D14">
        <v>6514</v>
      </c>
      <c r="E14">
        <v>6480</v>
      </c>
      <c r="F14">
        <v>6478</v>
      </c>
      <c r="G14">
        <v>6459</v>
      </c>
      <c r="H14">
        <v>6449</v>
      </c>
      <c r="I14">
        <v>6442</v>
      </c>
    </row>
    <row r="15" spans="1:12" x14ac:dyDescent="0.3">
      <c r="A15" t="s">
        <v>9</v>
      </c>
      <c r="B15">
        <f>B6-B37</f>
        <v>0</v>
      </c>
      <c r="C15">
        <f>(C14-C32)/C33</f>
        <v>0.16823899371069181</v>
      </c>
      <c r="D15">
        <f>(D14-D32)/D33</f>
        <v>0.16194968553459119</v>
      </c>
      <c r="E15">
        <f>(E14-E32)/E33</f>
        <v>0.10849056603773585</v>
      </c>
      <c r="F15">
        <f>(F14-F32)/F33</f>
        <v>0.10534591194968554</v>
      </c>
      <c r="G15">
        <f>(G14-G32)/G33</f>
        <v>7.5471698113207544E-2</v>
      </c>
      <c r="H15">
        <f>(H14-H32)/H33</f>
        <v>5.9748427672955975E-2</v>
      </c>
      <c r="I15">
        <f>(I14-I32)/I33</f>
        <v>4.8742138364779877E-2</v>
      </c>
    </row>
    <row r="16" spans="1:12" x14ac:dyDescent="0.3">
      <c r="A16" t="s">
        <v>5</v>
      </c>
      <c r="B16">
        <f>B34-B13</f>
        <v>0</v>
      </c>
      <c r="C16">
        <f>C34-C13</f>
        <v>641</v>
      </c>
      <c r="D16">
        <f>D34-D13</f>
        <v>22</v>
      </c>
      <c r="E16">
        <f>E34-E13</f>
        <v>92</v>
      </c>
      <c r="F16">
        <f>F34-F13</f>
        <v>28</v>
      </c>
      <c r="G16">
        <f>G34-G13</f>
        <v>55</v>
      </c>
      <c r="H16">
        <f>H34-H13</f>
        <v>20</v>
      </c>
      <c r="I16">
        <f>I34-I13</f>
        <v>25</v>
      </c>
    </row>
    <row r="17" spans="1:13" x14ac:dyDescent="0.3">
      <c r="A17" t="s">
        <v>6</v>
      </c>
      <c r="B17">
        <v>0</v>
      </c>
      <c r="C17">
        <f>((C34 - C13) + (C14 - B14))/2</f>
        <v>374</v>
      </c>
      <c r="D17">
        <f>((D34 - D13) + (D14 - C14))/2</f>
        <v>9</v>
      </c>
      <c r="E17">
        <f>((E34 - E13) + (E14 - D14))/2</f>
        <v>29</v>
      </c>
      <c r="F17">
        <f>((F34 - F13) + (F14 - E14))/2</f>
        <v>13</v>
      </c>
      <c r="G17">
        <f>((G34 - G13) + (G14 - F14))/2</f>
        <v>18</v>
      </c>
      <c r="H17">
        <f>((H34 - H13) + (H14 - G14))/2</f>
        <v>5</v>
      </c>
      <c r="I17">
        <f>((I34 - I13) + (I14 - H14))/2</f>
        <v>9</v>
      </c>
    </row>
    <row r="18" spans="1:13" x14ac:dyDescent="0.3">
      <c r="A18" t="s">
        <v>12</v>
      </c>
      <c r="B18">
        <f>B17</f>
        <v>0</v>
      </c>
      <c r="C18">
        <f>SUM($B$17:C17)</f>
        <v>374</v>
      </c>
      <c r="D18">
        <f>SUM($B$17:D17)</f>
        <v>383</v>
      </c>
      <c r="E18">
        <f>SUM($B$17:E17)</f>
        <v>412</v>
      </c>
      <c r="F18">
        <f>SUM($B$17:F17)</f>
        <v>425</v>
      </c>
      <c r="G18">
        <f>SUM($B$17:G17)</f>
        <v>443</v>
      </c>
      <c r="H18">
        <f>SUM($B$17:H17)</f>
        <v>448</v>
      </c>
      <c r="I18">
        <f>SUM($B$17:I17)</f>
        <v>457</v>
      </c>
    </row>
    <row r="19" spans="1:13" x14ac:dyDescent="0.3">
      <c r="A19" t="s">
        <v>7</v>
      </c>
      <c r="B19">
        <v>0</v>
      </c>
      <c r="C19">
        <f>C16-C17</f>
        <v>267</v>
      </c>
      <c r="D19">
        <f>D16-D17</f>
        <v>13</v>
      </c>
      <c r="E19">
        <f>E16-E17</f>
        <v>63</v>
      </c>
      <c r="F19">
        <f>F16-F17</f>
        <v>15</v>
      </c>
      <c r="G19">
        <f>G16-G17</f>
        <v>37</v>
      </c>
      <c r="H19">
        <f>H16-H17</f>
        <v>15</v>
      </c>
      <c r="I19">
        <f>I16-I17</f>
        <v>16</v>
      </c>
    </row>
    <row r="20" spans="1:13" x14ac:dyDescent="0.3">
      <c r="A20" t="s">
        <v>13</v>
      </c>
      <c r="B20">
        <v>0</v>
      </c>
      <c r="C20">
        <f>SUM($B$19:C$19)</f>
        <v>267</v>
      </c>
      <c r="D20">
        <f>SUM($B$19:D$19)</f>
        <v>280</v>
      </c>
      <c r="E20">
        <f>SUM($B$19:E$19)</f>
        <v>343</v>
      </c>
      <c r="F20">
        <f>SUM($B$19:F$19)</f>
        <v>358</v>
      </c>
      <c r="G20">
        <f>SUM($B$19:G$19)</f>
        <v>395</v>
      </c>
      <c r="H20">
        <f>SUM($B$19:H$19)</f>
        <v>410</v>
      </c>
      <c r="I20">
        <f>SUM($B$19:I$19)</f>
        <v>426</v>
      </c>
    </row>
    <row r="21" spans="1:13" x14ac:dyDescent="0.3">
      <c r="A21" t="s">
        <v>10</v>
      </c>
      <c r="B21">
        <f>B34-B14</f>
        <v>636</v>
      </c>
      <c r="C21">
        <f>C34-C14</f>
        <v>529</v>
      </c>
      <c r="D21">
        <f>D34-D14</f>
        <v>533</v>
      </c>
      <c r="E21">
        <f>E34-E14</f>
        <v>567</v>
      </c>
      <c r="F21">
        <f>F34-F14</f>
        <v>569</v>
      </c>
      <c r="G21">
        <f>G34-G14</f>
        <v>588</v>
      </c>
      <c r="H21">
        <f>H34-H14</f>
        <v>598</v>
      </c>
      <c r="I21">
        <f>I34-I14</f>
        <v>605</v>
      </c>
    </row>
    <row r="30" spans="1:13" x14ac:dyDescent="0.3">
      <c r="M30">
        <v>6411</v>
      </c>
    </row>
    <row r="31" spans="1:13" x14ac:dyDescent="0.3">
      <c r="M31">
        <f t="shared" ref="C31:M33" si="1">7047-6411</f>
        <v>636</v>
      </c>
    </row>
    <row r="32" spans="1:13" x14ac:dyDescent="0.3">
      <c r="A32" t="s">
        <v>1</v>
      </c>
      <c r="B32">
        <v>6411</v>
      </c>
      <c r="C32">
        <v>6411</v>
      </c>
      <c r="D32">
        <v>6411</v>
      </c>
      <c r="E32">
        <v>6411</v>
      </c>
      <c r="F32">
        <v>6411</v>
      </c>
      <c r="G32">
        <v>6411</v>
      </c>
      <c r="H32">
        <v>6411</v>
      </c>
      <c r="I32">
        <v>6411</v>
      </c>
      <c r="J32">
        <v>6411</v>
      </c>
      <c r="K32">
        <v>6411</v>
      </c>
      <c r="L32">
        <v>6411</v>
      </c>
      <c r="M32">
        <v>7047</v>
      </c>
    </row>
    <row r="33" spans="1:12" x14ac:dyDescent="0.3">
      <c r="A33" t="s">
        <v>4</v>
      </c>
      <c r="B33">
        <f>7047-6411</f>
        <v>636</v>
      </c>
      <c r="C33">
        <f t="shared" si="1"/>
        <v>636</v>
      </c>
      <c r="D33">
        <f t="shared" si="1"/>
        <v>636</v>
      </c>
      <c r="E33">
        <f t="shared" si="1"/>
        <v>636</v>
      </c>
      <c r="F33">
        <f t="shared" si="1"/>
        <v>636</v>
      </c>
      <c r="G33">
        <f t="shared" si="1"/>
        <v>636</v>
      </c>
      <c r="H33">
        <f t="shared" si="1"/>
        <v>636</v>
      </c>
      <c r="I33">
        <f t="shared" si="1"/>
        <v>636</v>
      </c>
      <c r="J33">
        <f t="shared" si="1"/>
        <v>636</v>
      </c>
      <c r="K33">
        <f t="shared" si="1"/>
        <v>636</v>
      </c>
      <c r="L33">
        <f t="shared" si="1"/>
        <v>636</v>
      </c>
    </row>
    <row r="34" spans="1:12" x14ac:dyDescent="0.3">
      <c r="A34" t="s">
        <v>2</v>
      </c>
      <c r="B34">
        <v>7047</v>
      </c>
      <c r="C34">
        <v>7047</v>
      </c>
      <c r="D34">
        <v>7047</v>
      </c>
      <c r="E34">
        <v>7047</v>
      </c>
      <c r="F34">
        <v>7047</v>
      </c>
      <c r="G34">
        <v>7047</v>
      </c>
      <c r="H34">
        <v>7047</v>
      </c>
      <c r="I34">
        <v>7047</v>
      </c>
      <c r="J34">
        <v>7047</v>
      </c>
      <c r="K34">
        <v>7047</v>
      </c>
      <c r="L34">
        <v>7047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travail</dc:creator>
  <cp:lastModifiedBy>travail</cp:lastModifiedBy>
  <dcterms:created xsi:type="dcterms:W3CDTF">2022-09-23T08:31:49Z</dcterms:created>
  <dcterms:modified xsi:type="dcterms:W3CDTF">2022-10-04T12:59:45Z</dcterms:modified>
</cp:coreProperties>
</file>