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CFFF8D-6FE0-40AA-B697-20BFF24CC1BF}" xr6:coauthVersionLast="47" xr6:coauthVersionMax="47" xr10:uidLastSave="{00000000-0000-0000-0000-000000000000}"/>
  <bookViews>
    <workbookView xWindow="-108" yWindow="-108" windowWidth="23256" windowHeight="12576" xr2:uid="{8EBF8606-0F08-4526-A88F-829C1036A8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9" i="1" l="1"/>
  <c r="F58" i="1"/>
  <c r="F57" i="1"/>
  <c r="F56" i="1"/>
  <c r="C58" i="1"/>
  <c r="C57" i="1"/>
  <c r="C56" i="1"/>
  <c r="F52" i="1"/>
  <c r="E52" i="1"/>
  <c r="D52" i="1"/>
  <c r="C52" i="1"/>
  <c r="H50" i="1"/>
  <c r="H49" i="1"/>
  <c r="H48" i="1"/>
  <c r="H47" i="1"/>
  <c r="D54" i="1"/>
  <c r="F51" i="1"/>
  <c r="E51" i="1"/>
  <c r="D51" i="1"/>
  <c r="C51" i="1"/>
  <c r="D41" i="1"/>
  <c r="D40" i="1"/>
  <c r="D39" i="1"/>
  <c r="F27" i="1"/>
  <c r="E27" i="1"/>
  <c r="D27" i="1"/>
  <c r="C27" i="1"/>
  <c r="H34" i="1"/>
  <c r="H33" i="1"/>
  <c r="H32" i="1"/>
  <c r="H31" i="1"/>
  <c r="D37" i="1"/>
  <c r="F35" i="1"/>
  <c r="E35" i="1"/>
  <c r="D35" i="1"/>
  <c r="C35" i="1"/>
  <c r="C10" i="1"/>
  <c r="E10" i="1"/>
  <c r="F10" i="1"/>
  <c r="D10" i="1"/>
  <c r="G9" i="1"/>
  <c r="G8" i="1"/>
  <c r="G7" i="1"/>
  <c r="G6" i="1"/>
  <c r="D12" i="1" l="1"/>
  <c r="I7" i="1" s="1"/>
  <c r="I6" i="1" l="1"/>
  <c r="I9" i="1"/>
  <c r="I8" i="1"/>
  <c r="D14" i="1" l="1"/>
  <c r="G14" i="1" s="1"/>
  <c r="G16" i="1" s="1"/>
</calcChain>
</file>

<file path=xl/sharedStrings.xml><?xml version="1.0" encoding="utf-8"?>
<sst xmlns="http://schemas.openxmlformats.org/spreadsheetml/2006/main" count="58" uniqueCount="37">
  <si>
    <t>A1</t>
  </si>
  <si>
    <t>A2</t>
  </si>
  <si>
    <t>A3</t>
  </si>
  <si>
    <t>A4</t>
  </si>
  <si>
    <t>Vi</t>
  </si>
  <si>
    <t>C=</t>
  </si>
  <si>
    <t>=</t>
  </si>
  <si>
    <t>ИС=</t>
  </si>
  <si>
    <t>СлС=</t>
  </si>
  <si>
    <t>ОС=</t>
  </si>
  <si>
    <t xml:space="preserve"> Уточнение не требуется</t>
  </si>
  <si>
    <t>Саати</t>
  </si>
  <si>
    <t>Предпочтений</t>
  </si>
  <si>
    <t>А1</t>
  </si>
  <si>
    <t>А2</t>
  </si>
  <si>
    <t>А3</t>
  </si>
  <si>
    <t>А4</t>
  </si>
  <si>
    <t>Альтернативы (факторы)</t>
  </si>
  <si>
    <t>Эксперт</t>
  </si>
  <si>
    <t>Например, B12 = 4 – X12 = 4 – 1 = 3.</t>
  </si>
  <si>
    <t>Cj</t>
  </si>
  <si>
    <t>Sj</t>
  </si>
  <si>
    <t>A=</t>
  </si>
  <si>
    <t>S=</t>
  </si>
  <si>
    <t>W=</t>
  </si>
  <si>
    <t>Степень согласованности экспертных оценок может считаться достаточной</t>
  </si>
  <si>
    <t>Ранга</t>
  </si>
  <si>
    <t>Xj</t>
  </si>
  <si>
    <t>Dэ1=</t>
  </si>
  <si>
    <t>Dэ2=</t>
  </si>
  <si>
    <t>Dэ3=</t>
  </si>
  <si>
    <t>Da1=</t>
  </si>
  <si>
    <t>Da3=</t>
  </si>
  <si>
    <t>Da2=</t>
  </si>
  <si>
    <t>Da4=</t>
  </si>
  <si>
    <t xml:space="preserve">Cледует предложить обосновать свои оценки третьему эксперту. </t>
  </si>
  <si>
    <t>Кроме того, следует обратить внимание на разброс оценок четвёртой альтернативы.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</si>
</sst>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5725-319C-4BD9-AACC-E8A7BE28EB30}">
  <dimension ref="B3:M62"/>
  <sheetViews>
    <sheetView tabSelected="1" topLeftCell="A40" workbookViewId="0">
      <selection activeCell="K55" sqref="K54:K55"/>
    </sheetView>
  </sheetViews>
  <sheetFormatPr defaultRowHeight="14.4" x14ac:dyDescent="0.3"/>
  <cols>
    <col min="4" max="4" width="9.21875" bestFit="1" customWidth="1"/>
    <col min="10" max="10" width="8.5546875" customWidth="1"/>
  </cols>
  <sheetData>
    <row r="3" spans="2:13" x14ac:dyDescent="0.3">
      <c r="D3" s="17" t="s">
        <v>11</v>
      </c>
    </row>
    <row r="5" spans="2:13" x14ac:dyDescent="0.3">
      <c r="B5" s="1"/>
      <c r="C5" s="3" t="s">
        <v>0</v>
      </c>
      <c r="D5" s="3" t="s">
        <v>1</v>
      </c>
      <c r="E5" s="3" t="s">
        <v>2</v>
      </c>
      <c r="F5" s="3" t="s">
        <v>3</v>
      </c>
      <c r="G5" s="2"/>
      <c r="I5" s="7" t="s">
        <v>4</v>
      </c>
    </row>
    <row r="6" spans="2:13" x14ac:dyDescent="0.3">
      <c r="B6" s="3" t="s">
        <v>0</v>
      </c>
      <c r="C6" s="4">
        <v>1</v>
      </c>
      <c r="D6" s="5">
        <v>0.33333333333333331</v>
      </c>
      <c r="E6" s="6">
        <v>7</v>
      </c>
      <c r="F6" s="6">
        <v>3</v>
      </c>
      <c r="G6">
        <f>GEOMEAN(C6:F6)</f>
        <v>1.6265765616977856</v>
      </c>
      <c r="I6" s="7">
        <f>G6/D12</f>
        <v>0.25941086121049389</v>
      </c>
    </row>
    <row r="7" spans="2:13" x14ac:dyDescent="0.3">
      <c r="B7" s="3" t="s">
        <v>1</v>
      </c>
      <c r="C7" s="6">
        <v>3</v>
      </c>
      <c r="D7" s="4">
        <v>1</v>
      </c>
      <c r="E7" s="6">
        <v>9</v>
      </c>
      <c r="F7" s="6">
        <v>7</v>
      </c>
      <c r="G7">
        <f>GEOMEAN(C7:F7)</f>
        <v>3.7077927510673407</v>
      </c>
      <c r="I7" s="7">
        <f>G7/D12</f>
        <v>0.5913288887800372</v>
      </c>
    </row>
    <row r="8" spans="2:13" x14ac:dyDescent="0.3">
      <c r="B8" s="3" t="s">
        <v>2</v>
      </c>
      <c r="C8" s="5">
        <v>0.14285714285714285</v>
      </c>
      <c r="D8" s="5">
        <v>0.1111111111111111</v>
      </c>
      <c r="E8" s="4">
        <v>1</v>
      </c>
      <c r="F8" s="5">
        <v>0.2</v>
      </c>
      <c r="G8">
        <f>GEOMEAN(C8:F8)</f>
        <v>0.23736810439041953</v>
      </c>
      <c r="I8" s="7">
        <f>G8/D12</f>
        <v>3.7856111930906947E-2</v>
      </c>
    </row>
    <row r="9" spans="2:13" x14ac:dyDescent="0.3">
      <c r="B9" s="3" t="s">
        <v>3</v>
      </c>
      <c r="C9" s="5">
        <v>0.33333333333333331</v>
      </c>
      <c r="D9" s="5">
        <v>0.14285714285714285</v>
      </c>
      <c r="E9" s="6">
        <v>5</v>
      </c>
      <c r="F9" s="4">
        <v>1</v>
      </c>
      <c r="G9">
        <f>GEOMEAN(C9:F9)</f>
        <v>0.69853420565800972</v>
      </c>
      <c r="I9" s="7">
        <f>G9/D12</f>
        <v>0.11140413807856188</v>
      </c>
    </row>
    <row r="10" spans="2:13" x14ac:dyDescent="0.3">
      <c r="C10" s="9">
        <f>C6+C7+C8+C9</f>
        <v>4.4761904761904763</v>
      </c>
      <c r="D10" s="9">
        <f>D6+D7+D8+D9</f>
        <v>1.5873015873015872</v>
      </c>
      <c r="E10" s="9">
        <f>E6+E7+E8+E9</f>
        <v>22</v>
      </c>
      <c r="F10" s="9">
        <f>F6+F7+F8+F9</f>
        <v>11.2</v>
      </c>
      <c r="M10" s="7"/>
    </row>
    <row r="12" spans="2:13" x14ac:dyDescent="0.3">
      <c r="C12" s="8" t="s">
        <v>5</v>
      </c>
      <c r="D12">
        <f>G6+G7+G8+G9</f>
        <v>6.2702716228135564</v>
      </c>
    </row>
    <row r="14" spans="2:13" x14ac:dyDescent="0.3">
      <c r="C14" s="10" t="s">
        <v>6</v>
      </c>
      <c r="D14">
        <f>C10*I6+D10*I7+E10*I8+F10*I9</f>
        <v>4.1803505191084644</v>
      </c>
      <c r="F14" s="8" t="s">
        <v>7</v>
      </c>
      <c r="G14">
        <f>(D14-4)/3</f>
        <v>6.011683970282148E-2</v>
      </c>
    </row>
    <row r="15" spans="2:13" x14ac:dyDescent="0.3">
      <c r="F15" s="8" t="s">
        <v>8</v>
      </c>
      <c r="G15">
        <v>0.9</v>
      </c>
    </row>
    <row r="16" spans="2:13" x14ac:dyDescent="0.3">
      <c r="F16" s="8" t="s">
        <v>9</v>
      </c>
      <c r="G16">
        <f>G14/G15</f>
        <v>6.6796488558690525E-2</v>
      </c>
      <c r="H16" t="s">
        <v>10</v>
      </c>
    </row>
    <row r="20" spans="2:8" x14ac:dyDescent="0.3">
      <c r="D20" s="17" t="s">
        <v>12</v>
      </c>
    </row>
    <row r="22" spans="2:8" x14ac:dyDescent="0.3">
      <c r="B22" s="14" t="s">
        <v>18</v>
      </c>
      <c r="C22" s="11" t="s">
        <v>17</v>
      </c>
      <c r="D22" s="12"/>
      <c r="E22" s="12"/>
      <c r="F22" s="13"/>
    </row>
    <row r="23" spans="2:8" x14ac:dyDescent="0.3">
      <c r="B23" s="15"/>
      <c r="C23" s="3" t="s">
        <v>13</v>
      </c>
      <c r="D23" s="3" t="s">
        <v>14</v>
      </c>
      <c r="E23" s="3" t="s">
        <v>15</v>
      </c>
      <c r="F23" s="3" t="s">
        <v>16</v>
      </c>
    </row>
    <row r="24" spans="2:8" x14ac:dyDescent="0.3">
      <c r="B24" s="4">
        <v>1</v>
      </c>
      <c r="C24" s="4">
        <v>2</v>
      </c>
      <c r="D24" s="4">
        <v>1</v>
      </c>
      <c r="E24" s="4">
        <v>4</v>
      </c>
      <c r="F24" s="4">
        <v>3</v>
      </c>
    </row>
    <row r="25" spans="2:8" x14ac:dyDescent="0.3">
      <c r="B25" s="4">
        <v>2</v>
      </c>
      <c r="C25" s="4">
        <v>1</v>
      </c>
      <c r="D25" s="4">
        <v>2</v>
      </c>
      <c r="E25" s="4">
        <v>4</v>
      </c>
      <c r="F25" s="4">
        <v>3</v>
      </c>
    </row>
    <row r="26" spans="2:8" x14ac:dyDescent="0.3">
      <c r="B26" s="4">
        <v>3</v>
      </c>
      <c r="C26" s="4">
        <v>1</v>
      </c>
      <c r="D26" s="4">
        <v>2</v>
      </c>
      <c r="E26" s="4">
        <v>3</v>
      </c>
      <c r="F26" s="4">
        <v>4</v>
      </c>
    </row>
    <row r="27" spans="2:8" x14ac:dyDescent="0.3">
      <c r="B27" s="7" t="s">
        <v>21</v>
      </c>
      <c r="C27" s="7">
        <f>C24+C25+C26</f>
        <v>4</v>
      </c>
      <c r="D27" s="7">
        <f>D24+D25+D26</f>
        <v>5</v>
      </c>
      <c r="E27" s="7">
        <f>E24+E25+E26</f>
        <v>11</v>
      </c>
      <c r="F27" s="7">
        <f>F24+F25+F26</f>
        <v>10</v>
      </c>
    </row>
    <row r="29" spans="2:8" x14ac:dyDescent="0.3">
      <c r="B29" t="s">
        <v>19</v>
      </c>
    </row>
    <row r="30" spans="2:8" x14ac:dyDescent="0.3">
      <c r="B30" s="14" t="s">
        <v>18</v>
      </c>
      <c r="C30" s="11" t="s">
        <v>17</v>
      </c>
      <c r="D30" s="12"/>
      <c r="E30" s="12"/>
      <c r="F30" s="13"/>
      <c r="H30" s="7" t="s">
        <v>4</v>
      </c>
    </row>
    <row r="31" spans="2:8" x14ac:dyDescent="0.3">
      <c r="B31" s="15"/>
      <c r="C31" s="3" t="s">
        <v>13</v>
      </c>
      <c r="D31" s="3" t="s">
        <v>14</v>
      </c>
      <c r="E31" s="3" t="s">
        <v>15</v>
      </c>
      <c r="F31" s="3" t="s">
        <v>16</v>
      </c>
      <c r="H31" s="7">
        <f>C35/D37</f>
        <v>0.44444444444444442</v>
      </c>
    </row>
    <row r="32" spans="2:8" x14ac:dyDescent="0.3">
      <c r="B32" s="4">
        <v>1</v>
      </c>
      <c r="C32" s="4">
        <v>2</v>
      </c>
      <c r="D32" s="4">
        <v>3</v>
      </c>
      <c r="E32" s="4">
        <v>0</v>
      </c>
      <c r="F32" s="4">
        <v>1</v>
      </c>
      <c r="H32" s="7">
        <f>D35/D37</f>
        <v>0.3888888888888889</v>
      </c>
    </row>
    <row r="33" spans="2:8" x14ac:dyDescent="0.3">
      <c r="B33" s="4">
        <v>2</v>
      </c>
      <c r="C33" s="4">
        <v>3</v>
      </c>
      <c r="D33" s="4">
        <v>2</v>
      </c>
      <c r="E33" s="4">
        <v>0</v>
      </c>
      <c r="F33" s="4">
        <v>1</v>
      </c>
      <c r="H33" s="7">
        <f>E35/D37</f>
        <v>5.5555555555555552E-2</v>
      </c>
    </row>
    <row r="34" spans="2:8" x14ac:dyDescent="0.3">
      <c r="B34" s="4">
        <v>3</v>
      </c>
      <c r="C34" s="4">
        <v>3</v>
      </c>
      <c r="D34" s="4">
        <v>2</v>
      </c>
      <c r="E34" s="4">
        <v>1</v>
      </c>
      <c r="F34" s="4">
        <v>0</v>
      </c>
      <c r="H34" s="7">
        <f>F35/D37</f>
        <v>0.1111111111111111</v>
      </c>
    </row>
    <row r="35" spans="2:8" x14ac:dyDescent="0.3">
      <c r="B35" s="7" t="s">
        <v>20</v>
      </c>
      <c r="C35" s="7">
        <f>C32+C33+C34</f>
        <v>8</v>
      </c>
      <c r="D35" s="7">
        <f>D32+D33+D34</f>
        <v>7</v>
      </c>
      <c r="E35" s="7">
        <f>E32+E33+E34</f>
        <v>1</v>
      </c>
      <c r="F35" s="7">
        <f>F32+F33+F34</f>
        <v>2</v>
      </c>
    </row>
    <row r="37" spans="2:8" x14ac:dyDescent="0.3">
      <c r="C37" s="8" t="s">
        <v>5</v>
      </c>
      <c r="D37" s="16">
        <f>C35+D35+E35+F35</f>
        <v>18</v>
      </c>
    </row>
    <row r="39" spans="2:8" x14ac:dyDescent="0.3">
      <c r="C39" s="8" t="s">
        <v>22</v>
      </c>
      <c r="D39" s="16">
        <f>3*(4+1)/2</f>
        <v>7.5</v>
      </c>
    </row>
    <row r="40" spans="2:8" x14ac:dyDescent="0.3">
      <c r="C40" s="8" t="s">
        <v>23</v>
      </c>
      <c r="D40" s="16">
        <f>(C27-D39)^2+(D27-D39)^2+(E27-D39)^2+(F27-D39)^2</f>
        <v>37</v>
      </c>
    </row>
    <row r="41" spans="2:8" x14ac:dyDescent="0.3">
      <c r="C41" s="8" t="s">
        <v>24</v>
      </c>
      <c r="D41">
        <f>(12*D40)/(3^2*4*(4^2-1))</f>
        <v>0.82222222222222219</v>
      </c>
      <c r="E41" t="s">
        <v>25</v>
      </c>
    </row>
    <row r="44" spans="2:8" x14ac:dyDescent="0.3">
      <c r="D44" s="17" t="s">
        <v>26</v>
      </c>
    </row>
    <row r="46" spans="2:8" x14ac:dyDescent="0.3">
      <c r="B46" s="14" t="s">
        <v>18</v>
      </c>
      <c r="C46" s="11" t="s">
        <v>17</v>
      </c>
      <c r="D46" s="12"/>
      <c r="E46" s="12"/>
      <c r="F46" s="13"/>
      <c r="H46" s="7" t="s">
        <v>4</v>
      </c>
    </row>
    <row r="47" spans="2:8" x14ac:dyDescent="0.3">
      <c r="B47" s="15"/>
      <c r="C47" s="3" t="s">
        <v>13</v>
      </c>
      <c r="D47" s="3" t="s">
        <v>14</v>
      </c>
      <c r="E47" s="3" t="s">
        <v>15</v>
      </c>
      <c r="F47" s="3" t="s">
        <v>16</v>
      </c>
      <c r="H47">
        <f>C51/D54</f>
        <v>0.3783783783783784</v>
      </c>
    </row>
    <row r="48" spans="2:8" x14ac:dyDescent="0.3">
      <c r="B48" s="4">
        <v>1</v>
      </c>
      <c r="C48" s="4">
        <v>8</v>
      </c>
      <c r="D48" s="4">
        <v>10</v>
      </c>
      <c r="E48" s="4">
        <v>2</v>
      </c>
      <c r="F48" s="4">
        <v>5</v>
      </c>
      <c r="H48">
        <f>D51/D54</f>
        <v>0.33783783783783783</v>
      </c>
    </row>
    <row r="49" spans="2:8" x14ac:dyDescent="0.3">
      <c r="B49" s="4">
        <v>2</v>
      </c>
      <c r="C49" s="4">
        <v>10</v>
      </c>
      <c r="D49" s="4">
        <v>7</v>
      </c>
      <c r="E49" s="4">
        <v>2</v>
      </c>
      <c r="F49" s="4">
        <v>6</v>
      </c>
      <c r="H49">
        <f>E51/D54</f>
        <v>0.10810810810810811</v>
      </c>
    </row>
    <row r="50" spans="2:8" x14ac:dyDescent="0.3">
      <c r="B50" s="4">
        <v>3</v>
      </c>
      <c r="C50" s="4">
        <v>10</v>
      </c>
      <c r="D50" s="4">
        <v>8</v>
      </c>
      <c r="E50" s="4">
        <v>4</v>
      </c>
      <c r="F50" s="4">
        <v>2</v>
      </c>
      <c r="H50">
        <f>F51/D54</f>
        <v>0.17567567567567569</v>
      </c>
    </row>
    <row r="51" spans="2:8" x14ac:dyDescent="0.3">
      <c r="B51" s="7" t="s">
        <v>20</v>
      </c>
      <c r="C51" s="7">
        <f>C48+C49+C50</f>
        <v>28</v>
      </c>
      <c r="D51" s="7">
        <f>D48+D49+D50</f>
        <v>25</v>
      </c>
      <c r="E51" s="7">
        <f>E48+E49+E50</f>
        <v>8</v>
      </c>
      <c r="F51" s="7">
        <f>F48+F49+F50</f>
        <v>13</v>
      </c>
    </row>
    <row r="52" spans="2:8" x14ac:dyDescent="0.3">
      <c r="B52" s="7" t="s">
        <v>27</v>
      </c>
      <c r="C52" s="7">
        <f>C51/3</f>
        <v>9.3333333333333339</v>
      </c>
      <c r="D52" s="7">
        <f>D51/3</f>
        <v>8.3333333333333339</v>
      </c>
      <c r="E52" s="7">
        <f>E51/3</f>
        <v>2.6666666666666665</v>
      </c>
      <c r="F52" s="7">
        <f>F51/3</f>
        <v>4.333333333333333</v>
      </c>
    </row>
    <row r="54" spans="2:8" x14ac:dyDescent="0.3">
      <c r="C54" s="8" t="s">
        <v>5</v>
      </c>
      <c r="D54" s="16">
        <f>C51+D51+E51+F51</f>
        <v>74</v>
      </c>
    </row>
    <row r="56" spans="2:8" x14ac:dyDescent="0.3">
      <c r="B56" s="8" t="s">
        <v>28</v>
      </c>
      <c r="C56" s="7">
        <f>1/3*((C48-C52)^2+(D48-D52)^2+(E48-E52)^2+(F48-F52)^2)</f>
        <v>1.8148148148148149</v>
      </c>
      <c r="E56" s="8" t="s">
        <v>31</v>
      </c>
      <c r="F56">
        <f>1/2*((C48-C52)^2+(C49-C52)^2+(C50-C52)^2)</f>
        <v>1.3333333333333335</v>
      </c>
    </row>
    <row r="57" spans="2:8" x14ac:dyDescent="0.3">
      <c r="B57" s="8" t="s">
        <v>29</v>
      </c>
      <c r="C57" s="7">
        <f>1/3*((C49-C52)^2+(D49-D52)^2+(E49-E52)^2+(F49-F52)^2)</f>
        <v>1.8148148148148153</v>
      </c>
      <c r="E57" s="8" t="s">
        <v>33</v>
      </c>
      <c r="F57">
        <f>1/2*((D48-D52)^2+(D49-D52)^2+(D50-D52)^2)</f>
        <v>2.3333333333333335</v>
      </c>
    </row>
    <row r="58" spans="2:8" x14ac:dyDescent="0.3">
      <c r="B58" s="8" t="s">
        <v>30</v>
      </c>
      <c r="C58" s="7">
        <f>1/3*((C50-C52)^2+(D50-D52)^2+(E50-E52)^2+(F50-F52)^2)</f>
        <v>2.5925925925925917</v>
      </c>
      <c r="E58" s="8" t="s">
        <v>32</v>
      </c>
      <c r="F58">
        <f>1/2*((E48-E52)^2+(E49-E52)^2+(E50-E52)^2)</f>
        <v>1.3333333333333333</v>
      </c>
    </row>
    <row r="59" spans="2:8" x14ac:dyDescent="0.3">
      <c r="E59" s="8" t="s">
        <v>34</v>
      </c>
      <c r="F59">
        <f>1/2*((F48-F52)^2+(F49-F52)^2+(F50-F52)^2)</f>
        <v>4.333333333333333</v>
      </c>
    </row>
    <row r="61" spans="2:8" x14ac:dyDescent="0.3">
      <c r="B61" t="s">
        <v>35</v>
      </c>
    </row>
    <row r="62" spans="2:8" x14ac:dyDescent="0.3">
      <c r="B62" t="s">
        <v>36</v>
      </c>
    </row>
  </sheetData>
  <mergeCells count="6">
    <mergeCell ref="B22:B23"/>
    <mergeCell ref="C22:F22"/>
    <mergeCell ref="B30:B31"/>
    <mergeCell ref="C30:F30"/>
    <mergeCell ref="B46:B47"/>
    <mergeCell ref="C46:F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2023-02-06T18:05:10Z</dcterms:created>
  <dcterms:modified xsi:type="dcterms:W3CDTF">2023-02-06T19:53:40Z</dcterms:modified>
</cp:coreProperties>
</file>