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7AD0052-E889-4966-8076-6A6D2EAFF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18" i="1"/>
  <c r="AE17" i="1"/>
  <c r="AE16" i="1"/>
  <c r="AE15" i="1"/>
  <c r="U19" i="1"/>
  <c r="U18" i="1"/>
  <c r="U17" i="1"/>
  <c r="U16" i="1"/>
  <c r="U15" i="1"/>
  <c r="K19" i="1"/>
  <c r="K18" i="1"/>
  <c r="K17" i="1"/>
  <c r="K16" i="1"/>
  <c r="K15" i="1"/>
  <c r="I9" i="1"/>
  <c r="I8" i="1"/>
  <c r="I7" i="1"/>
  <c r="I11" i="1" s="1"/>
  <c r="K9" i="1" s="1"/>
  <c r="K21" i="1" l="1"/>
  <c r="M17" i="1" s="1"/>
  <c r="U21" i="1"/>
  <c r="W18" i="1" s="1"/>
  <c r="AE21" i="1"/>
  <c r="AG18" i="1" s="1"/>
  <c r="W16" i="1"/>
  <c r="M16" i="1"/>
  <c r="K7" i="1"/>
  <c r="K8" i="1"/>
  <c r="W15" i="1" l="1"/>
  <c r="W19" i="1"/>
  <c r="W17" i="1"/>
  <c r="AG16" i="1"/>
  <c r="M19" i="1"/>
  <c r="F33" i="1" s="1"/>
  <c r="M18" i="1"/>
  <c r="F32" i="1" s="1"/>
  <c r="AG17" i="1"/>
  <c r="AG19" i="1"/>
  <c r="M15" i="1"/>
  <c r="F29" i="1" s="1"/>
  <c r="AG15" i="1"/>
  <c r="F30" i="1"/>
  <c r="F31" i="1"/>
</calcChain>
</file>

<file path=xl/sharedStrings.xml><?xml version="1.0" encoding="utf-8"?>
<sst xmlns="http://schemas.openxmlformats.org/spreadsheetml/2006/main" count="91" uniqueCount="47">
  <si>
    <t>Ни одна не исключается</t>
  </si>
  <si>
    <t>Результат:</t>
  </si>
  <si>
    <t>В множество вошли: Пл2, Пл3, Пл4, Пл5 и Пл6</t>
  </si>
  <si>
    <t>K1</t>
  </si>
  <si>
    <t>K2</t>
  </si>
  <si>
    <t>K3</t>
  </si>
  <si>
    <t>G2</t>
  </si>
  <si>
    <t>G3</t>
  </si>
  <si>
    <t>G4</t>
  </si>
  <si>
    <t>G5</t>
  </si>
  <si>
    <t>G6</t>
  </si>
  <si>
    <t>М2</t>
  </si>
  <si>
    <t>М3</t>
  </si>
  <si>
    <t>М4</t>
  </si>
  <si>
    <t>М5</t>
  </si>
  <si>
    <t>М6</t>
  </si>
  <si>
    <t>ТФ1 и ТФ2</t>
  </si>
  <si>
    <t>ТФ1 и ТФ3</t>
  </si>
  <si>
    <t>ТФ2 и ТФ3</t>
  </si>
  <si>
    <t>ТФ2 и ТФ4</t>
  </si>
  <si>
    <t>ТФ2 и ТФ5</t>
  </si>
  <si>
    <t>ТФ2 и ТФ6</t>
  </si>
  <si>
    <t>ТФ3 и ТФ4</t>
  </si>
  <si>
    <t>ТФ3 и ТФ5</t>
  </si>
  <si>
    <t>ТФ3 и ТФ6</t>
  </si>
  <si>
    <t>ТФ4 и ТФ5</t>
  </si>
  <si>
    <t>Исключаем ТФ1</t>
  </si>
  <si>
    <t>ТФ4 и ТФ6</t>
  </si>
  <si>
    <t>ТФ5 и ТФ6</t>
  </si>
  <si>
    <t>опыт работы</t>
  </si>
  <si>
    <t>уровень развития</t>
  </si>
  <si>
    <t>репутация</t>
  </si>
  <si>
    <t>ср.геом</t>
  </si>
  <si>
    <t>лок.приор</t>
  </si>
  <si>
    <t>КР1</t>
  </si>
  <si>
    <t>5б - 9</t>
  </si>
  <si>
    <t>4Б - 7</t>
  </si>
  <si>
    <t>3Б - 5</t>
  </si>
  <si>
    <t>2Б - 3</t>
  </si>
  <si>
    <t>1Б -2</t>
  </si>
  <si>
    <t>КР2</t>
  </si>
  <si>
    <t>р-с = 5</t>
  </si>
  <si>
    <t>р-с(х) = 6</t>
  </si>
  <si>
    <t>р-с(л) = 4</t>
  </si>
  <si>
    <t>с-с  = 2</t>
  </si>
  <si>
    <t>КР3</t>
  </si>
  <si>
    <t>гл.приор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</si>
</sst>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12" fontId="0" fillId="2" borderId="1" xfId="0" applyNumberFormat="1" applyFill="1" applyBorder="1" applyAlignment="1">
      <alignment vertical="center"/>
    </xf>
    <xf numFmtId="12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2" fontId="0" fillId="2" borderId="0" xfId="0" applyNumberFormat="1" applyFill="1" applyBorder="1" applyAlignment="1">
      <alignment horizontal="center" vertical="center"/>
    </xf>
    <xf numFmtId="12" fontId="0" fillId="2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996633"/>
      <color rgb="FFDDDDD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5</xdr:row>
      <xdr:rowOff>144780</xdr:rowOff>
    </xdr:from>
    <xdr:to>
      <xdr:col>9</xdr:col>
      <xdr:colOff>525781</xdr:colOff>
      <xdr:row>25</xdr:row>
      <xdr:rowOff>140893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4F87A0-95CB-434B-A9DB-C8241BEA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059180"/>
          <a:ext cx="5745480" cy="3653713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9</xdr:row>
      <xdr:rowOff>51391</xdr:rowOff>
    </xdr:from>
    <xdr:to>
      <xdr:col>20</xdr:col>
      <xdr:colOff>368746</xdr:colOff>
      <xdr:row>21</xdr:row>
      <xdr:rowOff>17519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3E37C-E483-4B8A-9D59-6CA4D00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9360" y="1697311"/>
          <a:ext cx="6251386" cy="216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G33"/>
  <sheetViews>
    <sheetView tabSelected="1" topLeftCell="B1" zoomScale="60" zoomScaleNormal="125" workbookViewId="0">
      <selection activeCell="N34" sqref="N34"/>
    </sheetView>
  </sheetViews>
  <sheetFormatPr defaultRowHeight="14.4" x14ac:dyDescent="0.3"/>
  <cols>
    <col min="2" max="2" width="9.88671875" customWidth="1"/>
    <col min="3" max="3" width="41.44140625" customWidth="1"/>
    <col min="4" max="4" width="17.88671875" customWidth="1"/>
    <col min="8" max="8" width="9.5546875" bestFit="1" customWidth="1"/>
    <col min="15" max="17" width="8.88671875" customWidth="1"/>
    <col min="26" max="26" width="9.5546875" bestFit="1" customWidth="1"/>
  </cols>
  <sheetData>
    <row r="6" spans="2:33" x14ac:dyDescent="0.3">
      <c r="B6" t="s">
        <v>16</v>
      </c>
      <c r="C6" t="s">
        <v>0</v>
      </c>
      <c r="E6" s="4"/>
      <c r="F6" s="4" t="s">
        <v>3</v>
      </c>
      <c r="G6" s="4" t="s">
        <v>4</v>
      </c>
      <c r="H6" s="4" t="s">
        <v>5</v>
      </c>
      <c r="I6" s="7" t="s">
        <v>32</v>
      </c>
      <c r="K6" s="6" t="s">
        <v>33</v>
      </c>
    </row>
    <row r="7" spans="2:33" x14ac:dyDescent="0.3">
      <c r="B7" t="s">
        <v>17</v>
      </c>
      <c r="C7" t="s">
        <v>26</v>
      </c>
      <c r="D7" s="1" t="s">
        <v>29</v>
      </c>
      <c r="E7" s="4" t="s">
        <v>3</v>
      </c>
      <c r="F7" s="3">
        <v>1</v>
      </c>
      <c r="G7" s="3">
        <v>3</v>
      </c>
      <c r="H7" s="4">
        <v>0.2</v>
      </c>
      <c r="I7">
        <f>GEOMEAN(F7:H7)</f>
        <v>0.84343266530174932</v>
      </c>
      <c r="K7">
        <f>I7/I11</f>
        <v>0.1883940966391198</v>
      </c>
    </row>
    <row r="8" spans="2:33" x14ac:dyDescent="0.3">
      <c r="B8" t="s">
        <v>18</v>
      </c>
      <c r="C8" t="s">
        <v>0</v>
      </c>
      <c r="D8" s="1" t="s">
        <v>30</v>
      </c>
      <c r="E8" s="4" t="s">
        <v>4</v>
      </c>
      <c r="F8" s="4">
        <v>0.33333333333333331</v>
      </c>
      <c r="G8" s="3">
        <v>1</v>
      </c>
      <c r="H8" s="4">
        <v>0.14285714285714285</v>
      </c>
      <c r="I8">
        <f>GEOMEAN(F8:H8)</f>
        <v>0.36246012433429736</v>
      </c>
      <c r="K8">
        <f>I8/I11</f>
        <v>8.096123199975068E-2</v>
      </c>
    </row>
    <row r="9" spans="2:33" x14ac:dyDescent="0.3">
      <c r="B9" t="s">
        <v>19</v>
      </c>
      <c r="C9" t="s">
        <v>0</v>
      </c>
      <c r="D9" s="1" t="s">
        <v>31</v>
      </c>
      <c r="E9" s="4" t="s">
        <v>5</v>
      </c>
      <c r="F9" s="3">
        <v>5</v>
      </c>
      <c r="G9" s="3">
        <v>7</v>
      </c>
      <c r="H9" s="3">
        <v>1</v>
      </c>
      <c r="I9">
        <f>GEOMEAN(F9:H9)</f>
        <v>3.2710663101885897</v>
      </c>
      <c r="K9">
        <f>I9/I11</f>
        <v>0.73064467136112954</v>
      </c>
    </row>
    <row r="10" spans="2:33" x14ac:dyDescent="0.3">
      <c r="B10" t="s">
        <v>20</v>
      </c>
      <c r="C10" t="s">
        <v>0</v>
      </c>
    </row>
    <row r="11" spans="2:33" x14ac:dyDescent="0.3">
      <c r="B11" t="s">
        <v>21</v>
      </c>
      <c r="C11" t="s">
        <v>0</v>
      </c>
      <c r="I11">
        <f>I7+I8+I9</f>
        <v>4.4769590998246365</v>
      </c>
    </row>
    <row r="12" spans="2:33" x14ac:dyDescent="0.3">
      <c r="B12" t="s">
        <v>22</v>
      </c>
      <c r="C12" t="s">
        <v>0</v>
      </c>
    </row>
    <row r="13" spans="2:33" x14ac:dyDescent="0.3">
      <c r="B13" t="s">
        <v>23</v>
      </c>
      <c r="C13" t="s">
        <v>0</v>
      </c>
      <c r="G13" s="9" t="s">
        <v>34</v>
      </c>
      <c r="H13" s="9"/>
      <c r="Q13" s="9" t="s">
        <v>40</v>
      </c>
      <c r="R13" s="9"/>
      <c r="AA13" s="9" t="s">
        <v>45</v>
      </c>
      <c r="AB13" s="9"/>
    </row>
    <row r="14" spans="2:33" x14ac:dyDescent="0.3">
      <c r="B14" t="s">
        <v>24</v>
      </c>
      <c r="C14" t="s">
        <v>0</v>
      </c>
      <c r="E14" s="2"/>
      <c r="F14" s="2" t="s">
        <v>11</v>
      </c>
      <c r="G14" s="2" t="s">
        <v>12</v>
      </c>
      <c r="H14" s="2" t="s">
        <v>13</v>
      </c>
      <c r="I14" s="2" t="s">
        <v>14</v>
      </c>
      <c r="J14" s="2" t="s">
        <v>15</v>
      </c>
      <c r="K14" s="11" t="s">
        <v>32</v>
      </c>
      <c r="M14" s="12" t="s">
        <v>33</v>
      </c>
      <c r="O14" s="2"/>
      <c r="P14" s="2" t="s">
        <v>11</v>
      </c>
      <c r="Q14" s="2" t="s">
        <v>12</v>
      </c>
      <c r="R14" s="2" t="s">
        <v>13</v>
      </c>
      <c r="S14" s="2" t="s">
        <v>14</v>
      </c>
      <c r="T14" s="2" t="s">
        <v>15</v>
      </c>
      <c r="U14" s="11" t="s">
        <v>32</v>
      </c>
      <c r="W14" s="12" t="s">
        <v>33</v>
      </c>
      <c r="Y14" s="2"/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15</v>
      </c>
      <c r="AE14" s="11" t="s">
        <v>32</v>
      </c>
      <c r="AG14" s="12" t="s">
        <v>33</v>
      </c>
    </row>
    <row r="15" spans="2:33" x14ac:dyDescent="0.3">
      <c r="B15" t="s">
        <v>25</v>
      </c>
      <c r="C15" t="s">
        <v>0</v>
      </c>
      <c r="E15" s="2" t="s">
        <v>11</v>
      </c>
      <c r="F15" s="3">
        <v>1</v>
      </c>
      <c r="G15" s="4">
        <v>0.14285714285714285</v>
      </c>
      <c r="H15" s="4">
        <v>0.2</v>
      </c>
      <c r="I15" s="4">
        <v>0.1111111111111111</v>
      </c>
      <c r="J15" s="4">
        <v>0.33333333333333331</v>
      </c>
      <c r="K15">
        <f>GEOMEAN(F15:J15)</f>
        <v>0.25404674702328517</v>
      </c>
      <c r="M15">
        <f>K15/K21</f>
        <v>3.6845742931968767E-2</v>
      </c>
      <c r="O15" s="2" t="s">
        <v>11</v>
      </c>
      <c r="P15" s="3">
        <v>1</v>
      </c>
      <c r="Q15" s="3">
        <v>1</v>
      </c>
      <c r="R15" s="3">
        <v>5</v>
      </c>
      <c r="S15" s="3">
        <v>6</v>
      </c>
      <c r="T15" s="3">
        <v>4</v>
      </c>
      <c r="U15">
        <f>GEOMEAN(P15:T15)</f>
        <v>2.6051710846973521</v>
      </c>
      <c r="W15">
        <f>U15/U21</f>
        <v>0.37956263182261912</v>
      </c>
      <c r="Y15" s="2" t="s">
        <v>11</v>
      </c>
      <c r="Z15" s="3">
        <v>1</v>
      </c>
      <c r="AA15" s="3">
        <v>4</v>
      </c>
      <c r="AB15" s="3">
        <v>1</v>
      </c>
      <c r="AC15" s="3">
        <v>4</v>
      </c>
      <c r="AD15" s="3">
        <v>1</v>
      </c>
      <c r="AE15">
        <f>GEOMEAN(Z15:AD15)</f>
        <v>1.7411011265922482</v>
      </c>
      <c r="AG15">
        <f>AE15/AE21</f>
        <v>0.2857142857142857</v>
      </c>
    </row>
    <row r="16" spans="2:33" x14ac:dyDescent="0.3">
      <c r="B16" t="s">
        <v>27</v>
      </c>
      <c r="C16" t="s">
        <v>0</v>
      </c>
      <c r="E16" s="2" t="s">
        <v>12</v>
      </c>
      <c r="F16" s="3">
        <v>7</v>
      </c>
      <c r="G16" s="3">
        <v>1</v>
      </c>
      <c r="H16" s="3">
        <v>2</v>
      </c>
      <c r="I16" s="4">
        <v>0.5</v>
      </c>
      <c r="J16" s="3">
        <v>3</v>
      </c>
      <c r="K16">
        <f>GEOMEAN(F16:J16)</f>
        <v>1.838416287252544</v>
      </c>
      <c r="M16">
        <f>K16/K21</f>
        <v>0.2666352343249766</v>
      </c>
      <c r="O16" s="2" t="s">
        <v>12</v>
      </c>
      <c r="P16" s="3">
        <v>1</v>
      </c>
      <c r="Q16" s="3">
        <v>1</v>
      </c>
      <c r="R16" s="3">
        <v>5</v>
      </c>
      <c r="S16" s="3">
        <v>6</v>
      </c>
      <c r="T16" s="3">
        <v>4</v>
      </c>
      <c r="U16">
        <f>GEOMEAN(P16:T16)</f>
        <v>2.6051710846973521</v>
      </c>
      <c r="W16">
        <f>U16/U21</f>
        <v>0.37956263182261912</v>
      </c>
      <c r="Y16" s="2" t="s">
        <v>12</v>
      </c>
      <c r="Z16" s="4">
        <v>0.25</v>
      </c>
      <c r="AA16" s="3">
        <v>1</v>
      </c>
      <c r="AB16" s="4">
        <v>0.25</v>
      </c>
      <c r="AC16" s="3">
        <v>1</v>
      </c>
      <c r="AD16" s="4">
        <v>0.25</v>
      </c>
      <c r="AE16">
        <f>GEOMEAN(Z16:AD16)</f>
        <v>0.43527528164806206</v>
      </c>
      <c r="AG16">
        <f>AE16/AE21</f>
        <v>7.1428571428571425E-2</v>
      </c>
    </row>
    <row r="17" spans="2:33" x14ac:dyDescent="0.3">
      <c r="B17" t="s">
        <v>28</v>
      </c>
      <c r="C17" t="s">
        <v>0</v>
      </c>
      <c r="E17" s="2" t="s">
        <v>13</v>
      </c>
      <c r="F17" s="3">
        <v>5</v>
      </c>
      <c r="G17" s="4">
        <v>0.5</v>
      </c>
      <c r="H17" s="3">
        <v>1</v>
      </c>
      <c r="I17" s="4">
        <v>0.33333333333333331</v>
      </c>
      <c r="J17" s="3">
        <v>2</v>
      </c>
      <c r="K17">
        <f>GEOMEAN(F17:J17)</f>
        <v>1.1075663432482898</v>
      </c>
      <c r="M17">
        <f>K17/K21</f>
        <v>0.16063620275242779</v>
      </c>
      <c r="O17" s="2" t="s">
        <v>13</v>
      </c>
      <c r="P17" s="4">
        <v>0.2</v>
      </c>
      <c r="Q17" s="4">
        <v>0.2</v>
      </c>
      <c r="R17" s="3">
        <v>1</v>
      </c>
      <c r="S17" s="3">
        <v>2</v>
      </c>
      <c r="T17" s="4">
        <v>0.5</v>
      </c>
      <c r="U17">
        <f>GEOMEAN(P17:T17)</f>
        <v>0.52530556088075342</v>
      </c>
      <c r="W17">
        <f>U17/U21</f>
        <v>7.6534843477321549E-2</v>
      </c>
      <c r="Y17" s="2" t="s">
        <v>13</v>
      </c>
      <c r="Z17" s="3">
        <v>1</v>
      </c>
      <c r="AA17" s="3">
        <v>4</v>
      </c>
      <c r="AB17" s="3">
        <v>1</v>
      </c>
      <c r="AC17" s="3">
        <v>4</v>
      </c>
      <c r="AD17" s="3">
        <v>1</v>
      </c>
      <c r="AE17">
        <f>GEOMEAN(Z17:AD17)</f>
        <v>1.7411011265922482</v>
      </c>
      <c r="AG17">
        <f>AE17/AE21</f>
        <v>0.2857142857142857</v>
      </c>
    </row>
    <row r="18" spans="2:33" x14ac:dyDescent="0.3">
      <c r="B18" t="s">
        <v>1</v>
      </c>
      <c r="C18" t="s">
        <v>2</v>
      </c>
      <c r="E18" s="2" t="s">
        <v>14</v>
      </c>
      <c r="F18" s="3">
        <v>9</v>
      </c>
      <c r="G18" s="3">
        <v>2</v>
      </c>
      <c r="H18" s="3">
        <v>3</v>
      </c>
      <c r="I18" s="3">
        <v>1</v>
      </c>
      <c r="J18" s="3">
        <v>5</v>
      </c>
      <c r="K18">
        <f>GEOMEAN(F18:J18)</f>
        <v>3.0638870628004051</v>
      </c>
      <c r="M18">
        <f>K18/K21</f>
        <v>0.44437174028518972</v>
      </c>
      <c r="O18" s="2" t="s">
        <v>14</v>
      </c>
      <c r="P18" s="4">
        <v>0.16666666666666666</v>
      </c>
      <c r="Q18" s="4">
        <v>0.16666666666666666</v>
      </c>
      <c r="R18" s="4">
        <v>0.5</v>
      </c>
      <c r="S18" s="3">
        <v>1</v>
      </c>
      <c r="T18" s="4">
        <v>0.5</v>
      </c>
      <c r="U18">
        <f>GEOMEAN(P18:T18)</f>
        <v>0.3701071724871533</v>
      </c>
      <c r="W18">
        <f>U18/U21</f>
        <v>5.3923081394084971E-2</v>
      </c>
      <c r="Y18" s="2" t="s">
        <v>14</v>
      </c>
      <c r="Z18" s="4">
        <v>0.25</v>
      </c>
      <c r="AA18" s="3">
        <v>1</v>
      </c>
      <c r="AB18" s="4">
        <v>0.25</v>
      </c>
      <c r="AC18" s="3">
        <v>1</v>
      </c>
      <c r="AD18" s="4">
        <v>0.25</v>
      </c>
      <c r="AE18">
        <f>GEOMEAN(Z18:AD18)</f>
        <v>0.43527528164806206</v>
      </c>
      <c r="AG18">
        <f>AE18/AE21</f>
        <v>7.1428571428571425E-2</v>
      </c>
    </row>
    <row r="19" spans="2:33" x14ac:dyDescent="0.3">
      <c r="E19" s="2" t="s">
        <v>15</v>
      </c>
      <c r="F19" s="3">
        <v>3</v>
      </c>
      <c r="G19" s="4">
        <v>0.33333333333333331</v>
      </c>
      <c r="H19" s="4">
        <v>0.5</v>
      </c>
      <c r="I19" s="4">
        <v>0.2</v>
      </c>
      <c r="J19" s="3">
        <v>1</v>
      </c>
      <c r="K19">
        <f>GEOMEAN(F19:J19)</f>
        <v>0.63095734448019325</v>
      </c>
      <c r="M19">
        <f>K19/K21</f>
        <v>9.1511079705437093E-2</v>
      </c>
      <c r="O19" s="2" t="s">
        <v>15</v>
      </c>
      <c r="P19" s="4">
        <v>0.25</v>
      </c>
      <c r="Q19" s="4">
        <v>0.25</v>
      </c>
      <c r="R19" s="3">
        <v>2</v>
      </c>
      <c r="S19" s="3">
        <v>2</v>
      </c>
      <c r="T19" s="3">
        <v>1</v>
      </c>
      <c r="U19">
        <f>GEOMEAN(P19:T19)</f>
        <v>0.75785828325519911</v>
      </c>
      <c r="W19">
        <f>U19/U21</f>
        <v>0.11041681148335512</v>
      </c>
      <c r="Y19" s="2" t="s">
        <v>15</v>
      </c>
      <c r="Z19" s="3">
        <v>1</v>
      </c>
      <c r="AA19" s="3">
        <v>4</v>
      </c>
      <c r="AB19" s="3">
        <v>1</v>
      </c>
      <c r="AC19" s="3">
        <v>4</v>
      </c>
      <c r="AD19" s="3">
        <v>1</v>
      </c>
      <c r="AE19">
        <f>GEOMEAN(Z19:AD19)</f>
        <v>1.7411011265922482</v>
      </c>
      <c r="AG19">
        <f>AE19/AE21</f>
        <v>0.2857142857142857</v>
      </c>
    </row>
    <row r="20" spans="2:33" x14ac:dyDescent="0.3">
      <c r="Z20" s="13"/>
      <c r="AA20" s="13"/>
    </row>
    <row r="21" spans="2:33" x14ac:dyDescent="0.3">
      <c r="E21" t="s">
        <v>35</v>
      </c>
      <c r="K21">
        <f>SUM(K15:K19)</f>
        <v>6.8948737848047177</v>
      </c>
      <c r="O21" s="5" t="s">
        <v>41</v>
      </c>
      <c r="U21">
        <f>SUM(U15:U19)</f>
        <v>6.8636131860178109</v>
      </c>
      <c r="Y21" s="5"/>
      <c r="AE21">
        <f>SUM(AE15:AE19)</f>
        <v>6.0938539430728689</v>
      </c>
    </row>
    <row r="22" spans="2:33" x14ac:dyDescent="0.3">
      <c r="E22" t="s">
        <v>36</v>
      </c>
      <c r="O22" s="5" t="s">
        <v>42</v>
      </c>
      <c r="Y22" s="5"/>
    </row>
    <row r="23" spans="2:33" x14ac:dyDescent="0.3">
      <c r="E23" s="10" t="s">
        <v>37</v>
      </c>
      <c r="O23" s="5" t="s">
        <v>43</v>
      </c>
      <c r="Y23" s="5"/>
    </row>
    <row r="24" spans="2:33" x14ac:dyDescent="0.3">
      <c r="E24" t="s">
        <v>38</v>
      </c>
      <c r="O24" s="5" t="s">
        <v>44</v>
      </c>
    </row>
    <row r="25" spans="2:33" x14ac:dyDescent="0.3">
      <c r="E25" t="s">
        <v>39</v>
      </c>
    </row>
    <row r="28" spans="2:33" x14ac:dyDescent="0.3">
      <c r="E28" t="s">
        <v>46</v>
      </c>
    </row>
    <row r="29" spans="2:33" x14ac:dyDescent="0.3">
      <c r="E29" s="8" t="s">
        <v>6</v>
      </c>
      <c r="F29" s="16">
        <f>K7*M15+K8*W15+AG15</f>
        <v>0.32338566446237821</v>
      </c>
    </row>
    <row r="30" spans="2:33" x14ac:dyDescent="0.3">
      <c r="E30" s="8" t="s">
        <v>7</v>
      </c>
      <c r="F30">
        <f>K7*M16+K8*W16+AG16</f>
        <v>0.15239093382481245</v>
      </c>
    </row>
    <row r="31" spans="2:33" x14ac:dyDescent="0.3">
      <c r="E31" s="8" t="s">
        <v>8</v>
      </c>
      <c r="F31" s="14">
        <f>K7*M17+K8*W17+K9*AG17</f>
        <v>0.24521488791280829</v>
      </c>
    </row>
    <row r="32" spans="2:33" x14ac:dyDescent="0.3">
      <c r="E32" s="8" t="s">
        <v>9</v>
      </c>
      <c r="F32">
        <f>K7*M18+K8*W18+K9*AG18</f>
        <v>0.14027159678309337</v>
      </c>
    </row>
    <row r="33" spans="5:6" x14ac:dyDescent="0.3">
      <c r="E33" s="8" t="s">
        <v>10</v>
      </c>
      <c r="F33" s="15">
        <f>K7*M19+K8*W19+K9*AG19</f>
        <v>0.2349352486736471</v>
      </c>
    </row>
  </sheetData>
  <mergeCells count="3">
    <mergeCell ref="G13:H13"/>
    <mergeCell ref="Q13:R13"/>
    <mergeCell ref="AA13:A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Пользователь</cp:lastModifiedBy>
  <dcterms:created xsi:type="dcterms:W3CDTF">2022-01-30T08:16:14Z</dcterms:created>
  <dcterms:modified xsi:type="dcterms:W3CDTF">2023-02-20T09:34:24Z</dcterms:modified>
</cp:coreProperties>
</file>