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wopi.dropbox.com/wopi/files/oid_3530822223240775424/WOPIServiceId_TP_DROPBOX_PLUS/WOPIUserId_-/"/>
    </mc:Choice>
  </mc:AlternateContent>
  <xr:revisionPtr revIDLastSave="1" documentId="13_ncr:1_{F82AFD70-48A1-4B4E-A170-C50137636348}" xr6:coauthVersionLast="47" xr6:coauthVersionMax="47" xr10:uidLastSave="{CDC9E4C3-F82D-46FF-A46F-F13F0A6207F6}"/>
  <bookViews>
    <workbookView xWindow="8648" yWindow="577" windowWidth="22042" windowHeight="15286" activeTab="1" xr2:uid="{6ED70B57-89E4-4ACF-AD9E-407A52AB8DF2}"/>
  </bookViews>
  <sheets>
    <sheet name="Sample ID" sheetId="3" r:id="rId1"/>
    <sheet name="IV" sheetId="4" r:id="rId2"/>
    <sheet name="Sheet2" sheetId="6" r:id="rId3"/>
    <sheet name="Sheet1" sheetId="5" r:id="rId4"/>
    <sheet name="IV(old)" sheetId="1" r:id="rId5"/>
    <sheet name="mini" sheetId="2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0" i="4" l="1"/>
  <c r="Y11" i="4"/>
  <c r="Y13" i="4"/>
  <c r="Y15" i="4"/>
  <c r="Y17" i="4"/>
  <c r="Y18" i="4"/>
  <c r="Y20" i="4"/>
  <c r="Y21" i="4"/>
  <c r="Y22" i="4"/>
  <c r="Y23" i="4"/>
  <c r="Y25" i="4"/>
  <c r="Y26" i="4"/>
  <c r="Y27" i="4"/>
  <c r="Y29" i="4"/>
  <c r="Y30" i="4"/>
  <c r="Y31" i="4"/>
  <c r="Y33" i="4"/>
  <c r="Y35" i="4"/>
  <c r="Y36" i="4"/>
  <c r="Y38" i="4"/>
  <c r="Y39" i="4"/>
  <c r="Y40" i="4"/>
  <c r="Y41" i="4"/>
  <c r="Y42" i="4"/>
  <c r="Y43" i="4"/>
  <c r="Y46" i="4"/>
  <c r="Y47" i="4"/>
  <c r="Y48" i="4"/>
  <c r="M5" i="4" a="1"/>
  <c r="M5" i="4" s="1"/>
  <c r="M4" i="4" a="1"/>
  <c r="M4" i="4" s="1"/>
  <c r="M3" i="4"/>
  <c r="M2" i="4"/>
  <c r="W8" i="4" a="1"/>
  <c r="W8" i="4" s="1"/>
  <c r="V8" i="4" a="1"/>
  <c r="V8" i="4" s="1"/>
  <c r="U8" i="4" a="1"/>
  <c r="U8" i="4" s="1"/>
  <c r="T8" i="4" a="1"/>
  <c r="T8" i="4" s="1"/>
  <c r="R8" i="4" a="1"/>
  <c r="R8" i="4" s="1"/>
  <c r="Q8" i="4" a="1"/>
  <c r="Q8" i="4" s="1"/>
  <c r="P8" i="4" a="1"/>
  <c r="P8" i="4" s="1"/>
  <c r="O8" i="4" a="1"/>
  <c r="O8" i="4" s="1"/>
  <c r="N8" i="4" a="1"/>
  <c r="N8" i="4" s="1"/>
  <c r="L8" i="4" a="1"/>
  <c r="L8" i="4" s="1"/>
  <c r="K8" i="4" a="1"/>
  <c r="K8" i="4" s="1"/>
  <c r="W7" i="4" a="1"/>
  <c r="W7" i="4" s="1"/>
  <c r="V7" i="4" a="1"/>
  <c r="V7" i="4" s="1"/>
  <c r="U7" i="4" a="1"/>
  <c r="U7" i="4" s="1"/>
  <c r="T7" i="4" a="1"/>
  <c r="T7" i="4" s="1"/>
  <c r="R7" i="4" a="1"/>
  <c r="R7" i="4" s="1"/>
  <c r="Q7" i="4" a="1"/>
  <c r="Q7" i="4" s="1"/>
  <c r="P7" i="4" a="1"/>
  <c r="P7" i="4" s="1"/>
  <c r="O7" i="4" a="1"/>
  <c r="O7" i="4" s="1"/>
  <c r="N7" i="4" a="1"/>
  <c r="N7" i="4" s="1"/>
  <c r="L7" i="4" a="1"/>
  <c r="L7" i="4" s="1"/>
  <c r="K7" i="4" a="1"/>
  <c r="K7" i="4" s="1"/>
  <c r="W5" i="4" a="1"/>
  <c r="W5" i="4" s="1"/>
  <c r="V5" i="4" a="1"/>
  <c r="V5" i="4" s="1"/>
  <c r="U5" i="4" a="1"/>
  <c r="U5" i="4" s="1"/>
  <c r="T5" i="4" a="1"/>
  <c r="T5" i="4" s="1"/>
  <c r="R5" i="4" a="1"/>
  <c r="R5" i="4" s="1"/>
  <c r="Q5" i="4" a="1"/>
  <c r="Q5" i="4" s="1"/>
  <c r="P5" i="4" a="1"/>
  <c r="P5" i="4" s="1"/>
  <c r="O5" i="4" a="1"/>
  <c r="O5" i="4" s="1"/>
  <c r="N5" i="4" a="1"/>
  <c r="N5" i="4" s="1"/>
  <c r="L5" i="4" a="1"/>
  <c r="L5" i="4" s="1"/>
  <c r="K5" i="4" a="1"/>
  <c r="K5" i="4" s="1"/>
  <c r="W4" i="4" a="1"/>
  <c r="W4" i="4" s="1"/>
  <c r="V4" i="4" a="1"/>
  <c r="V4" i="4" s="1"/>
  <c r="U4" i="4" a="1"/>
  <c r="U4" i="4" s="1"/>
  <c r="T4" i="4" a="1"/>
  <c r="T4" i="4" s="1"/>
  <c r="R4" i="4" a="1"/>
  <c r="R4" i="4" s="1"/>
  <c r="Q4" i="4" a="1"/>
  <c r="Q4" i="4" s="1"/>
  <c r="P4" i="4" a="1"/>
  <c r="P4" i="4" s="1"/>
  <c r="O4" i="4" a="1"/>
  <c r="O4" i="4" s="1"/>
  <c r="N4" i="4" a="1"/>
  <c r="N4" i="4" s="1"/>
  <c r="L4" i="4" a="1"/>
  <c r="L4" i="4" s="1"/>
  <c r="K4" i="4" a="1"/>
  <c r="K4" i="4" s="1"/>
  <c r="W3" i="4"/>
  <c r="V3" i="4"/>
  <c r="U3" i="4"/>
  <c r="T3" i="4"/>
  <c r="R3" i="4"/>
  <c r="Q3" i="4"/>
  <c r="P3" i="4"/>
  <c r="O3" i="4"/>
  <c r="N3" i="4"/>
  <c r="L3" i="4"/>
  <c r="K3" i="4"/>
  <c r="W2" i="4"/>
  <c r="V2" i="4"/>
  <c r="U2" i="4"/>
  <c r="T2" i="4"/>
  <c r="R2" i="4"/>
  <c r="Q2" i="4"/>
  <c r="P2" i="4"/>
  <c r="O2" i="4"/>
  <c r="N2" i="4"/>
  <c r="L2" i="4"/>
  <c r="K2" i="4"/>
  <c r="S46" i="1"/>
  <c r="S20" i="1"/>
  <c r="S23" i="1"/>
  <c r="S22" i="1"/>
  <c r="S21" i="1"/>
  <c r="S11" i="1"/>
  <c r="S10" i="1"/>
  <c r="S13" i="1"/>
  <c r="S15" i="1"/>
  <c r="S18" i="1"/>
  <c r="S17" i="1"/>
  <c r="S27" i="1"/>
  <c r="S26" i="1"/>
  <c r="S25" i="1"/>
  <c r="S31" i="1"/>
  <c r="S30" i="1"/>
  <c r="S29" i="1"/>
  <c r="S33" i="1"/>
  <c r="S43" i="1"/>
  <c r="S42" i="1"/>
  <c r="S41" i="1"/>
  <c r="S40" i="1"/>
  <c r="S39" i="1"/>
  <c r="S38" i="1"/>
  <c r="S36" i="1"/>
  <c r="S35" i="1"/>
  <c r="S48" i="1"/>
  <c r="S47" i="1"/>
  <c r="Q8" i="1" a="1"/>
  <c r="Q8" i="1" s="1"/>
  <c r="P8" i="1" a="1"/>
  <c r="P8" i="1" s="1"/>
  <c r="O8" i="1" a="1"/>
  <c r="O8" i="1" s="1"/>
  <c r="N8" i="1" a="1"/>
  <c r="N8" i="1" s="1"/>
  <c r="M8" i="1" a="1"/>
  <c r="M8" i="1" s="1"/>
  <c r="L8" i="1" a="1"/>
  <c r="L8" i="1" s="1"/>
  <c r="K8" i="1" a="1"/>
  <c r="K8" i="1" s="1"/>
  <c r="J8" i="1" a="1"/>
  <c r="J8" i="1" s="1"/>
  <c r="I8" i="1" a="1"/>
  <c r="I8" i="1" s="1"/>
  <c r="H8" i="1" a="1"/>
  <c r="H8" i="1" s="1"/>
  <c r="G8" i="1" a="1"/>
  <c r="G8" i="1" s="1"/>
  <c r="Q7" i="1" a="1"/>
  <c r="Q7" i="1" s="1"/>
  <c r="P7" i="1" a="1"/>
  <c r="P7" i="1" s="1"/>
  <c r="O7" i="1" a="1"/>
  <c r="O7" i="1" s="1"/>
  <c r="N7" i="1" a="1"/>
  <c r="N7" i="1" s="1"/>
  <c r="M7" i="1" a="1"/>
  <c r="M7" i="1" s="1"/>
  <c r="L7" i="1" a="1"/>
  <c r="L7" i="1" s="1"/>
  <c r="K7" i="1" a="1"/>
  <c r="K7" i="1" s="1"/>
  <c r="J7" i="1" a="1"/>
  <c r="J7" i="1" s="1"/>
  <c r="I7" i="1" a="1"/>
  <c r="I7" i="1" s="1"/>
  <c r="H7" i="1" a="1"/>
  <c r="H7" i="1" s="1"/>
  <c r="G7" i="1" a="1"/>
  <c r="G7" i="1" s="1"/>
  <c r="Q6" i="1" a="1"/>
  <c r="Q6" i="1" s="1"/>
  <c r="P6" i="1" a="1"/>
  <c r="P6" i="1" s="1"/>
  <c r="O6" i="1" a="1"/>
  <c r="O6" i="1" s="1"/>
  <c r="N6" i="1" a="1"/>
  <c r="N6" i="1" s="1"/>
  <c r="M6" i="1" a="1"/>
  <c r="M6" i="1" s="1"/>
  <c r="L6" i="1" a="1"/>
  <c r="L6" i="1" s="1"/>
  <c r="K6" i="1" a="1"/>
  <c r="K6" i="1" s="1"/>
  <c r="J6" i="1" a="1"/>
  <c r="J6" i="1" s="1"/>
  <c r="I6" i="1" a="1"/>
  <c r="I6" i="1" s="1"/>
  <c r="H6" i="1" a="1"/>
  <c r="H6" i="1" s="1"/>
  <c r="G6" i="1" a="1"/>
  <c r="G6" i="1" s="1"/>
  <c r="Q5" i="1" a="1"/>
  <c r="Q5" i="1" s="1"/>
  <c r="P5" i="1" a="1"/>
  <c r="P5" i="1" s="1"/>
  <c r="O5" i="1" a="1"/>
  <c r="O5" i="1" s="1"/>
  <c r="N5" i="1" a="1"/>
  <c r="N5" i="1" s="1"/>
  <c r="M5" i="1" a="1"/>
  <c r="M5" i="1" s="1"/>
  <c r="L5" i="1" a="1"/>
  <c r="L5" i="1" s="1"/>
  <c r="K5" i="1" a="1"/>
  <c r="K5" i="1" s="1"/>
  <c r="J5" i="1" a="1"/>
  <c r="J5" i="1" s="1"/>
  <c r="I5" i="1" a="1"/>
  <c r="I5" i="1" s="1"/>
  <c r="H5" i="1" a="1"/>
  <c r="H5" i="1" s="1"/>
  <c r="G5" i="1" a="1"/>
  <c r="G5" i="1" s="1"/>
  <c r="Q4" i="1" a="1"/>
  <c r="Q4" i="1" s="1"/>
  <c r="P4" i="1" a="1"/>
  <c r="P4" i="1" s="1"/>
  <c r="O4" i="1" a="1"/>
  <c r="O4" i="1" s="1"/>
  <c r="N4" i="1" a="1"/>
  <c r="N4" i="1" s="1"/>
  <c r="M4" i="1" a="1"/>
  <c r="M4" i="1" s="1"/>
  <c r="L4" i="1" a="1"/>
  <c r="L4" i="1" s="1"/>
  <c r="K4" i="1" a="1"/>
  <c r="K4" i="1" s="1"/>
  <c r="J4" i="1" a="1"/>
  <c r="J4" i="1" s="1"/>
  <c r="I4" i="1" a="1"/>
  <c r="I4" i="1" s="1"/>
  <c r="H4" i="1" a="1"/>
  <c r="H4" i="1" s="1"/>
  <c r="G4" i="1" a="1"/>
  <c r="G4" i="1" s="1"/>
  <c r="Q2" i="1"/>
  <c r="P2" i="1"/>
  <c r="O2" i="1"/>
  <c r="N2" i="1"/>
  <c r="M2" i="1"/>
  <c r="L2" i="1"/>
  <c r="K2" i="1"/>
  <c r="J2" i="1"/>
  <c r="I2" i="1"/>
  <c r="H2" i="1"/>
  <c r="G2" i="1"/>
  <c r="Q3" i="1"/>
  <c r="P3" i="1"/>
  <c r="O3" i="1"/>
  <c r="N3" i="1"/>
  <c r="M3" i="1"/>
  <c r="L3" i="1"/>
  <c r="K3" i="1"/>
  <c r="J3" i="1"/>
  <c r="I3" i="1"/>
  <c r="H3" i="1"/>
  <c r="G3" i="1"/>
  <c r="U9" i="4" l="1"/>
  <c r="Q9" i="4"/>
  <c r="R9" i="4"/>
  <c r="T9" i="4"/>
  <c r="P9" i="4"/>
  <c r="V9" i="4"/>
  <c r="W9" i="4"/>
  <c r="K9" i="4"/>
  <c r="L9" i="4"/>
  <c r="N9" i="4"/>
  <c r="O9" i="4"/>
  <c r="Q9" i="1"/>
  <c r="J9" i="1"/>
  <c r="N9" i="1"/>
  <c r="K9" i="1"/>
  <c r="O9" i="1"/>
  <c r="P9" i="1"/>
  <c r="L9" i="1"/>
  <c r="I9" i="1"/>
  <c r="M9" i="1"/>
  <c r="H9" i="1"/>
  <c r="G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</futureMetadata>
  <cellMetadata count="1">
    <bk>
      <rc t="1" v="0"/>
    </bk>
  </cellMetadata>
  <valueMetadata count="16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</valueMetadata>
</metadata>
</file>

<file path=xl/sharedStrings.xml><?xml version="1.0" encoding="utf-8"?>
<sst xmlns="http://schemas.openxmlformats.org/spreadsheetml/2006/main" count="2873" uniqueCount="485">
  <si>
    <t>Mouse #</t>
  </si>
  <si>
    <t>I.D. #</t>
  </si>
  <si>
    <t>Sex</t>
  </si>
  <si>
    <t>Transfer Date</t>
  </si>
  <si>
    <t>Group#</t>
  </si>
  <si>
    <t>K13655</t>
  </si>
  <si>
    <t>Male</t>
  </si>
  <si>
    <t>8/5/2025</t>
  </si>
  <si>
    <t>K13652</t>
  </si>
  <si>
    <t>8/6/2025</t>
  </si>
  <si>
    <t>K13631</t>
  </si>
  <si>
    <t>8/11/2025</t>
  </si>
  <si>
    <t>K13647</t>
  </si>
  <si>
    <t>8/12/2025</t>
  </si>
  <si>
    <t>K13634 (LL)</t>
  </si>
  <si>
    <t>8/15/2025</t>
  </si>
  <si>
    <t>K13654</t>
  </si>
  <si>
    <t>8/18/2025</t>
  </si>
  <si>
    <t>date</t>
  </si>
  <si>
    <t>group</t>
  </si>
  <si>
    <t>slice#</t>
  </si>
  <si>
    <t>cell#</t>
  </si>
  <si>
    <t>Serial#</t>
    <phoneticPr fontId="24"/>
  </si>
  <si>
    <t>Abf</t>
  </si>
  <si>
    <t>Vres</t>
  </si>
  <si>
    <t>Membrane capacitance[pF]</t>
  </si>
  <si>
    <t>F_I_curve_slope [spikes/s/pA]</t>
  </si>
  <si>
    <t>FirstSpikeLatency[sec]</t>
  </si>
  <si>
    <t>SpikeThreshold[mV]</t>
  </si>
  <si>
    <t>Adaptation_Index</t>
  </si>
  <si>
    <t>Spike Amplitude[mV]</t>
  </si>
  <si>
    <t>Spike Width[sec]</t>
  </si>
  <si>
    <t>AHP_fast[mV]</t>
  </si>
  <si>
    <t>Sag</t>
  </si>
  <si>
    <t>Input Resistance[Mohm]</t>
  </si>
  <si>
    <t>Time</t>
    <phoneticPr fontId="24"/>
  </si>
  <si>
    <t>dT</t>
    <phoneticPr fontId="24"/>
  </si>
  <si>
    <t>note</t>
  </si>
  <si>
    <t>FI</t>
    <phoneticPr fontId="24"/>
  </si>
  <si>
    <t>FL</t>
    <phoneticPr fontId="24"/>
  </si>
  <si>
    <t>AI</t>
    <phoneticPr fontId="24"/>
  </si>
  <si>
    <t>SA</t>
    <phoneticPr fontId="24"/>
  </si>
  <si>
    <t>mean#1</t>
  </si>
  <si>
    <t>BOOT</t>
    <phoneticPr fontId="24"/>
  </si>
  <si>
    <t>P</t>
    <phoneticPr fontId="24"/>
  </si>
  <si>
    <t>mean#2</t>
  </si>
  <si>
    <t>P double</t>
    <phoneticPr fontId="24"/>
  </si>
  <si>
    <t>std1</t>
  </si>
  <si>
    <t>Ranksum</t>
    <phoneticPr fontId="24"/>
  </si>
  <si>
    <t>std2</t>
  </si>
  <si>
    <t>P</t>
  </si>
  <si>
    <t>N1</t>
  </si>
  <si>
    <t>N</t>
    <phoneticPr fontId="24"/>
  </si>
  <si>
    <t>#1</t>
    <phoneticPr fontId="24"/>
  </si>
  <si>
    <t>N2</t>
  </si>
  <si>
    <t>#2</t>
    <phoneticPr fontId="24"/>
  </si>
  <si>
    <t>Effect Size</t>
  </si>
  <si>
    <t>1_0805_1_1</t>
    <phoneticPr fontId="24"/>
  </si>
  <si>
    <t>mh080520225 S1C1iv1_0000</t>
  </si>
  <si>
    <t>1_0805_1_2</t>
    <phoneticPr fontId="24"/>
  </si>
  <si>
    <t>mh080520225 S1C1gf1_0001</t>
  </si>
  <si>
    <t>mh080520225 S1C1gf1_0002</t>
  </si>
  <si>
    <t>1_0805_2_1</t>
    <phoneticPr fontId="24"/>
  </si>
  <si>
    <t>mh080520225 S1C1gf1_0007</t>
  </si>
  <si>
    <t>mh080520225 S1C1gf1_0008</t>
  </si>
  <si>
    <t>1080522FS</t>
    <phoneticPr fontId="24"/>
  </si>
  <si>
    <t>rv080520225C2 iv1_0000</t>
  </si>
  <si>
    <t>FS neuron</t>
  </si>
  <si>
    <t>rv080520225C2 gf1_0001</t>
  </si>
  <si>
    <t>1_0805_3_1</t>
    <phoneticPr fontId="24"/>
  </si>
  <si>
    <t>rv080520225S3C1iv1_0001</t>
  </si>
  <si>
    <t>1_0805_4_1</t>
    <phoneticPr fontId="24"/>
  </si>
  <si>
    <t>rv080520225S34C1iv1_0001</t>
  </si>
  <si>
    <t>2_0806_2_1</t>
    <phoneticPr fontId="24"/>
  </si>
  <si>
    <t>rv080620225_0000</t>
  </si>
  <si>
    <t>2_0806_2_3</t>
    <phoneticPr fontId="24"/>
  </si>
  <si>
    <t>rv080620225_0002</t>
  </si>
  <si>
    <t>2_0806_3_2</t>
    <phoneticPr fontId="24"/>
  </si>
  <si>
    <t>rv080620225_0004</t>
  </si>
  <si>
    <t>2_0806_5_2</t>
    <phoneticPr fontId="24"/>
  </si>
  <si>
    <t>rv080620225_0008</t>
  </si>
  <si>
    <t>1_0811_1_1</t>
    <phoneticPr fontId="24"/>
  </si>
  <si>
    <t>2025_08_11-13_03_27</t>
  </si>
  <si>
    <t>1_0811_1_2</t>
    <phoneticPr fontId="24"/>
  </si>
  <si>
    <t>2025_08_11-13_39_08</t>
  </si>
  <si>
    <t>1_0811_2_1</t>
    <phoneticPr fontId="24"/>
  </si>
  <si>
    <t>2025_08_11-15_23_38</t>
  </si>
  <si>
    <t>2025_08_11-16_01_52</t>
  </si>
  <si>
    <t>1_0811_2_2</t>
    <phoneticPr fontId="24"/>
  </si>
  <si>
    <t>2025_08_11-16_02_47</t>
  </si>
  <si>
    <t>1_0811_2_3</t>
    <phoneticPr fontId="24"/>
  </si>
  <si>
    <t>2025_08_11-16_27_25</t>
  </si>
  <si>
    <t>1_0811_2_4</t>
    <phoneticPr fontId="24"/>
  </si>
  <si>
    <t>2025_08_11-16_40_12</t>
  </si>
  <si>
    <t>1_0811_2_5</t>
    <phoneticPr fontId="24"/>
  </si>
  <si>
    <t>2025_08_11-17_36_08</t>
  </si>
  <si>
    <t>2_0812_1_1</t>
    <phoneticPr fontId="24"/>
  </si>
  <si>
    <t>2025_08_12-12_16_05</t>
  </si>
  <si>
    <t>2_0812_1_2</t>
    <phoneticPr fontId="24"/>
  </si>
  <si>
    <t>2025_08_12-12_47_39</t>
  </si>
  <si>
    <t>2025_08_12-13_44_35</t>
  </si>
  <si>
    <t>2_0812_2_1</t>
    <phoneticPr fontId="24"/>
  </si>
  <si>
    <t>2025_08_12-13_45_39</t>
  </si>
  <si>
    <t>2_0812_2_3</t>
    <phoneticPr fontId="24"/>
  </si>
  <si>
    <t>2025_08_12-15_16_44</t>
  </si>
  <si>
    <t>2_0812_3_1</t>
    <phoneticPr fontId="24"/>
  </si>
  <si>
    <t>2025_08_12-15_45_54</t>
  </si>
  <si>
    <t>2_0812_3_2</t>
    <phoneticPr fontId="24"/>
  </si>
  <si>
    <t>2025_08_12-15_54_54</t>
  </si>
  <si>
    <t>2_0812_4_1</t>
    <phoneticPr fontId="24"/>
  </si>
  <si>
    <t>2025_08_12-16_42_40</t>
  </si>
  <si>
    <t>2_0812_5_1</t>
    <phoneticPr fontId="24"/>
  </si>
  <si>
    <t>2025_08_12-17_31_53</t>
  </si>
  <si>
    <t>1_0815_1_1</t>
    <phoneticPr fontId="24"/>
  </si>
  <si>
    <t>Still in lab's HDD</t>
  </si>
  <si>
    <t>1_0815_2_1</t>
    <phoneticPr fontId="24"/>
  </si>
  <si>
    <t>2025_08_15-13_51_21</t>
    <phoneticPr fontId="24"/>
  </si>
  <si>
    <t>1_0815_3_1</t>
    <phoneticPr fontId="24"/>
  </si>
  <si>
    <t>2025_08_15-14_28_28</t>
  </si>
  <si>
    <t>1_0815_4_1</t>
    <phoneticPr fontId="24"/>
  </si>
  <si>
    <t>2025_08_15-15_17_39</t>
  </si>
  <si>
    <t>1_0815_5_1</t>
    <phoneticPr fontId="24"/>
  </si>
  <si>
    <t>2025_08_15-16_07_03</t>
  </si>
  <si>
    <t>Example recording</t>
  </si>
  <si>
    <t>drug</t>
  </si>
  <si>
    <t>Plots</t>
    <phoneticPr fontId="24"/>
  </si>
  <si>
    <t>no drug</t>
  </si>
  <si>
    <t>FS</t>
  </si>
  <si>
    <t>DNQX_APV</t>
  </si>
  <si>
    <t>rv080520225C3gf1_0000</t>
  </si>
  <si>
    <t>rv080520225S3C1gf1_0000</t>
  </si>
  <si>
    <t>DNQX_APV_TTX</t>
  </si>
  <si>
    <t>rv080520225S34C1gf1_0000</t>
  </si>
  <si>
    <t>no drug</t>
    <phoneticPr fontId="24"/>
  </si>
  <si>
    <t>rv080520225S34C1gf2ttx_0000</t>
  </si>
  <si>
    <t>rv080620225_0003</t>
  </si>
  <si>
    <t>DNQX_APV_(TTX)</t>
    <phoneticPr fontId="24"/>
  </si>
  <si>
    <t>rv080620225_0006</t>
  </si>
  <si>
    <t>rv080620225_0009</t>
  </si>
  <si>
    <t>2025_08_11-13_05_51</t>
  </si>
  <si>
    <t>AllNoize</t>
    <phoneticPr fontId="24"/>
  </si>
  <si>
    <t>2025_08_11-13_40_29</t>
  </si>
  <si>
    <t>2025_08_11-15_24_43</t>
  </si>
  <si>
    <t>2025_08_11-15_34_03</t>
  </si>
  <si>
    <t>2025_08_11-15_36_56</t>
  </si>
  <si>
    <t>2025_08_11-15_39_40</t>
  </si>
  <si>
    <t>2025_08_11-16_04_34</t>
  </si>
  <si>
    <t>2025_08_11-16_29_15</t>
  </si>
  <si>
    <t>2025_08_11-16_41_35</t>
  </si>
  <si>
    <t>DNQX + AP5</t>
    <phoneticPr fontId="24"/>
  </si>
  <si>
    <t>2025_08_11-17_37_06</t>
  </si>
  <si>
    <t>Needs redo</t>
    <phoneticPr fontId="24"/>
  </si>
  <si>
    <t>2025_08_12-12_17_03.abf</t>
  </si>
  <si>
    <t>2025_08_12-12_48_39</t>
  </si>
  <si>
    <t>2025_08_12-15_18_08</t>
  </si>
  <si>
    <t>2025_08_12-15_47_06</t>
  </si>
  <si>
    <t>2025_08_12-15_56_01</t>
  </si>
  <si>
    <t>2025_08_12-16_09_59</t>
  </si>
  <si>
    <t>2025_08_12-16_43_37</t>
  </si>
  <si>
    <t>2025_08_12-17_34_15</t>
  </si>
  <si>
    <t>2025_08_15-13_52_20</t>
  </si>
  <si>
    <t>DNQX+AP5+TTX</t>
    <phoneticPr fontId="24"/>
  </si>
  <si>
    <t>2025_08_15-14_31_49</t>
  </si>
  <si>
    <t>2025_08_15-16_08_26</t>
  </si>
  <si>
    <t>2025_08_15-16_09_29</t>
  </si>
  <si>
    <t>NaN</t>
  </si>
  <si>
    <t>rv11182025 1xLipton M7#6 Hipp&amp;InfrL5</t>
  </si>
  <si>
    <t>Infralimb1L5</t>
  </si>
  <si>
    <t>rv11192025 1xLipton M8#9 Hipp&amp;InfrL5</t>
  </si>
  <si>
    <t>Infralimb1l5</t>
  </si>
  <si>
    <t>rv11202025 1xLipton M9#20 Hipp&amp;InfrL5</t>
  </si>
  <si>
    <t>Infralimb2L5</t>
  </si>
  <si>
    <t>rv11202025 1xLipton M9#x Hipp&amp;InfrL5</t>
  </si>
  <si>
    <t>rv11212025 1xLipton M10#15 Hipp&amp;InfrL5</t>
  </si>
  <si>
    <t>rv11242025 1xLipton M11#24 Hipp&amp;InfrL5</t>
  </si>
  <si>
    <t>Infral1L5</t>
  </si>
  <si>
    <t>rv11252025 1xLipton M12#17 Hipp&amp;InfrL5</t>
  </si>
  <si>
    <t>rv11182025LiptonM7#6S1C1iv1_0000.abf</t>
  </si>
  <si>
    <t>rv11182025LiptonM7#6S1C1iv2_0000.abf</t>
  </si>
  <si>
    <t>rv11182025LiptonM7#6S1C2iv1_0000.abf</t>
  </si>
  <si>
    <t>rv11182025LiptonM7#6S1C2iv2ttx_0000.abf</t>
  </si>
  <si>
    <t>rv11182025LiptonM7#6S2C1iv1_0000.abf</t>
  </si>
  <si>
    <t>rv11182025LiptonM7#6S2C1iv1_0001.abf</t>
  </si>
  <si>
    <t>rv11182025LiptonM7#6S2C1iv2_0000.abf</t>
  </si>
  <si>
    <t>rv11182025LiptonM7#6S2C1iv2ttx_0000.abf</t>
  </si>
  <si>
    <t>rv11182025LiptonM7#6S2C1iv3_0000.abf</t>
  </si>
  <si>
    <t>rv11192025LiptonM8#9S1C1iv1_0000.abf</t>
  </si>
  <si>
    <t>rv11192025LiptonM8#9S1C1iv1_0001.abf</t>
  </si>
  <si>
    <t>rv11202025LiptonM9#20s1C2iv1_0000.abf</t>
  </si>
  <si>
    <t>rv11202025LiptonM9#20s1C2iv1_0001.abf</t>
  </si>
  <si>
    <t>rv11202025LiptonM9#20s1C3iv1_0000.abf</t>
  </si>
  <si>
    <t>rv11202025LiptonM9#20s1C3iv1_0001.abf</t>
  </si>
  <si>
    <t>rv11202025LiptonM9#20s1C4iv1_0000.abf</t>
  </si>
  <si>
    <t>rv11202025LiptonM9#20s1C4iv1_0001.abf</t>
  </si>
  <si>
    <t>rv11202025LiptonM9#20s1C4iv2ttx_0000.abf</t>
  </si>
  <si>
    <t>rv11202025LiptonM9#20s1C4iv3acsf_0000.abf</t>
  </si>
  <si>
    <t>rv11202025LiptonM9#20s2C1iv1_0000.abf</t>
  </si>
  <si>
    <t>rv11202025LiptonM9#20s2C1iv1_0001.abf</t>
  </si>
  <si>
    <t>rv11202025LiptonM9#20s2C2iv1_0000.abf</t>
  </si>
  <si>
    <t>rv11202025LiptonM9#20s2C2iv1_0001.abf</t>
  </si>
  <si>
    <t>rv11202025LiptonM9#20s2C2iv1_0002.abf</t>
  </si>
  <si>
    <t>rv11202025LiptonM9#20s2C2iv2ttx_0000.abf</t>
  </si>
  <si>
    <t>rv11242025LiptonM11#24s1c1iv1_0000.abf</t>
  </si>
  <si>
    <t>rv11242025LiptonM11#24s1c1iv1_0001.abf</t>
  </si>
  <si>
    <t>rv11242025LiptonM11#24s1c1iv2ttx_0000.abf</t>
  </si>
  <si>
    <t>rv11242025LiptonM11#24s1c1iv3ttx_0000.abf</t>
  </si>
  <si>
    <t>rv11242025LiptonM11#24s1c1iv4 acsf_0000.abf</t>
  </si>
  <si>
    <t>rv11242025LiptonM11#24s2c1iv1_0000.abf</t>
  </si>
  <si>
    <t>rv11242025LiptonM11#24s2c1iv2ttx_0000.abf</t>
  </si>
  <si>
    <t>rv11242025LiptonM11#24s2c1iv3ttx_0000.abf</t>
  </si>
  <si>
    <t>rv11242025LiptonM11#24s3c1iv1_0000.abf</t>
  </si>
  <si>
    <t>rv11242025LiptonM11#24s3c1iv1_0001.abf</t>
  </si>
  <si>
    <t>rv11242025LiptonM11#24s3c1iv1_0002.abf</t>
  </si>
  <si>
    <t>rv11242025LiptonM11#24s3c1iv1_0003.abf</t>
  </si>
  <si>
    <t>rv11242025LiptonM11#24s3c3iv1_0000.abf</t>
  </si>
  <si>
    <t>rv11242025LiptonM11#24s3c3iv1_0001.abf</t>
  </si>
  <si>
    <t>rv11242025LiptonM11#24s3c3iv1_0002.abf</t>
  </si>
  <si>
    <t>rv11242025LiptonM11#24s3c4v1_0000.abf</t>
  </si>
  <si>
    <t>rv11242025LiptonM11#24s3c4v1_0001.abf</t>
  </si>
  <si>
    <t>rv11242025LiptonM11#24s3c4v1_0002.abf</t>
  </si>
  <si>
    <t>rv11242025LiptonM11#24s3c5v1_0000.abf</t>
  </si>
  <si>
    <t>rv11252025LiptonM12#17s1c1iv1_0000.abf</t>
  </si>
  <si>
    <t>rv11252025LiptonM12#17s1c2iv1_0000.abf</t>
  </si>
  <si>
    <t>rv11252025LiptonM12#17s1c2iv2ttx_0000.abf</t>
  </si>
  <si>
    <t>rv11252025LiptonM12#17s2c1iv1_0000.abf</t>
  </si>
  <si>
    <t>rv11252025LiptonM12#17s2c1iv1_0001.abf</t>
  </si>
  <si>
    <t>rv11252025LiptonM12#17s2c1iv1_0002.abf</t>
  </si>
  <si>
    <t>rv11252025LiptonM12#17s2c1iv1_0003.abf</t>
  </si>
  <si>
    <t>rv11252025LiptonM12#17s2c1iv1_0004.abf</t>
  </si>
  <si>
    <t>rv11252025LiptonM12#17s2c1iv2ttx_0000.abf</t>
  </si>
  <si>
    <t>rv11252025LiptonM12#17s4c1iv1_0000.abf</t>
  </si>
  <si>
    <t>rv11252025LiptonM12#17s4c1iv1_0001.abf</t>
  </si>
  <si>
    <t>rv11252025LiptonM12#17s4c1iv1_0002.abf</t>
  </si>
  <si>
    <t>rv11252025LiptonM12#17s4c1iv1_0003.abf</t>
  </si>
  <si>
    <t>ok</t>
    <phoneticPr fontId="24"/>
  </si>
  <si>
    <t>better</t>
    <phoneticPr fontId="24"/>
  </si>
  <si>
    <t>no</t>
    <phoneticPr fontId="24"/>
  </si>
  <si>
    <t>?</t>
    <phoneticPr fontId="24"/>
  </si>
  <si>
    <t>noise</t>
    <phoneticPr fontId="24"/>
  </si>
  <si>
    <t>Gender</t>
    <phoneticPr fontId="24"/>
  </si>
  <si>
    <t>M</t>
    <phoneticPr fontId="24"/>
  </si>
  <si>
    <t>F</t>
    <phoneticPr fontId="24"/>
  </si>
  <si>
    <t>rv03262026 Lipton fM1#32 InfrL5 &amp; Hipp</t>
  </si>
  <si>
    <t>rv03262026 Lipt fM1#32 S1C1iv1_0000.abf</t>
  </si>
  <si>
    <t>rv03262026 Lipt fM1#32 S1C1iv1_0001.abf</t>
  </si>
  <si>
    <t>rv03262026 Lipt fM1#32 S1C2iv1_0001.abf</t>
  </si>
  <si>
    <t>rv03262026 Lipt fM1#32 S1C2iv1_0002.abf</t>
  </si>
  <si>
    <t>rv03262026 Lipt fM1#32 S1C3iv1_0005.abf</t>
  </si>
  <si>
    <t>rv03262026 Lipt fM1#32 S1C3iv1_0006.abf</t>
  </si>
  <si>
    <t>rv03262026 Lipt fM1#32 S1</t>
    <phoneticPr fontId="24"/>
  </si>
  <si>
    <t>C1</t>
    <phoneticPr fontId="24"/>
  </si>
  <si>
    <t>C2</t>
    <phoneticPr fontId="24"/>
  </si>
  <si>
    <t>C3</t>
    <phoneticPr fontId="24"/>
  </si>
  <si>
    <t>C4</t>
    <phoneticPr fontId="24"/>
  </si>
  <si>
    <t>rv03262026 Lipt fM1#32 S1C4iv1_0001.abf</t>
  </si>
  <si>
    <t>rv03262026 Lipt fM1#32 S1C4iv1_0002.abf</t>
  </si>
  <si>
    <t>C5</t>
    <phoneticPr fontId="24"/>
  </si>
  <si>
    <t>rv03262026 Lipt fM1#32 S1C5iv1_0000.abf</t>
  </si>
  <si>
    <t>rv03262026 Lipt fM1#32 S1C5iv1_0001.abf</t>
  </si>
  <si>
    <t>rv03262026 Lipt fM1#32 S1C5iv1_0002.abf</t>
  </si>
  <si>
    <t>rv03262026 Lipt fM1#32 S1C5iv1_0003.abf</t>
  </si>
  <si>
    <t>C6</t>
    <phoneticPr fontId="24"/>
  </si>
  <si>
    <t>rv03262026 Lipt fM1#32 S1C6iv1_0000.abf</t>
  </si>
  <si>
    <t>rv03262026 Lipt fM1#32 S1C7iv1_0002.abf</t>
  </si>
  <si>
    <t>C7</t>
    <phoneticPr fontId="24"/>
  </si>
  <si>
    <t>rv03262026 Lipt fM1#32 S1C8iv1_0000.abf</t>
  </si>
  <si>
    <t>C8</t>
    <phoneticPr fontId="24"/>
  </si>
  <si>
    <t>rv03262026 Lipt fM1#32 S1C9iv1_0001.abf</t>
  </si>
  <si>
    <t>rv03262026 Lipt fM1#32 S1C9iv1_0002.abf</t>
  </si>
  <si>
    <t>C9</t>
    <phoneticPr fontId="24"/>
  </si>
  <si>
    <t>rv03262026 Lipt fM1#32 S1C9iv1_0003.abf</t>
  </si>
  <si>
    <t>rv03262026 Lipt fM1#32 S1C10iv1_0000.abf</t>
  </si>
  <si>
    <t>C10</t>
    <phoneticPr fontId="24"/>
  </si>
  <si>
    <t>rv03262026 Lipt fM1#32 S1C10iv1_0001.abf</t>
  </si>
  <si>
    <t>rv03272026 Lipton fM2#41 InfrL5 &amp; Hipp</t>
  </si>
  <si>
    <t>rv03272026 Lipt fM2#41 S1</t>
  </si>
  <si>
    <t>rv03272026 Lipt fM2#41 S1C1iv1_0001.abf</t>
  </si>
  <si>
    <t>rv03272026 Lipt fM2#41 S1C1iv1_0002.ab</t>
  </si>
  <si>
    <t>rv03272026 Lipt fM2#41 S1C2iv1_0000.abf</t>
  </si>
  <si>
    <t>rv03272026 Lipt fM2#41 S1C2iv1_0001.abf</t>
  </si>
  <si>
    <t>rv03272026 Lipt fM2#41 S1C3v1_0001.abf</t>
  </si>
  <si>
    <t>rv03272026 Lipt fM2#41 S1C4v1_0001.abf</t>
  </si>
  <si>
    <t>rv03272026 Lipt fM2#41 S1C4v1_0002.abf</t>
  </si>
  <si>
    <t>rv03272026 Lipt fM2#41 S1C6v1_0001.abf</t>
  </si>
  <si>
    <t>rv03272026 Lipt fM2#41 S1C6v1_0002.abf</t>
  </si>
  <si>
    <t>rv03272026 Lipt fM2#41 S1C7v1_0001.abf</t>
  </si>
  <si>
    <t>rv03272026 Lipt fM2#41 S1C8iv1_0001.abf</t>
  </si>
  <si>
    <t>rv03272026 Lipt fM2#41 S1C9iv1_0001.abf</t>
  </si>
  <si>
    <t>rv03272026 Lipt fM2#41 S1C10iv1_0001.abf</t>
  </si>
  <si>
    <t>rv03302026 Lipton mM3# InfrL5 &amp; Hipp</t>
  </si>
  <si>
    <t>rv03302026 Lipt mM3#34 S1</t>
  </si>
  <si>
    <t>rv03302026 Lipt mM3#34 S1C1iv1_0001.abf</t>
  </si>
  <si>
    <t>rv03302026 Lipt mM3#34 S1C1iv1_0002.abf</t>
  </si>
  <si>
    <t>rv03302026 Lipt mM3#34 S1C2iv1inter_0001.abf</t>
  </si>
  <si>
    <t>rv03302026 Lipt mM3#34 S1C2iv1inter_0002.abf</t>
  </si>
  <si>
    <t>rv03302026 Lipt mM3#34 S1C2iv1iv1after gf_0000.abf</t>
  </si>
  <si>
    <t>rv03302026 Lipt mM3#34 S1C3iv1iv1_0001.abf</t>
  </si>
  <si>
    <t>rv03302026 Lipt mM3#34 S1C3iv1iv1_0002.abf</t>
  </si>
  <si>
    <t>rv03302026 Lipt mM3#34 S1C4iv1 again_0000.abf</t>
  </si>
  <si>
    <t>rv03302026 Lipt mM3#34 S1C4iv1_0001.abf</t>
  </si>
  <si>
    <t>rv03302026 Lipt mM3#34 S1C4iv1_0002.abf</t>
  </si>
  <si>
    <t>rv03302026 Lipt mM3#34 S1C5gf1_0002.abf</t>
  </si>
  <si>
    <t>rv03302026 Lipt mM3#34 S1C6v1_0001.abf</t>
  </si>
  <si>
    <t>rv03302026 Lipt mM3#34 S1C7iv1_0000.abf</t>
  </si>
  <si>
    <t>rv03302026 Lipt mM3#34 S1C7iv1_0001.abf</t>
  </si>
  <si>
    <t>rv03302026 Lipt mM3#34 S1C8iv1_0000.abf</t>
  </si>
  <si>
    <t>rv03302026 Lipt mM3#34 S1C8iv1_0001.abf</t>
  </si>
  <si>
    <t>M</t>
  </si>
  <si>
    <t>rv04022026 Lipton fM6#42 InfrL5&amp;HIpp</t>
  </si>
  <si>
    <t>F</t>
  </si>
  <si>
    <t>rv04022026 Lipt fM6#42 S1C2iv1_0000.abf</t>
  </si>
  <si>
    <t>rv04022026 Lipt fM6#42 S1C1iv1_0001.abf</t>
    <phoneticPr fontId="24"/>
  </si>
  <si>
    <t>rv04022026 Lipt fM6#42 S1C2iv1_0002.abf</t>
  </si>
  <si>
    <t>rv04022026 Lipt fM6#42 S1C3gf1_0001.abf</t>
  </si>
  <si>
    <t>rv04022026 Lipt fM6#42 S1C3iv1_0002.abf</t>
  </si>
  <si>
    <t>rv04022026 Lipt fM6#42 S1C3iv1_0003.abf</t>
  </si>
  <si>
    <t>rv04022026 Lipt fM6#42 S1C4iv1_0001.abf</t>
  </si>
  <si>
    <t>S1</t>
    <phoneticPr fontId="24"/>
  </si>
  <si>
    <t>S2</t>
    <phoneticPr fontId="24"/>
  </si>
  <si>
    <t>rv04022026 Lipt fM6#42 S2C1iv1_0001.abf</t>
  </si>
  <si>
    <t>rv04022026 Lipt fM6#42 S2C2iv1_0002.abf</t>
  </si>
  <si>
    <t>rv04022026 Lipt fM6#42 S2C3_0001.abf</t>
  </si>
  <si>
    <t>rv04022026 Lipt fM6#42 S2C4iv1_0001.abf</t>
  </si>
  <si>
    <t>rv04022026 Lipt fM6#42 S2C5iv1_0001.abf</t>
  </si>
  <si>
    <t>rv04022026 Lipt fM6#42 S2C5iv1_0002.abf</t>
  </si>
  <si>
    <t>rv04022026 Lipt fM6#42 S2C6vi1_0001.abf</t>
  </si>
  <si>
    <t>rv04022026 Lipt fM6#42 S2C6vi1_0002.abf</t>
  </si>
  <si>
    <t>rv04022026 Lipt fM6#42 S2C7iv2_0001.abf</t>
  </si>
  <si>
    <t>rv04032026 Lipton mM7#39 InfrL5&amp;HIpp</t>
  </si>
  <si>
    <t>rv04032026 Lipt mM7#39 S1C1iv1_0001.abf</t>
  </si>
  <si>
    <t>rv04032026 Lipt mM7#39 S1C1iv1_0003.abf</t>
  </si>
  <si>
    <t>rv04032026 Lipt mM7#39 S1C2iv1_0000.abf</t>
  </si>
  <si>
    <t>rv04032026 Lipt mM7#39 S1C2iv1_0001.abf</t>
  </si>
  <si>
    <t>rv04032026 Lipt mM7#39 S1C3iv1_0001.abf</t>
  </si>
  <si>
    <t>rv04032026 Lipt mM7#39 S1C3iv1_0002.abf</t>
  </si>
  <si>
    <t>rv04032026 Lipt mM7#39 S1C3iv1_0003.abf</t>
  </si>
  <si>
    <t>rv04032026 Lipt mM7#39 S1C5iv1_0001.abf</t>
  </si>
  <si>
    <t>rv04032026 Lipt mM7#39 S1C5iv1_0002.abf</t>
  </si>
  <si>
    <t>rv04032026 Lipt mM7#39 S1C5iv1_0003.abf</t>
  </si>
  <si>
    <t>rv04032026 Lipt mM7#39 S1C5iv1_0004.abf</t>
  </si>
  <si>
    <t>rv04032026 Lipt mM7#39 S1C5iv1_0005.abf</t>
  </si>
  <si>
    <t>rv04032026 Lipt mM7#39 S1C6iv1_0000.abf</t>
  </si>
  <si>
    <t>rv04032026 Lipt mM7#39 S1C7iv1_0001.abf</t>
  </si>
  <si>
    <t>rv04032026 Lipt mM7#39 S1C8iv1_0001.abf</t>
  </si>
  <si>
    <t>rv04032026 Lipt mM7#39 S1C9iv1_0001.abf</t>
  </si>
  <si>
    <t>rv04032026 Lipt mM7#39 S1C9iv1_0002.abf</t>
  </si>
  <si>
    <t>rv04032026 Lipt mM7#39 S1C10iv1_0001.abf</t>
  </si>
  <si>
    <t>rv03312026 Lipton fM4#11 InfrL5&amp;HIpp</t>
  </si>
  <si>
    <t>rv04012026 Lipton mM5#38 InfrL5&amp;HIpp</t>
  </si>
  <si>
    <t>rv03312026 Lipt fM4#11S1C1iv1_0001.abf</t>
  </si>
  <si>
    <t>rv03312026 Lipt fM4#11S1C2iv1_0001.abf</t>
  </si>
  <si>
    <t>rv03312026 Lipt fM4#11S1C2iv1_0002.abf</t>
  </si>
  <si>
    <t>rv03312026 Lipt fM4#11S1C3iv1_0000.abf</t>
  </si>
  <si>
    <t>rv03312026 Lipt fM4#11S1C3iv1_0001.abf</t>
  </si>
  <si>
    <t>rv03312026 Lipt fM4#11S1C4iv1_0001.abf</t>
  </si>
  <si>
    <t>rv03312026 Lipt fM4#11S1C4iv1_0002.abf</t>
  </si>
  <si>
    <t>rv03312026 Lipt fM4#11S1C5iv1_0001.abf</t>
  </si>
  <si>
    <t>rv03312026 Lipt fM4#11S1C5iv1_0002.abf</t>
  </si>
  <si>
    <t>rv03312026 Lipt fM4#11S2 C1iv1_0001.abf</t>
  </si>
  <si>
    <t>rv03312026 Lipt fM4#11S2 C1iv1again_0000.abf</t>
  </si>
  <si>
    <t>rv03312026 Lipt fM4#11S2 C2iv1_0001.abf</t>
  </si>
  <si>
    <t>rv03312026 Lipt fM4#11S2 C2iv1_0002.abf</t>
  </si>
  <si>
    <t>rv03312026 Lipt fM4#11S2 C4iv1_0001.abf</t>
  </si>
  <si>
    <t>rv03312026 Lipt fM4#11S2 C4iv1_0002.abf</t>
  </si>
  <si>
    <t>rv04012026 Lipt mM5#38 S1c1gf1_0001.abf</t>
  </si>
  <si>
    <t>rv04012026 Lipt mM5#38 S1c1iv1_0001.abf</t>
  </si>
  <si>
    <t>rv04012026 Lipt mM5#38 S1c1iv1_0002.abf</t>
  </si>
  <si>
    <t>rv04012026 Lipt mM5#38 S1c1iv1_0003.abf</t>
  </si>
  <si>
    <t>rv04012026 Lipt mM5#38 S1c2iv1_0001.abf</t>
  </si>
  <si>
    <t>rv04012026 Lipt mM5#38 S1c3iv1_0000.abf</t>
  </si>
  <si>
    <t>rv04012026 Lipt mM5#38 S1c3iv1_0001.abf</t>
  </si>
  <si>
    <t>rv04012026 Lipt mM5#38 S1c4v1_0000.abf</t>
  </si>
  <si>
    <t>rv04012026 Lipt mM5#38 S1c5iv1_0001.abf</t>
  </si>
  <si>
    <t>rv04012026 Lipt mM5#38 S1c6v1_0001.abf</t>
  </si>
  <si>
    <t>rv04012026 Lipt mM5#38 S1c6v1_0002.abf</t>
  </si>
  <si>
    <t>rv04012026 Lipt mM5#38 S1c7iv1_0000.abf</t>
  </si>
  <si>
    <t>rv04012026 Lipt mM5#38 S1c7iv1_0001.abf</t>
  </si>
  <si>
    <t>rv04012026 Lipt mM5#38 S1c8_0000.abf</t>
  </si>
  <si>
    <t>rv04012026 Lipt mM5#38 S2c1iv1_0001.abf</t>
  </si>
  <si>
    <t>rv04012026 Lipt mM5#38 S2c2iv1_0001.abf</t>
  </si>
  <si>
    <t>rv04012026 Lipt mM5#38 S2c2iv1_0002.abf</t>
  </si>
  <si>
    <t>rv04012026 Lipt mM5#38 S2c3iv1_0001.abf</t>
  </si>
  <si>
    <t>rv04012026 Lipt mM5#38 S2c3iv1_0002.abf</t>
  </si>
  <si>
    <t>rv04062026 Lipton fM8#44 InfrL5&amp;HIpp</t>
  </si>
  <si>
    <t>rv04062026 Lipt fM8#44 S1C1iv1_0000.abf</t>
  </si>
  <si>
    <t>rv04062026 Lipt fM8#44 S1C1iv1_0001.abf</t>
  </si>
  <si>
    <t>rv04062026 Lipt fM8#44 S1C2iv1_0000.abf</t>
  </si>
  <si>
    <t>rv04062026 Lipt fM8#44 S1C3iv1_0001.abf</t>
  </si>
  <si>
    <t>rv04062026 Lipt fM8#44 S1C4iv1_0001.abf</t>
  </si>
  <si>
    <t>rv04062026 Lipt fM8#44 S1C4iv1_0002.abf</t>
  </si>
  <si>
    <t>rv04062026 Lipt fM8#44 S1C5iv1_0001.abf</t>
  </si>
  <si>
    <t>rv04062026 Lipt fM8#44 S1C5iv1_0002.abf</t>
  </si>
  <si>
    <t>rv04062026 Lipt fM8#44 S1C6iv1_0001.abf</t>
  </si>
  <si>
    <t>rv04062026 Lipt fM8#44 S1C6iv1_0002.abf</t>
  </si>
  <si>
    <t>rv04062026 Lipt fM8#44 S1C7iv2_0001.abf</t>
  </si>
  <si>
    <t>rv04072026 Lipton mM9#2 InfrL5&amp;HIpp</t>
  </si>
  <si>
    <t>rv04072026 Lipt mM9#2 S1C1iv1_0001.abf</t>
  </si>
  <si>
    <t>rv04072026 Lipt mM9#2 S1C1iv1_0002.abf</t>
  </si>
  <si>
    <t>rv04072026 Lipt mM9#2 S1C2iv1_0001.abf</t>
  </si>
  <si>
    <t>rv04072026 Lipt mM9#2 S1C3iv1_0001.abf</t>
  </si>
  <si>
    <t>rv04072026 Lipt mM9#2 S1C4iv1_0001.abf</t>
  </si>
  <si>
    <t>rv04072026 Lipt mM9#2 S1C5iv1_0001.abf</t>
  </si>
  <si>
    <t>rv04072026 Lipt mM9#2 S1C6iv1_0001.abf</t>
  </si>
  <si>
    <t>rv04072026 Lipt mM9#2 S1C6iv1_0002.abf</t>
  </si>
  <si>
    <t>rv04072026 Lipt mM9#2 S2C1iv1_0001.abf</t>
  </si>
  <si>
    <t>rv04072026 Lipt mM9#2 S2C2iv1_0001.abf</t>
  </si>
  <si>
    <t>rv04072026 Lipt mM9#2 S2C3iv1_0001.abf</t>
  </si>
  <si>
    <t>rv04082026 Lipton mM10#20 InfrL5&amp;HIpp</t>
  </si>
  <si>
    <t>rv04082026 Lipt mM10#20 S1C1iv1_0001.abf</t>
  </si>
  <si>
    <t>rv04082026 Lipt mM10#20 S1C2iv1_0001.abf</t>
  </si>
  <si>
    <t>rv04082026 Lipt mM10#20 S1C3iv1_0001.abf</t>
  </si>
  <si>
    <t>rv04082026 Lipt mM10#20 S1C3iv1_0002.abf</t>
  </si>
  <si>
    <t>rv04082026 Lipt mM10#20 S1C4iv1_0001.abf</t>
  </si>
  <si>
    <t>rv04082026 Lipt mM10#20 S1C5iv1_0001.abf</t>
  </si>
  <si>
    <t>rv04082026 Lipt mM10#20 S1C6iv1_0001.abf</t>
  </si>
  <si>
    <t>rv04092026 Lipton mM11#35 InfrL5&amp;HIpp</t>
  </si>
  <si>
    <t>rv04092026 Lipt mM11#35 S1C1iv1_0000.abf</t>
  </si>
  <si>
    <t>rv04092026 Lipt mM11#35 S1C2iv1_0001.abf</t>
  </si>
  <si>
    <t>rv04092026 Lipt mM11#35 S1C2iv1_0002.abf</t>
  </si>
  <si>
    <t>rv04092026 Lipt mM11#35 S1C3iv1_0000.abf</t>
  </si>
  <si>
    <t>rv04092026 Lipt mM11#35 S1C4iv1_0000.abf</t>
  </si>
  <si>
    <t>mh080520225 S1C1iv1_0000.abf</t>
    <phoneticPr fontId="24"/>
  </si>
  <si>
    <t>mh080520225 S1C1gf1_0001.abf</t>
    <phoneticPr fontId="24"/>
  </si>
  <si>
    <t>mh080520225 S1C1gf1_0002.abf</t>
    <phoneticPr fontId="24"/>
  </si>
  <si>
    <t>mh080520225 S1C1gf1_0007.abf</t>
    <phoneticPr fontId="24"/>
  </si>
  <si>
    <t>mh080520225 S1C1gf1_0008.abf</t>
    <phoneticPr fontId="24"/>
  </si>
  <si>
    <t>rv080520225C2 iv1_0000.abf</t>
    <phoneticPr fontId="24"/>
  </si>
  <si>
    <t>rv080520225C2 gf1_0001.abf</t>
    <phoneticPr fontId="24"/>
  </si>
  <si>
    <t>rv080520225S3C1iv1_0001.abf</t>
    <phoneticPr fontId="24"/>
  </si>
  <si>
    <t>rv080520225S34C1iv1_0001.abf</t>
    <phoneticPr fontId="24"/>
  </si>
  <si>
    <t>rv080620225_0000.abf</t>
    <phoneticPr fontId="24"/>
  </si>
  <si>
    <t>rv080620225_0002.abf</t>
    <phoneticPr fontId="24"/>
  </si>
  <si>
    <t>rv080620225_0004.abf</t>
    <phoneticPr fontId="24"/>
  </si>
  <si>
    <t>rv080620225_0008.abf</t>
    <phoneticPr fontId="24"/>
  </si>
  <si>
    <t>2025_08_11-13_03_27.abf</t>
    <phoneticPr fontId="24"/>
  </si>
  <si>
    <t>2025_08_11-13_39_08.abf</t>
    <phoneticPr fontId="24"/>
  </si>
  <si>
    <t>2025_08_11-15_23_38.abf</t>
    <phoneticPr fontId="24"/>
  </si>
  <si>
    <t>2025_08_11-16_01_52.abf</t>
    <phoneticPr fontId="24"/>
  </si>
  <si>
    <t>2025_08_11-16_02_47.abf</t>
    <phoneticPr fontId="24"/>
  </si>
  <si>
    <t>2025_08_11-16_27_25.abf</t>
    <phoneticPr fontId="24"/>
  </si>
  <si>
    <t>2025_08_11-16_40_12.abf</t>
    <phoneticPr fontId="24"/>
  </si>
  <si>
    <t>2025_08_11-17_36_08.abf</t>
    <phoneticPr fontId="24"/>
  </si>
  <si>
    <t>2025_08_12-12_16_05.abf</t>
    <phoneticPr fontId="24"/>
  </si>
  <si>
    <t>2025_08_12-12_47_39.abf</t>
    <phoneticPr fontId="24"/>
  </si>
  <si>
    <t>2025_08_12-13_44_35.abf</t>
    <phoneticPr fontId="24"/>
  </si>
  <si>
    <t>2025_08_12-13_45_39.abf</t>
    <phoneticPr fontId="24"/>
  </si>
  <si>
    <t>2025_08_12-15_16_44.abf</t>
    <phoneticPr fontId="24"/>
  </si>
  <si>
    <t>2025_08_12-15_45_54.abf</t>
    <phoneticPr fontId="24"/>
  </si>
  <si>
    <t>2025_08_12-15_54_54.abf</t>
    <phoneticPr fontId="24"/>
  </si>
  <si>
    <t>2025_08_12-16_42_40.abf</t>
    <phoneticPr fontId="24"/>
  </si>
  <si>
    <t>2025_08_12-17_31_53.abf</t>
    <phoneticPr fontId="24"/>
  </si>
  <si>
    <t>2025_08_15-13_51_21.abf</t>
    <phoneticPr fontId="24"/>
  </si>
  <si>
    <t>2025_08_15-14_28_28.abf</t>
    <phoneticPr fontId="24"/>
  </si>
  <si>
    <t>2025_08_15-15_17_39.abf</t>
    <phoneticPr fontId="24"/>
  </si>
  <si>
    <t>2025_08_15-16_07_03.abf</t>
    <phoneticPr fontId="24"/>
  </si>
  <si>
    <t>new</t>
    <phoneticPr fontId="24"/>
  </si>
  <si>
    <t>F[1 2]</t>
    <phoneticPr fontId="24"/>
  </si>
  <si>
    <t>PlotDataAll(2,1).kept</t>
    <phoneticPr fontId="24"/>
  </si>
  <si>
    <t>IV6_0414</t>
  </si>
  <si>
    <t>Vrest_mV</t>
  </si>
  <si>
    <t>Cm_pF</t>
  </si>
  <si>
    <t>Tau_ms</t>
  </si>
  <si>
    <t>FI_slope</t>
  </si>
  <si>
    <t>FirstSpikeLatency_s</t>
  </si>
  <si>
    <t>SpikeThreshold_mV</t>
  </si>
  <si>
    <t>AdaptationIndex</t>
  </si>
  <si>
    <t>SpikeAmplitude_mV</t>
  </si>
  <si>
    <t>slope10_90_mVsec</t>
  </si>
  <si>
    <t>SpikeWidth_sec</t>
  </si>
  <si>
    <t>AHP_mV</t>
  </si>
  <si>
    <t>Rin_Mohm</t>
  </si>
  <si>
    <t>slope10_90_mVmS</t>
  </si>
  <si>
    <t>2025-08-05</t>
    <phoneticPr fontId="24"/>
  </si>
  <si>
    <t>2025-08-06</t>
    <phoneticPr fontId="24"/>
  </si>
  <si>
    <t>2025-08-11</t>
    <phoneticPr fontId="24"/>
  </si>
  <si>
    <t>2025-08-12</t>
    <phoneticPr fontId="24"/>
  </si>
  <si>
    <t>2025-08-15</t>
    <phoneticPr fontId="24"/>
  </si>
  <si>
    <t>Group</t>
    <phoneticPr fontId="24"/>
  </si>
  <si>
    <t>Serial</t>
    <phoneticPr fontId="24"/>
  </si>
  <si>
    <t>Batch</t>
    <phoneticPr fontId="24"/>
  </si>
  <si>
    <t>Animal</t>
    <phoneticPr fontId="24"/>
  </si>
  <si>
    <t>Slice</t>
    <phoneticPr fontId="24"/>
  </si>
  <si>
    <t>Cell</t>
    <phoneticPr fontId="24"/>
  </si>
  <si>
    <t>Flag_include</t>
    <phoneticPr fontId="24"/>
  </si>
  <si>
    <t>Date</t>
    <phoneticPr fontId="2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</si>
</sst>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mm]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</font>
    <font>
      <b/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</font>
    <font>
      <b/>
      <sz val="11"/>
      <color rgb="FFFF0000"/>
      <name val="游ゴシック"/>
      <family val="2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2"/>
      <scheme val="minor"/>
    </font>
    <font>
      <b/>
      <sz val="11"/>
      <name val="游ゴシック"/>
      <family val="2"/>
      <scheme val="minor"/>
    </font>
    <font>
      <sz val="6"/>
      <color rgb="FF242424"/>
      <name val="Segoe UI"/>
      <family val="2"/>
    </font>
    <font>
      <sz val="12"/>
      <color rgb="FF000000"/>
      <name val="Aptos"/>
      <family val="2"/>
    </font>
    <font>
      <b/>
      <sz val="12"/>
      <color rgb="FF000000"/>
      <name val="Inherit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scheme val="minor"/>
    </font>
    <font>
      <i/>
      <sz val="11"/>
      <color theme="1"/>
      <name val="游ゴシック"/>
      <scheme val="minor"/>
    </font>
    <font>
      <sz val="11"/>
      <color theme="1"/>
      <name val="游ゴシック"/>
      <scheme val="minor"/>
    </font>
    <font>
      <b/>
      <sz val="11"/>
      <name val="游ゴシック"/>
      <scheme val="minor"/>
    </font>
    <font>
      <b/>
      <sz val="11"/>
      <color rgb="FFFF0000"/>
      <name val="游ゴシック"/>
      <scheme val="minor"/>
    </font>
    <font>
      <sz val="11"/>
      <name val="游ゴシック"/>
      <scheme val="minor"/>
    </font>
    <font>
      <sz val="11"/>
      <color rgb="FFFF0000"/>
      <name val="游ゴシック"/>
      <family val="2"/>
      <scheme val="minor"/>
    </font>
    <font>
      <sz val="11"/>
      <color rgb="FFFF0000"/>
      <name val="游ゴシック"/>
      <scheme val="minor"/>
    </font>
    <font>
      <sz val="12"/>
      <color rgb="FF000000"/>
      <name val="Inherit"/>
    </font>
    <font>
      <sz val="11"/>
      <name val="游ゴシック"/>
    </font>
    <font>
      <i/>
      <sz val="11"/>
      <color rgb="FFFF0000"/>
      <name val="游ゴシック"/>
      <scheme val="minor"/>
    </font>
    <font>
      <sz val="12"/>
      <name val="Aptos"/>
      <family val="2"/>
    </font>
    <font>
      <sz val="11"/>
      <color rgb="FFFF0000"/>
      <name val="游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left" vertical="center" indent="1"/>
    </xf>
    <xf numFmtId="0" fontId="15" fillId="0" borderId="0" xfId="0" applyFont="1"/>
    <xf numFmtId="0" fontId="16" fillId="0" borderId="0" xfId="0" applyFont="1"/>
    <xf numFmtId="1" fontId="14" fillId="0" borderId="0" xfId="0" applyNumberFormat="1" applyFont="1"/>
    <xf numFmtId="1" fontId="15" fillId="0" borderId="0" xfId="0" applyNumberFormat="1" applyFont="1"/>
    <xf numFmtId="0" fontId="17" fillId="0" borderId="0" xfId="0" applyFont="1"/>
    <xf numFmtId="0" fontId="18" fillId="0" borderId="0" xfId="0" applyFont="1"/>
    <xf numFmtId="0" fontId="14" fillId="2" borderId="0" xfId="0" applyFont="1" applyFill="1"/>
    <xf numFmtId="0" fontId="19" fillId="0" borderId="0" xfId="0" applyFont="1"/>
    <xf numFmtId="0" fontId="20" fillId="0" borderId="0" xfId="0" applyFont="1"/>
    <xf numFmtId="0" fontId="23" fillId="3" borderId="0" xfId="0" applyFont="1" applyFill="1" applyAlignment="1">
      <alignment horizontal="left" vertical="center" wrapText="1"/>
    </xf>
    <xf numFmtId="0" fontId="23" fillId="3" borderId="1" xfId="0" applyFont="1" applyFill="1" applyBorder="1" applyAlignment="1">
      <alignment horizontal="left" vertical="center" wrapText="1"/>
    </xf>
    <xf numFmtId="0" fontId="23" fillId="3" borderId="2" xfId="0" applyFont="1" applyFill="1" applyBorder="1" applyAlignment="1">
      <alignment horizontal="left" vertical="center" wrapText="1"/>
    </xf>
    <xf numFmtId="0" fontId="21" fillId="3" borderId="0" xfId="0" applyFont="1" applyFill="1" applyAlignment="1">
      <alignment horizontal="left" wrapText="1"/>
    </xf>
    <xf numFmtId="0" fontId="22" fillId="3" borderId="0" xfId="0" applyFont="1" applyFill="1" applyAlignment="1">
      <alignment horizontal="left" vertical="center"/>
    </xf>
    <xf numFmtId="0" fontId="22" fillId="3" borderId="3" xfId="0" applyFont="1" applyFill="1" applyBorder="1" applyAlignment="1">
      <alignment horizontal="left" vertical="center" wrapText="1" readingOrder="1"/>
    </xf>
    <xf numFmtId="0" fontId="22" fillId="3" borderId="4" xfId="0" applyFont="1" applyFill="1" applyBorder="1" applyAlignment="1">
      <alignment horizontal="left" vertical="center" wrapText="1" readingOrder="1"/>
    </xf>
    <xf numFmtId="0" fontId="22" fillId="4" borderId="0" xfId="0" applyFont="1" applyFill="1" applyAlignment="1">
      <alignment horizontal="left" vertical="center"/>
    </xf>
    <xf numFmtId="0" fontId="14" fillId="2" borderId="0" xfId="0" applyFont="1" applyFill="1" applyAlignment="1">
      <alignment horizontal="left" vertical="center" indent="1"/>
    </xf>
    <xf numFmtId="0" fontId="0" fillId="2" borderId="0" xfId="0" applyFill="1"/>
    <xf numFmtId="0" fontId="18" fillId="2" borderId="0" xfId="0" applyFont="1" applyFill="1"/>
    <xf numFmtId="0" fontId="23" fillId="0" borderId="0" xfId="0" applyFont="1" applyAlignment="1">
      <alignment horizontal="left" vertical="center" wrapText="1"/>
    </xf>
    <xf numFmtId="0" fontId="23" fillId="0" borderId="1" xfId="0" applyFont="1" applyBorder="1" applyAlignment="1">
      <alignment horizontal="left" vertical="center" wrapText="1"/>
    </xf>
    <xf numFmtId="0" fontId="23" fillId="0" borderId="2" xfId="0" applyFont="1" applyBorder="1" applyAlignment="1">
      <alignment horizontal="left" vertical="center" wrapText="1"/>
    </xf>
    <xf numFmtId="0" fontId="21" fillId="0" borderId="0" xfId="0" applyFont="1" applyAlignment="1">
      <alignment horizontal="left" wrapText="1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 wrapText="1" readingOrder="1"/>
    </xf>
    <xf numFmtId="0" fontId="22" fillId="0" borderId="4" xfId="0" applyFont="1" applyBorder="1" applyAlignment="1">
      <alignment horizontal="left" vertical="center" wrapText="1" readingOrder="1"/>
    </xf>
    <xf numFmtId="0" fontId="25" fillId="0" borderId="0" xfId="0" applyFont="1"/>
    <xf numFmtId="0" fontId="26" fillId="0" borderId="0" xfId="0" applyFont="1"/>
    <xf numFmtId="20" fontId="0" fillId="0" borderId="0" xfId="0" applyNumberFormat="1"/>
    <xf numFmtId="176" fontId="0" fillId="0" borderId="0" xfId="0" applyNumberFormat="1"/>
    <xf numFmtId="0" fontId="27" fillId="0" borderId="0" xfId="0" applyFont="1"/>
    <xf numFmtId="0" fontId="28" fillId="0" borderId="0" xfId="0" applyFont="1"/>
    <xf numFmtId="0" fontId="12" fillId="0" borderId="0" xfId="0" applyFont="1"/>
    <xf numFmtId="1" fontId="12" fillId="0" borderId="0" xfId="0" applyNumberFormat="1" applyFont="1"/>
    <xf numFmtId="16" fontId="12" fillId="0" borderId="0" xfId="0" applyNumberFormat="1" applyFont="1"/>
    <xf numFmtId="20" fontId="12" fillId="0" borderId="0" xfId="0" applyNumberFormat="1" applyFont="1"/>
    <xf numFmtId="0" fontId="11" fillId="0" borderId="0" xfId="0" applyFont="1"/>
    <xf numFmtId="16" fontId="10" fillId="0" borderId="0" xfId="0" applyNumberFormat="1" applyFont="1"/>
    <xf numFmtId="0" fontId="10" fillId="0" borderId="0" xfId="0" applyFont="1"/>
    <xf numFmtId="0" fontId="30" fillId="0" borderId="0" xfId="0" applyFont="1"/>
    <xf numFmtId="0" fontId="9" fillId="0" borderId="0" xfId="0" applyFont="1"/>
    <xf numFmtId="1" fontId="9" fillId="0" borderId="0" xfId="0" applyNumberFormat="1" applyFont="1"/>
    <xf numFmtId="0" fontId="8" fillId="0" borderId="0" xfId="0" applyFont="1"/>
    <xf numFmtId="0" fontId="33" fillId="0" borderId="0" xfId="0" applyFont="1" applyAlignment="1">
      <alignment horizontal="left" vertical="center" wrapText="1"/>
    </xf>
    <xf numFmtId="0" fontId="31" fillId="0" borderId="0" xfId="0" applyFont="1"/>
    <xf numFmtId="0" fontId="0" fillId="0" borderId="0" xfId="0" applyAlignment="1">
      <alignment vertical="center"/>
    </xf>
    <xf numFmtId="0" fontId="7" fillId="0" borderId="0" xfId="0" applyFont="1"/>
    <xf numFmtId="0" fontId="19" fillId="0" borderId="0" xfId="0" applyFont="1" applyAlignment="1">
      <alignment vertical="center"/>
    </xf>
    <xf numFmtId="1" fontId="19" fillId="0" borderId="0" xfId="0" applyNumberFormat="1" applyFont="1"/>
    <xf numFmtId="1" fontId="30" fillId="0" borderId="0" xfId="0" applyNumberFormat="1" applyFont="1"/>
    <xf numFmtId="0" fontId="34" fillId="0" borderId="0" xfId="0" applyFont="1"/>
    <xf numFmtId="0" fontId="35" fillId="0" borderId="0" xfId="0" applyFont="1"/>
    <xf numFmtId="0" fontId="32" fillId="0" borderId="0" xfId="0" applyFont="1" applyAlignment="1">
      <alignment vertical="center"/>
    </xf>
    <xf numFmtId="0" fontId="32" fillId="0" borderId="0" xfId="0" applyFont="1"/>
    <xf numFmtId="0" fontId="31" fillId="0" borderId="0" xfId="0" applyFont="1" applyAlignment="1">
      <alignment vertical="center"/>
    </xf>
    <xf numFmtId="1" fontId="12" fillId="2" borderId="0" xfId="0" applyNumberFormat="1" applyFont="1" applyFill="1"/>
    <xf numFmtId="1" fontId="19" fillId="2" borderId="0" xfId="0" applyNumberFormat="1" applyFont="1" applyFill="1"/>
    <xf numFmtId="1" fontId="30" fillId="2" borderId="0" xfId="0" applyNumberFormat="1" applyFont="1" applyFill="1"/>
    <xf numFmtId="0" fontId="36" fillId="2" borderId="3" xfId="0" applyFont="1" applyFill="1" applyBorder="1" applyAlignment="1">
      <alignment horizontal="left" vertical="center" wrapText="1" readingOrder="1"/>
    </xf>
    <xf numFmtId="1" fontId="15" fillId="2" borderId="0" xfId="0" applyNumberFormat="1" applyFont="1" applyFill="1"/>
    <xf numFmtId="0" fontId="15" fillId="5" borderId="0" xfId="0" applyFont="1" applyFill="1"/>
    <xf numFmtId="1" fontId="15" fillId="5" borderId="0" xfId="0" applyNumberFormat="1" applyFont="1" applyFill="1"/>
    <xf numFmtId="0" fontId="0" fillId="5" borderId="0" xfId="0" applyFill="1"/>
    <xf numFmtId="0" fontId="31" fillId="5" borderId="0" xfId="0" applyFont="1" applyFill="1"/>
    <xf numFmtId="1" fontId="19" fillId="5" borderId="0" xfId="0" applyNumberFormat="1" applyFont="1" applyFill="1"/>
    <xf numFmtId="0" fontId="19" fillId="5" borderId="0" xfId="0" applyFont="1" applyFill="1"/>
    <xf numFmtId="0" fontId="5" fillId="0" borderId="0" xfId="0" applyFont="1"/>
    <xf numFmtId="0" fontId="15" fillId="6" borderId="0" xfId="0" applyFont="1" applyFill="1"/>
    <xf numFmtId="1" fontId="15" fillId="6" borderId="0" xfId="0" applyNumberFormat="1" applyFont="1" applyFill="1"/>
    <xf numFmtId="0" fontId="0" fillId="6" borderId="0" xfId="0" applyFill="1"/>
    <xf numFmtId="1" fontId="27" fillId="2" borderId="0" xfId="0" applyNumberFormat="1" applyFont="1" applyFill="1"/>
    <xf numFmtId="0" fontId="1" fillId="0" borderId="0" xfId="0" applyFont="1"/>
    <xf numFmtId="0" fontId="37" fillId="0" borderId="0" xfId="0" applyFont="1"/>
    <xf numFmtId="0" fontId="0" fillId="7" borderId="0" xfId="0" applyFill="1"/>
    <xf numFmtId="0" fontId="14" fillId="8" borderId="0" xfId="0" applyFont="1" applyFill="1"/>
    <xf numFmtId="0" fontId="14" fillId="8" borderId="0" xfId="0" applyFont="1" applyFill="1" applyAlignment="1">
      <alignment horizontal="left" vertical="center" indent="1"/>
    </xf>
    <xf numFmtId="0" fontId="0" fillId="8" borderId="0" xfId="0" applyFill="1"/>
    <xf numFmtId="0" fontId="19" fillId="8" borderId="0" xfId="0" applyFont="1" applyFill="1"/>
    <xf numFmtId="0" fontId="18" fillId="8" borderId="0" xfId="0" applyFont="1" applyFill="1"/>
    <xf numFmtId="0" fontId="25" fillId="8" borderId="0" xfId="0" applyFont="1" applyFill="1"/>
    <xf numFmtId="0" fontId="29" fillId="8" borderId="0" xfId="0" applyFont="1" applyFill="1"/>
    <xf numFmtId="0" fontId="20" fillId="8" borderId="0" xfId="0" applyFont="1" applyFill="1"/>
    <xf numFmtId="0" fontId="28" fillId="8" borderId="0" xfId="0" applyFont="1" applyFill="1"/>
    <xf numFmtId="0" fontId="13" fillId="8" borderId="0" xfId="0" applyFont="1" applyFill="1"/>
    <xf numFmtId="0" fontId="12" fillId="8" borderId="0" xfId="0" applyFont="1" applyFill="1"/>
    <xf numFmtId="1" fontId="12" fillId="8" borderId="0" xfId="0" applyNumberFormat="1" applyFont="1" applyFill="1"/>
    <xf numFmtId="0" fontId="0" fillId="8" borderId="0" xfId="0" applyFill="1" applyAlignment="1">
      <alignment vertical="center"/>
    </xf>
    <xf numFmtId="0" fontId="15" fillId="8" borderId="0" xfId="0" applyFont="1" applyFill="1"/>
    <xf numFmtId="0" fontId="14" fillId="9" borderId="0" xfId="0" applyFont="1" applyFill="1"/>
    <xf numFmtId="1" fontId="14" fillId="9" borderId="0" xfId="0" applyNumberFormat="1" applyFont="1" applyFill="1"/>
    <xf numFmtId="0" fontId="0" fillId="9" borderId="0" xfId="0" applyFill="1"/>
    <xf numFmtId="1" fontId="12" fillId="9" borderId="0" xfId="0" applyNumberFormat="1" applyFont="1" applyFill="1"/>
    <xf numFmtId="1" fontId="15" fillId="9" borderId="0" xfId="0" applyNumberFormat="1" applyFont="1" applyFill="1"/>
    <xf numFmtId="1" fontId="19" fillId="9" borderId="0" xfId="0" applyNumberFormat="1" applyFont="1" applyFill="1"/>
    <xf numFmtId="1" fontId="30" fillId="9" borderId="0" xfId="0" applyNumberFormat="1" applyFont="1" applyFill="1"/>
    <xf numFmtId="0" fontId="36" fillId="9" borderId="3" xfId="0" applyFont="1" applyFill="1" applyBorder="1" applyAlignment="1">
      <alignment horizontal="left" vertical="center" wrapText="1" readingOrder="1"/>
    </xf>
    <xf numFmtId="0" fontId="19" fillId="9" borderId="0" xfId="0" applyFont="1" applyFill="1"/>
    <xf numFmtId="1" fontId="27" fillId="9" borderId="0" xfId="0" applyNumberFormat="1" applyFont="1" applyFill="1"/>
    <xf numFmtId="49" fontId="14" fillId="4" borderId="0" xfId="0" applyNumberFormat="1" applyFont="1" applyFill="1"/>
    <xf numFmtId="0" fontId="14" fillId="4" borderId="0" xfId="0" applyFont="1" applyFill="1"/>
    <xf numFmtId="49" fontId="0" fillId="4" borderId="0" xfId="0" applyNumberFormat="1" applyFill="1"/>
    <xf numFmtId="0" fontId="0" fillId="4" borderId="0" xfId="0" applyFill="1"/>
    <xf numFmtId="0" fontId="12" fillId="4" borderId="0" xfId="0" applyFont="1" applyFill="1"/>
    <xf numFmtId="49" fontId="25" fillId="4" borderId="0" xfId="0" applyNumberFormat="1" applyFont="1" applyFill="1"/>
    <xf numFmtId="49" fontId="27" fillId="4" borderId="0" xfId="0" applyNumberFormat="1" applyFont="1" applyFill="1"/>
    <xf numFmtId="0" fontId="15" fillId="4" borderId="0" xfId="0" applyFont="1" applyFill="1"/>
    <xf numFmtId="16" fontId="25" fillId="4" borderId="0" xfId="0" applyNumberFormat="1" applyFont="1" applyFill="1"/>
    <xf numFmtId="0" fontId="10" fillId="4" borderId="0" xfId="0" applyFont="1" applyFill="1"/>
    <xf numFmtId="16" fontId="10" fillId="4" borderId="0" xfId="0" applyNumberFormat="1" applyFont="1" applyFill="1"/>
    <xf numFmtId="0" fontId="25" fillId="4" borderId="0" xfId="0" applyFont="1" applyFill="1"/>
    <xf numFmtId="0" fontId="21" fillId="4" borderId="0" xfId="0" applyFont="1" applyFill="1" applyAlignment="1">
      <alignment horizontal="left" wrapText="1"/>
    </xf>
    <xf numFmtId="0" fontId="27" fillId="4" borderId="0" xfId="0" applyFont="1" applyFill="1"/>
    <xf numFmtId="0" fontId="23" fillId="4" borderId="2" xfId="0" applyFont="1" applyFill="1" applyBorder="1" applyAlignment="1">
      <alignment horizontal="left" vertical="center" wrapText="1"/>
    </xf>
    <xf numFmtId="0" fontId="22" fillId="4" borderId="4" xfId="0" applyFont="1" applyFill="1" applyBorder="1" applyAlignment="1">
      <alignment horizontal="left" vertical="center" wrapText="1" readingOrder="1"/>
    </xf>
    <xf numFmtId="0" fontId="6" fillId="4" borderId="0" xfId="0" applyFont="1" applyFill="1"/>
    <xf numFmtId="0" fontId="19" fillId="4" borderId="0" xfId="0" applyFont="1" applyFill="1"/>
    <xf numFmtId="0" fontId="5" fillId="4" borderId="0" xfId="0" applyFont="1" applyFill="1"/>
    <xf numFmtId="0" fontId="4" fillId="4" borderId="0" xfId="0" applyFont="1" applyFill="1"/>
    <xf numFmtId="0" fontId="3" fillId="4" borderId="0" xfId="0" applyFont="1" applyFill="1"/>
    <xf numFmtId="0" fontId="2" fillId="4" borderId="0" xfId="0" applyFont="1" applyFill="1"/>
    <xf numFmtId="0" fontId="14" fillId="10" borderId="0" xfId="0" applyFont="1" applyFill="1"/>
    <xf numFmtId="0" fontId="12" fillId="10" borderId="0" xfId="0" applyFont="1" applyFill="1"/>
    <xf numFmtId="1" fontId="12" fillId="10" borderId="0" xfId="0" applyNumberFormat="1" applyFont="1" applyFill="1"/>
    <xf numFmtId="1" fontId="15" fillId="10" borderId="0" xfId="0" applyNumberFormat="1" applyFont="1" applyFill="1"/>
    <xf numFmtId="1" fontId="19" fillId="10" borderId="0" xfId="0" applyNumberFormat="1" applyFont="1" applyFill="1"/>
    <xf numFmtId="1" fontId="30" fillId="10" borderId="0" xfId="0" applyNumberFormat="1" applyFont="1" applyFill="1"/>
    <xf numFmtId="0" fontId="36" fillId="10" borderId="3" xfId="0" applyFont="1" applyFill="1" applyBorder="1" applyAlignment="1">
      <alignment horizontal="left" vertical="center" wrapText="1" readingOrder="1"/>
    </xf>
    <xf numFmtId="1" fontId="27" fillId="10" borderId="0" xfId="0" applyNumberFormat="1" applyFont="1" applyFill="1"/>
    <xf numFmtId="0" fontId="15" fillId="1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Group-wise Scatter Plot with Mean and SEM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36650447"/>
        <c:axId val="454191119"/>
      </c:scatterChart>
      <c:valAx>
        <c:axId val="436650447"/>
        <c:scaling>
          <c:orientation val="minMax"/>
          <c:max val="4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454191119"/>
        <c:crosses val="autoZero"/>
        <c:crossBetween val="midCat"/>
      </c:valAx>
      <c:valAx>
        <c:axId val="4541911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Value (Column G)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436650447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Group-wise Scatter Plot with Mean and SEM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88958399"/>
        <c:axId val="1988958879"/>
      </c:scatterChart>
      <c:valAx>
        <c:axId val="1988958399"/>
        <c:scaling>
          <c:orientation val="minMax"/>
          <c:max val="4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1988958879"/>
        <c:crosses val="autoZero"/>
        <c:crossBetween val="midCat"/>
      </c:valAx>
      <c:valAx>
        <c:axId val="1988958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Value (Column G)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1988958399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Group-wise Scatter Plot with Mean and SEM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9777167"/>
        <c:axId val="369777647"/>
      </c:scatterChart>
      <c:valAx>
        <c:axId val="369777167"/>
        <c:scaling>
          <c:orientation val="minMax"/>
          <c:max val="4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69777647"/>
        <c:crosses val="autoZero"/>
        <c:crossBetween val="midCat"/>
      </c:valAx>
      <c:valAx>
        <c:axId val="3697776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Value (Column G)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69777167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Group-wise Scatter Plot with Mean and SEM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6728175"/>
        <c:axId val="326727695"/>
      </c:scatterChart>
      <c:valAx>
        <c:axId val="326728175"/>
        <c:scaling>
          <c:orientation val="minMax"/>
          <c:max val="4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26727695"/>
        <c:crosses val="autoZero"/>
        <c:crossBetween val="midCat"/>
      </c:valAx>
      <c:valAx>
        <c:axId val="3267276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Value (Column G)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26728175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Group-wise Scatter Plot with Mean and SEM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7059791"/>
        <c:axId val="367067951"/>
      </c:scatterChart>
      <c:valAx>
        <c:axId val="367059791"/>
        <c:scaling>
          <c:orientation val="minMax"/>
          <c:max val="4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67067951"/>
        <c:crosses val="autoZero"/>
        <c:crossBetween val="midCat"/>
      </c:valAx>
      <c:valAx>
        <c:axId val="3670679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Value (Column G)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67059791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Group-wise Scatter Plot with Mean and SEM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7075631"/>
        <c:axId val="367059791"/>
      </c:scatterChart>
      <c:valAx>
        <c:axId val="367075631"/>
        <c:scaling>
          <c:orientation val="minMax"/>
          <c:max val="4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67059791"/>
        <c:crosses val="autoZero"/>
        <c:crossBetween val="midCat"/>
      </c:valAx>
      <c:valAx>
        <c:axId val="3670597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Value (Column G)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67075631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Vres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-35.299999999999997</c:v>
              </c:pt>
              <c:pt idx="1">
                <c:v>-52</c:v>
              </c:pt>
              <c:pt idx="2">
                <c:v>-67</c:v>
              </c:pt>
              <c:pt idx="3">
                <c:v>-62.3</c:v>
              </c:pt>
              <c:pt idx="4">
                <c:v>-66.2</c:v>
              </c:pt>
              <c:pt idx="5">
                <c:v>-42.08</c:v>
              </c:pt>
              <c:pt idx="6">
                <c:v>-76.66</c:v>
              </c:pt>
              <c:pt idx="7">
                <c:v>-62.44</c:v>
              </c:pt>
              <c:pt idx="8">
                <c:v>-62.44</c:v>
              </c:pt>
              <c:pt idx="9">
                <c:v>-57.68</c:v>
              </c:pt>
              <c:pt idx="10">
                <c:v>-62.59</c:v>
              </c:pt>
              <c:pt idx="11">
                <c:v>-49.41</c:v>
              </c:pt>
              <c:pt idx="12">
                <c:v>-46.57</c:v>
              </c:pt>
              <c:pt idx="13">
                <c:v>-48.52</c:v>
              </c:pt>
              <c:pt idx="14">
                <c:v>-47.88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F6F3-4AE2-928D-2CAF12D6040E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2.8562378185631734</c:v>
                </c:pt>
              </c:numLit>
            </c:plus>
            <c:minus>
              <c:numLit>
                <c:formatCode>General</c:formatCode>
                <c:ptCount val="1"/>
                <c:pt idx="0">
                  <c:v>2.8562378185631734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-55.937999999999995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F6F3-4AE2-928D-2CAF12D6040E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-45.9</c:v>
              </c:pt>
              <c:pt idx="1">
                <c:v>-58.2</c:v>
              </c:pt>
              <c:pt idx="2">
                <c:v>-61.8</c:v>
              </c:pt>
              <c:pt idx="3">
                <c:v>-45.87</c:v>
              </c:pt>
              <c:pt idx="4">
                <c:v>-40.56</c:v>
              </c:pt>
              <c:pt idx="5">
                <c:v>-39.700000000000003</c:v>
              </c:pt>
              <c:pt idx="6">
                <c:v>-61.43</c:v>
              </c:pt>
              <c:pt idx="7">
                <c:v>-66.77</c:v>
              </c:pt>
              <c:pt idx="8">
                <c:v>-43.52</c:v>
              </c:pt>
              <c:pt idx="9">
                <c:v>-32.78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F6F3-4AE2-928D-2CAF12D6040E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3.6281966901233789</c:v>
                </c:pt>
              </c:numLit>
            </c:plus>
            <c:minus>
              <c:numLit>
                <c:formatCode>General</c:formatCode>
                <c:ptCount val="1"/>
                <c:pt idx="0">
                  <c:v>3.6281966901233789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-49.652999999999999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F6F3-4AE2-928D-2CAF12D60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70959"/>
        <c:axId val="370169039"/>
      </c:scatterChart>
      <c:valAx>
        <c:axId val="37017095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69039"/>
        <c:crosses val="autoZero"/>
        <c:crossBetween val="midCat"/>
      </c:valAx>
      <c:valAx>
        <c:axId val="3701690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7095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Membrane capacitance[pF]</a:t>
            </a:r>
          </a:p>
        </c:rich>
      </c:tx>
      <c:layout>
        <c:manualLayout>
          <c:xMode val="edge"/>
          <c:yMode val="edge"/>
          <c:x val="0.14694154556586297"/>
          <c:y val="1.4229353879773388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</c:numLit>
          </c:xVal>
          <c:yVal>
            <c:numLit>
              <c:formatCode>General</c:formatCode>
              <c:ptCount val="14"/>
              <c:pt idx="0">
                <c:v>100.7</c:v>
              </c:pt>
              <c:pt idx="1">
                <c:v>73.08</c:v>
              </c:pt>
              <c:pt idx="2">
                <c:v>117.4</c:v>
              </c:pt>
              <c:pt idx="3">
                <c:v>90.07</c:v>
              </c:pt>
              <c:pt idx="4">
                <c:v>76.150000000000006</c:v>
              </c:pt>
              <c:pt idx="5">
                <c:v>69.959999999999994</c:v>
              </c:pt>
              <c:pt idx="6">
                <c:v>42.21</c:v>
              </c:pt>
              <c:pt idx="7">
                <c:v>1.9525699999999999</c:v>
              </c:pt>
              <c:pt idx="8">
                <c:v>-0.46034999999999998</c:v>
              </c:pt>
              <c:pt idx="9">
                <c:v>-7.7130000000000004E-2</c:v>
              </c:pt>
              <c:pt idx="10">
                <c:v>45.98</c:v>
              </c:pt>
              <c:pt idx="11">
                <c:v>81.69</c:v>
              </c:pt>
              <c:pt idx="12">
                <c:v>26.06</c:v>
              </c:pt>
              <c:pt idx="13">
                <c:v>49.45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B22-4F88-B14D-02B4BD097326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10.20609693339288</c:v>
                </c:pt>
              </c:numLit>
            </c:plus>
            <c:minus>
              <c:numLit>
                <c:formatCode>General</c:formatCode>
                <c:ptCount val="1"/>
                <c:pt idx="0">
                  <c:v>10.20609693339288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55.297506428571445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B22-4F88-B14D-02B4BD097326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45.58</c:v>
              </c:pt>
              <c:pt idx="1">
                <c:v>49</c:v>
              </c:pt>
              <c:pt idx="2">
                <c:v>-1.33E-3</c:v>
              </c:pt>
              <c:pt idx="3">
                <c:v>45.89</c:v>
              </c:pt>
              <c:pt idx="4">
                <c:v>41.68</c:v>
              </c:pt>
              <c:pt idx="5">
                <c:v>91.39</c:v>
              </c:pt>
              <c:pt idx="6">
                <c:v>-1.62822</c:v>
              </c:pt>
              <c:pt idx="7">
                <c:v>-0.31290000000000001</c:v>
              </c:pt>
              <c:pt idx="8">
                <c:v>119.86</c:v>
              </c:pt>
              <c:pt idx="9">
                <c:v>50.92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B22-4F88-B14D-02B4BD097326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12.501559162381417</c:v>
                </c:pt>
              </c:numLit>
            </c:plus>
            <c:minus>
              <c:numLit>
                <c:formatCode>General</c:formatCode>
                <c:ptCount val="1"/>
                <c:pt idx="0">
                  <c:v>12.501559162381417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44.237755000000007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B22-4F88-B14D-02B4BD097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51279"/>
        <c:axId val="370156559"/>
      </c:scatterChart>
      <c:valAx>
        <c:axId val="37015127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56559"/>
        <c:crosses val="autoZero"/>
        <c:crossBetween val="midCat"/>
      </c:valAx>
      <c:valAx>
        <c:axId val="3701565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5127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F_I_curve_slope [spikes/s/pA]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0.18462999999999999</c:v>
              </c:pt>
              <c:pt idx="1">
                <c:v>0.18471000000000001</c:v>
              </c:pt>
              <c:pt idx="2">
                <c:v>4.3899999999999998E-3</c:v>
              </c:pt>
              <c:pt idx="3">
                <c:v>0.24512</c:v>
              </c:pt>
              <c:pt idx="4">
                <c:v>9.7530000000000006E-2</c:v>
              </c:pt>
              <c:pt idx="5">
                <c:v>7.4400000000000004E-3</c:v>
              </c:pt>
              <c:pt idx="6">
                <c:v>7.8200000000000006E-3</c:v>
              </c:pt>
              <c:pt idx="7">
                <c:v>-1.8800000000000001E-2</c:v>
              </c:pt>
              <c:pt idx="8">
                <c:v>0.12418999999999999</c:v>
              </c:pt>
              <c:pt idx="9">
                <c:v>0.11463</c:v>
              </c:pt>
              <c:pt idx="10">
                <c:v>0.10965</c:v>
              </c:pt>
              <c:pt idx="11">
                <c:v>3.5060000000000001E-2</c:v>
              </c:pt>
              <c:pt idx="12">
                <c:v>7.5649999999999995E-2</c:v>
              </c:pt>
              <c:pt idx="13">
                <c:v>3.7629999999999997E-2</c:v>
              </c:pt>
              <c:pt idx="14">
                <c:v>3.9100000000000003E-3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4E0-401D-A841-7F7ED515C4CA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2.0595774273009546E-2</c:v>
                </c:pt>
              </c:numLit>
            </c:plus>
            <c:minus>
              <c:numLit>
                <c:formatCode>General</c:formatCode>
                <c:ptCount val="1"/>
                <c:pt idx="0">
                  <c:v>2.0595774273009546E-2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8.0904000000000018E-2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4E0-401D-A841-7F7ED515C4CA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-7.11E-3</c:v>
              </c:pt>
              <c:pt idx="1">
                <c:v>9.2829999999999996E-2</c:v>
              </c:pt>
              <c:pt idx="2">
                <c:v>0.11283</c:v>
              </c:pt>
              <c:pt idx="3">
                <c:v>-1.362E-2</c:v>
              </c:pt>
              <c:pt idx="4">
                <c:v>-3.3400000000000001E-3</c:v>
              </c:pt>
              <c:pt idx="5">
                <c:v>2.419E-2</c:v>
              </c:pt>
              <c:pt idx="6">
                <c:v>6.5900000000000004E-3</c:v>
              </c:pt>
              <c:pt idx="7">
                <c:v>0.15129000000000001</c:v>
              </c:pt>
              <c:pt idx="8">
                <c:v>7.1459999999999996E-2</c:v>
              </c:pt>
              <c:pt idx="9">
                <c:v>3.4979999999999997E-2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4E0-401D-A841-7F7ED515C4CA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1.805645750909568E-2</c:v>
                </c:pt>
              </c:numLit>
            </c:plus>
            <c:minus>
              <c:numLit>
                <c:formatCode>General</c:formatCode>
                <c:ptCount val="1"/>
                <c:pt idx="0">
                  <c:v>1.805645750909568E-2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4.7009999999999996E-2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94E0-401D-A841-7F7ED515C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94479"/>
        <c:axId val="370203119"/>
      </c:scatterChart>
      <c:valAx>
        <c:axId val="37019447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203119"/>
        <c:crosses val="autoZero"/>
        <c:crossBetween val="midCat"/>
      </c:valAx>
      <c:valAx>
        <c:axId val="3702031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9447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FirstSpikeLatency[sec]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0.13214000000000001</c:v>
              </c:pt>
              <c:pt idx="1">
                <c:v>0.75863999999999998</c:v>
              </c:pt>
              <c:pt idx="2">
                <c:v>0.20455999999999999</c:v>
              </c:pt>
              <c:pt idx="3">
                <c:v>0.1474</c:v>
              </c:pt>
              <c:pt idx="4">
                <c:v>0.1646</c:v>
              </c:pt>
              <c:pt idx="5">
                <c:v>0.99973999999999996</c:v>
              </c:pt>
              <c:pt idx="6">
                <c:v>0.33354</c:v>
              </c:pt>
              <c:pt idx="7">
                <c:v>0.20524000000000001</c:v>
              </c:pt>
              <c:pt idx="8">
                <c:v>0.12096</c:v>
              </c:pt>
              <c:pt idx="9">
                <c:v>0.12640000000000001</c:v>
              </c:pt>
              <c:pt idx="10">
                <c:v>0.12180000000000001</c:v>
              </c:pt>
              <c:pt idx="11">
                <c:v>8.5379999999999998E-2</c:v>
              </c:pt>
              <c:pt idx="12">
                <c:v>0.13467999999999999</c:v>
              </c:pt>
              <c:pt idx="13">
                <c:v>0.5474</c:v>
              </c:pt>
              <c:pt idx="14">
                <c:v>0.13597999999999999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F5B-4B5B-9493-F5D83C673442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7.0344789304888869E-2</c:v>
                </c:pt>
              </c:numLit>
            </c:plus>
            <c:minus>
              <c:numLit>
                <c:formatCode>General</c:formatCode>
                <c:ptCount val="1"/>
                <c:pt idx="0">
                  <c:v>7.0344789304888869E-2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0.28123066666666663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F5B-4B5B-9493-F5D83C673442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1.1464399999999999</c:v>
              </c:pt>
              <c:pt idx="1">
                <c:v>7.8560000000000005E-2</c:v>
              </c:pt>
              <c:pt idx="2">
                <c:v>0.16300000000000001</c:v>
              </c:pt>
              <c:pt idx="3">
                <c:v>0.30687999999999999</c:v>
              </c:pt>
              <c:pt idx="4">
                <c:v>0.55778000000000005</c:v>
              </c:pt>
              <c:pt idx="5">
                <c:v>0.99383999999999995</c:v>
              </c:pt>
              <c:pt idx="6">
                <c:v>0.18709999999999999</c:v>
              </c:pt>
              <c:pt idx="7">
                <c:v>0.13739999999999999</c:v>
              </c:pt>
              <c:pt idx="8">
                <c:v>0.90222000000000002</c:v>
              </c:pt>
              <c:pt idx="9">
                <c:v>0.28982000000000002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F5B-4B5B-9493-F5D83C673442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0.12575566619617759</c:v>
                </c:pt>
              </c:numLit>
            </c:plus>
            <c:minus>
              <c:numLit>
                <c:formatCode>General</c:formatCode>
                <c:ptCount val="1"/>
                <c:pt idx="0">
                  <c:v>0.12575566619617759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0.47630400000000001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F5B-4B5B-9493-F5D83C673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50799"/>
        <c:axId val="370158959"/>
      </c:scatterChart>
      <c:valAx>
        <c:axId val="37015079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58959"/>
        <c:crosses val="autoZero"/>
        <c:crossBetween val="midCat"/>
      </c:valAx>
      <c:valAx>
        <c:axId val="3701589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5079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SpikeThreshold[mV]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-15.68604</c:v>
              </c:pt>
              <c:pt idx="1">
                <c:v>-16.26587</c:v>
              </c:pt>
              <c:pt idx="2">
                <c:v>-19.500730000000001</c:v>
              </c:pt>
              <c:pt idx="3">
                <c:v>-17.02881</c:v>
              </c:pt>
              <c:pt idx="4">
                <c:v>-17.578130000000002</c:v>
              </c:pt>
              <c:pt idx="5">
                <c:v>-16.906739999999999</c:v>
              </c:pt>
              <c:pt idx="6">
                <c:v>-16.72363</c:v>
              </c:pt>
              <c:pt idx="7">
                <c:v>-18.341059999999999</c:v>
              </c:pt>
              <c:pt idx="8">
                <c:v>-19.83643</c:v>
              </c:pt>
              <c:pt idx="9">
                <c:v>-18.89038</c:v>
              </c:pt>
              <c:pt idx="10">
                <c:v>-19.04297</c:v>
              </c:pt>
              <c:pt idx="11">
                <c:v>-19.19556</c:v>
              </c:pt>
              <c:pt idx="12">
                <c:v>-15.68604</c:v>
              </c:pt>
              <c:pt idx="13">
                <c:v>-19.98901</c:v>
              </c:pt>
              <c:pt idx="14">
                <c:v>-17.456060000000001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D71-497D-AEE3-B2E9D79BBD7F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0.38253998308399706</c:v>
                </c:pt>
              </c:numLit>
            </c:plus>
            <c:minus>
              <c:numLit>
                <c:formatCode>General</c:formatCode>
                <c:ptCount val="1"/>
                <c:pt idx="0">
                  <c:v>0.38253998308399706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-17.875163999999998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D71-497D-AEE3-B2E9D79BBD7F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-19.68384</c:v>
              </c:pt>
              <c:pt idx="1">
                <c:v>-13.73291</c:v>
              </c:pt>
              <c:pt idx="2">
                <c:v>-18.371580000000002</c:v>
              </c:pt>
              <c:pt idx="3">
                <c:v>-17.21191</c:v>
              </c:pt>
              <c:pt idx="4">
                <c:v>-19.19556</c:v>
              </c:pt>
              <c:pt idx="5">
                <c:v>-16.754149999999999</c:v>
              </c:pt>
              <c:pt idx="6">
                <c:v>-16.662600000000001</c:v>
              </c:pt>
              <c:pt idx="7">
                <c:v>-15.77759</c:v>
              </c:pt>
              <c:pt idx="8">
                <c:v>-16.57105</c:v>
              </c:pt>
              <c:pt idx="9">
                <c:v>-18.371580000000002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D71-497D-AEE3-B2E9D79BBD7F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0.55590877423078855</c:v>
                </c:pt>
              </c:numLit>
            </c:plus>
            <c:minus>
              <c:numLit>
                <c:formatCode>General</c:formatCode>
                <c:ptCount val="1"/>
                <c:pt idx="0">
                  <c:v>0.55590877423078855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-17.233276999999998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D71-497D-AEE3-B2E9D79BB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84879"/>
        <c:axId val="370201199"/>
      </c:scatterChart>
      <c:valAx>
        <c:axId val="37018487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201199"/>
        <c:crosses val="autoZero"/>
        <c:crossBetween val="midCat"/>
      </c:valAx>
      <c:valAx>
        <c:axId val="3702011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8487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Adaptation_Index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1</c:v>
              </c:pt>
              <c:pt idx="1">
                <c:v>0.76634000000000002</c:v>
              </c:pt>
              <c:pt idx="2">
                <c:v>1</c:v>
              </c:pt>
              <c:pt idx="3">
                <c:v>1</c:v>
              </c:pt>
              <c:pt idx="4">
                <c:v>0.94442999999999999</c:v>
              </c:pt>
              <c:pt idx="5">
                <c:v>0.13921</c:v>
              </c:pt>
              <c:pt idx="6">
                <c:v>1</c:v>
              </c:pt>
              <c:pt idx="7">
                <c:v>2.1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0.67852999999999997</c:v>
              </c:pt>
              <c:pt idx="12">
                <c:v>2.2755700000000001</c:v>
              </c:pt>
              <c:pt idx="13">
                <c:v>1</c:v>
              </c:pt>
              <c:pt idx="14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838-4720-9583-2FD049143126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0.13245979660762477</c:v>
                </c:pt>
              </c:numLit>
            </c:plus>
            <c:minus>
              <c:numLit>
                <c:formatCode>General</c:formatCode>
                <c:ptCount val="1"/>
                <c:pt idx="0">
                  <c:v>0.13245979660762477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1.0602720000000001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838-4720-9583-2FD049143126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3.9131499999999999</c:v>
              </c:pt>
              <c:pt idx="1">
                <c:v>0.44984000000000002</c:v>
              </c:pt>
              <c:pt idx="2">
                <c:v>1.55603</c:v>
              </c:pt>
              <c:pt idx="3">
                <c:v>3.2673100000000002</c:v>
              </c:pt>
              <c:pt idx="4">
                <c:v>1</c:v>
              </c:pt>
              <c:pt idx="5">
                <c:v>1</c:v>
              </c:pt>
              <c:pt idx="6">
                <c:v>1.51183</c:v>
              </c:pt>
              <c:pt idx="7">
                <c:v>1.4843299999999999</c:v>
              </c:pt>
              <c:pt idx="8">
                <c:v>1.74752</c:v>
              </c:pt>
              <c:pt idx="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838-4720-9583-2FD049143126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0.34143180111749011</c:v>
                </c:pt>
              </c:numLit>
            </c:plus>
            <c:minus>
              <c:numLit>
                <c:formatCode>General</c:formatCode>
                <c:ptCount val="1"/>
                <c:pt idx="0">
                  <c:v>0.34143180111749011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1.693001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B838-4720-9583-2FD049143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57039"/>
        <c:axId val="370159919"/>
      </c:scatterChart>
      <c:valAx>
        <c:axId val="37015703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59919"/>
        <c:crosses val="autoZero"/>
        <c:crossBetween val="midCat"/>
      </c:valAx>
      <c:valAx>
        <c:axId val="3701599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5703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Spike Amplitude[mV]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100.02426</c:v>
              </c:pt>
              <c:pt idx="1">
                <c:v>92.600650000000002</c:v>
              </c:pt>
              <c:pt idx="2">
                <c:v>103.29716999999999</c:v>
              </c:pt>
              <c:pt idx="3">
                <c:v>107.75432000000001</c:v>
              </c:pt>
              <c:pt idx="4">
                <c:v>93.865960000000001</c:v>
              </c:pt>
              <c:pt idx="5">
                <c:v>108.17236</c:v>
              </c:pt>
              <c:pt idx="6">
                <c:v>90.542209999999997</c:v>
              </c:pt>
              <c:pt idx="7">
                <c:v>93.054140000000004</c:v>
              </c:pt>
              <c:pt idx="8">
                <c:v>88.622829999999993</c:v>
              </c:pt>
              <c:pt idx="9">
                <c:v>99.377989999999997</c:v>
              </c:pt>
              <c:pt idx="10">
                <c:v>96.904150000000001</c:v>
              </c:pt>
              <c:pt idx="11">
                <c:v>104.06077000000001</c:v>
              </c:pt>
              <c:pt idx="12">
                <c:v>104.36485</c:v>
              </c:pt>
              <c:pt idx="13">
                <c:v>84.355019999999996</c:v>
              </c:pt>
              <c:pt idx="14">
                <c:v>96.543430000000001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6D5-4EC2-9E19-243BEEF165B3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1.8399082637427926</c:v>
                </c:pt>
              </c:numLit>
            </c:plus>
            <c:minus>
              <c:numLit>
                <c:formatCode>General</c:formatCode>
                <c:ptCount val="1"/>
                <c:pt idx="0">
                  <c:v>1.8399082637427926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97.569340666666662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6D5-4EC2-9E19-243BEEF165B3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96.970110000000005</c:v>
              </c:pt>
              <c:pt idx="1">
                <c:v>103.45046000000001</c:v>
              </c:pt>
              <c:pt idx="2">
                <c:v>88.733800000000002</c:v>
              </c:pt>
              <c:pt idx="3">
                <c:v>77.855909999999994</c:v>
              </c:pt>
              <c:pt idx="4">
                <c:v>86.981129999999993</c:v>
              </c:pt>
              <c:pt idx="5">
                <c:v>87.007739999999998</c:v>
              </c:pt>
              <c:pt idx="6">
                <c:v>92.028300000000002</c:v>
              </c:pt>
              <c:pt idx="7">
                <c:v>104.16522000000001</c:v>
              </c:pt>
              <c:pt idx="8">
                <c:v>110.58728000000001</c:v>
              </c:pt>
              <c:pt idx="9">
                <c:v>85.530659999999997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6D5-4EC2-9E19-243BEEF165B3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3.2219138040947963</c:v>
                </c:pt>
              </c:numLit>
            </c:plus>
            <c:minus>
              <c:numLit>
                <c:formatCode>General</c:formatCode>
                <c:ptCount val="1"/>
                <c:pt idx="0">
                  <c:v>3.2219138040947963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93.331061000000005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6D5-4EC2-9E19-243BEEF16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92079"/>
        <c:axId val="370178639"/>
      </c:scatterChart>
      <c:valAx>
        <c:axId val="37019207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78639"/>
        <c:crosses val="autoZero"/>
        <c:crossBetween val="midCat"/>
      </c:valAx>
      <c:valAx>
        <c:axId val="3701786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Spike Amplitude[mV] [unit]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9207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Spike Width[sec]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1.0200000000000001E-3</c:v>
              </c:pt>
              <c:pt idx="1">
                <c:v>1.0200000000000001E-3</c:v>
              </c:pt>
              <c:pt idx="2">
                <c:v>1E-3</c:v>
              </c:pt>
              <c:pt idx="3">
                <c:v>9.7999999999999997E-4</c:v>
              </c:pt>
              <c:pt idx="4">
                <c:v>1E-3</c:v>
              </c:pt>
              <c:pt idx="5">
                <c:v>1.0200000000000001E-3</c:v>
              </c:pt>
              <c:pt idx="6">
                <c:v>1.0200000000000001E-3</c:v>
              </c:pt>
              <c:pt idx="7">
                <c:v>1E-3</c:v>
              </c:pt>
              <c:pt idx="8">
                <c:v>1E-3</c:v>
              </c:pt>
              <c:pt idx="9">
                <c:v>9.7999999999999997E-4</c:v>
              </c:pt>
              <c:pt idx="10">
                <c:v>1E-3</c:v>
              </c:pt>
              <c:pt idx="11">
                <c:v>1E-3</c:v>
              </c:pt>
              <c:pt idx="12">
                <c:v>9.7999999999999997E-4</c:v>
              </c:pt>
              <c:pt idx="13">
                <c:v>9.6000000000000002E-4</c:v>
              </c:pt>
              <c:pt idx="14">
                <c:v>9.7999999999999997E-4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DAA-4591-A29C-6174BACACBDD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4.7274947222822392E-6</c:v>
                </c:pt>
              </c:numLit>
            </c:plus>
            <c:minus>
              <c:numLit>
                <c:formatCode>General</c:formatCode>
                <c:ptCount val="1"/>
                <c:pt idx="0">
                  <c:v>4.7274947222822392E-6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9.9733333333333358E-4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DAA-4591-A29C-6174BACACBDD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1.0200000000000001E-3</c:v>
              </c:pt>
              <c:pt idx="1">
                <c:v>1.0200000000000001E-3</c:v>
              </c:pt>
              <c:pt idx="2">
                <c:v>1.0200000000000001E-3</c:v>
              </c:pt>
              <c:pt idx="3">
                <c:v>1.0200000000000001E-3</c:v>
              </c:pt>
              <c:pt idx="4">
                <c:v>9.7999999999999997E-4</c:v>
              </c:pt>
              <c:pt idx="5">
                <c:v>1.0200000000000001E-3</c:v>
              </c:pt>
              <c:pt idx="6">
                <c:v>9.7999999999999997E-4</c:v>
              </c:pt>
              <c:pt idx="7">
                <c:v>1E-3</c:v>
              </c:pt>
              <c:pt idx="8">
                <c:v>1.0200000000000001E-3</c:v>
              </c:pt>
              <c:pt idx="9">
                <c:v>1.0200000000000001E-3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DAA-4591-A29C-6174BACACBDD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5.3748384988657137E-6</c:v>
                </c:pt>
              </c:numLit>
            </c:plus>
            <c:minus>
              <c:numLit>
                <c:formatCode>General</c:formatCode>
                <c:ptCount val="1"/>
                <c:pt idx="0">
                  <c:v>5.3748384988657137E-6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1.01E-3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DAA-4591-A29C-6174BACAC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84399"/>
        <c:axId val="370184879"/>
      </c:scatterChart>
      <c:valAx>
        <c:axId val="37018439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84879"/>
        <c:crosses val="autoZero"/>
        <c:crossBetween val="midCat"/>
      </c:valAx>
      <c:valAx>
        <c:axId val="370184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Spike Width[sec] [unit]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8439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AHP_fast[mV]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-44.219970000000004</c:v>
              </c:pt>
              <c:pt idx="1">
                <c:v>-40.435789999999997</c:v>
              </c:pt>
              <c:pt idx="2">
                <c:v>-44.982909999999997</c:v>
              </c:pt>
              <c:pt idx="3">
                <c:v>-55.45044</c:v>
              </c:pt>
              <c:pt idx="4">
                <c:v>-43.823239999999998</c:v>
              </c:pt>
              <c:pt idx="5">
                <c:v>-52.276609999999998</c:v>
              </c:pt>
              <c:pt idx="6">
                <c:v>-44.006349999999998</c:v>
              </c:pt>
              <c:pt idx="7">
                <c:v>-37.01782</c:v>
              </c:pt>
              <c:pt idx="8">
                <c:v>-29.449459999999998</c:v>
              </c:pt>
              <c:pt idx="9">
                <c:v>-41.381839999999997</c:v>
              </c:pt>
              <c:pt idx="10">
                <c:v>-33.630369999999999</c:v>
              </c:pt>
              <c:pt idx="11">
                <c:v>-40.222169999999998</c:v>
              </c:pt>
              <c:pt idx="12">
                <c:v>-19.348140000000001</c:v>
              </c:pt>
              <c:pt idx="13">
                <c:v>-45.898440000000001</c:v>
              </c:pt>
              <c:pt idx="14">
                <c:v>-19.805910000000001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18B-4A90-98D1-5E0FCBFAF2D2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2.664078921958978</c:v>
                </c:pt>
              </c:numLit>
            </c:plus>
            <c:minus>
              <c:numLit>
                <c:formatCode>General</c:formatCode>
                <c:ptCount val="1"/>
                <c:pt idx="0">
                  <c:v>2.664078921958978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-39.463297333333344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18B-4A90-98D1-5E0FCBFAF2D2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-26.153569999999998</c:v>
              </c:pt>
              <c:pt idx="1">
                <c:v>-52.917479999999998</c:v>
              </c:pt>
              <c:pt idx="2">
                <c:v>-34.576419999999999</c:v>
              </c:pt>
              <c:pt idx="3">
                <c:v>-30.670169999999999</c:v>
              </c:pt>
              <c:pt idx="4">
                <c:v>-42.572020000000002</c:v>
              </c:pt>
              <c:pt idx="5">
                <c:v>-47.21069</c:v>
              </c:pt>
              <c:pt idx="6">
                <c:v>-23.559570000000001</c:v>
              </c:pt>
              <c:pt idx="7">
                <c:v>-48.828130000000002</c:v>
              </c:pt>
              <c:pt idx="8">
                <c:v>-43.701169999999998</c:v>
              </c:pt>
              <c:pt idx="9">
                <c:v>-28.076170000000001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18B-4A90-98D1-5E0FCBFAF2D2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3.317488792966905</c:v>
                </c:pt>
              </c:numLit>
            </c:plus>
            <c:minus>
              <c:numLit>
                <c:formatCode>General</c:formatCode>
                <c:ptCount val="1"/>
                <c:pt idx="0">
                  <c:v>3.317488792966905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-37.826538999999997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18B-4A90-98D1-5E0FCBFAF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00719"/>
        <c:axId val="370183439"/>
      </c:scatterChart>
      <c:valAx>
        <c:axId val="37020071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83439"/>
        <c:crosses val="autoZero"/>
        <c:crossBetween val="midCat"/>
      </c:valAx>
      <c:valAx>
        <c:axId val="3701834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20071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Sag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0.17749999999999999</c:v>
              </c:pt>
              <c:pt idx="1">
                <c:v>0.19309000000000001</c:v>
              </c:pt>
              <c:pt idx="2">
                <c:v>0.27024999999999999</c:v>
              </c:pt>
              <c:pt idx="3">
                <c:v>0.13278999999999999</c:v>
              </c:pt>
              <c:pt idx="4">
                <c:v>0.19133</c:v>
              </c:pt>
              <c:pt idx="5">
                <c:v>0.16711000000000001</c:v>
              </c:pt>
              <c:pt idx="6">
                <c:v>0.17236000000000001</c:v>
              </c:pt>
              <c:pt idx="7">
                <c:v>0.26471</c:v>
              </c:pt>
              <c:pt idx="8">
                <c:v>0.15720999999999999</c:v>
              </c:pt>
              <c:pt idx="9">
                <c:v>0.16533999999999999</c:v>
              </c:pt>
              <c:pt idx="10">
                <c:v>0.15395</c:v>
              </c:pt>
              <c:pt idx="11">
                <c:v>0.24174999999999999</c:v>
              </c:pt>
              <c:pt idx="12">
                <c:v>0.24768999999999999</c:v>
              </c:pt>
              <c:pt idx="13">
                <c:v>0.34806999999999999</c:v>
              </c:pt>
              <c:pt idx="14">
                <c:v>0.21898000000000001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190-4E3B-9CA3-B874AFEDB5BC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1.4940264607418506E-2</c:v>
                </c:pt>
              </c:numLit>
            </c:plus>
            <c:minus>
              <c:numLit>
                <c:formatCode>General</c:formatCode>
                <c:ptCount val="1"/>
                <c:pt idx="0">
                  <c:v>1.4940264607418506E-2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0.2068086666666667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190-4E3B-9CA3-B874AFEDB5BC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0.28458</c:v>
              </c:pt>
              <c:pt idx="1">
                <c:v>0.27639000000000002</c:v>
              </c:pt>
              <c:pt idx="2">
                <c:v>0.27188000000000001</c:v>
              </c:pt>
              <c:pt idx="3">
                <c:v>0.26429999999999998</c:v>
              </c:pt>
              <c:pt idx="4">
                <c:v>0.27345000000000003</c:v>
              </c:pt>
              <c:pt idx="5">
                <c:v>0.21512000000000001</c:v>
              </c:pt>
              <c:pt idx="6">
                <c:v>0.25575999999999999</c:v>
              </c:pt>
              <c:pt idx="7">
                <c:v>0.12329</c:v>
              </c:pt>
              <c:pt idx="8">
                <c:v>0.15981000000000001</c:v>
              </c:pt>
              <c:pt idx="9">
                <c:v>0.20494000000000001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190-4E3B-9CA3-B874AFEDB5BC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1.7540064664773723E-2</c:v>
                </c:pt>
              </c:numLit>
            </c:plus>
            <c:minus>
              <c:numLit>
                <c:formatCode>General</c:formatCode>
                <c:ptCount val="1"/>
                <c:pt idx="0">
                  <c:v>1.7540064664773723E-2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0.23295199999999999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7190-4E3B-9CA3-B874AFEDB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89199"/>
        <c:axId val="370210799"/>
      </c:scatterChart>
      <c:valAx>
        <c:axId val="37018919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210799"/>
        <c:crosses val="autoZero"/>
        <c:crossBetween val="midCat"/>
      </c:valAx>
      <c:valAx>
        <c:axId val="3702107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18919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Input Resistance[Mohm]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86.3</c:v>
              </c:pt>
              <c:pt idx="1">
                <c:v>64.3</c:v>
              </c:pt>
              <c:pt idx="2">
                <c:v>237.1</c:v>
              </c:pt>
              <c:pt idx="3">
                <c:v>79.900000000000006</c:v>
              </c:pt>
              <c:pt idx="4">
                <c:v>144.9</c:v>
              </c:pt>
              <c:pt idx="5">
                <c:v>66.2</c:v>
              </c:pt>
              <c:pt idx="6">
                <c:v>90.9</c:v>
              </c:pt>
              <c:pt idx="7">
                <c:v>208.3</c:v>
              </c:pt>
              <c:pt idx="8">
                <c:v>84</c:v>
              </c:pt>
              <c:pt idx="9">
                <c:v>84</c:v>
              </c:pt>
              <c:pt idx="10">
                <c:v>100</c:v>
              </c:pt>
              <c:pt idx="11">
                <c:v>244.2</c:v>
              </c:pt>
              <c:pt idx="12">
                <c:v>62.4</c:v>
              </c:pt>
              <c:pt idx="13">
                <c:v>140.80000000000001</c:v>
              </c:pt>
              <c:pt idx="14">
                <c:v>98.1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8A4-49C6-B4B3-838D3924A803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16.088959440343427</c:v>
                </c:pt>
              </c:numLit>
            </c:plus>
            <c:minus>
              <c:numLit>
                <c:formatCode>General</c:formatCode>
                <c:ptCount val="1"/>
                <c:pt idx="0">
                  <c:v>16.088959440343427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119.42666666666668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8A4-49C6-B4B3-838D3924A803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112.8</c:v>
              </c:pt>
              <c:pt idx="1">
                <c:v>173.5</c:v>
              </c:pt>
              <c:pt idx="2">
                <c:v>-1.272E-2</c:v>
              </c:pt>
              <c:pt idx="3">
                <c:v>228.8</c:v>
              </c:pt>
              <c:pt idx="4">
                <c:v>91.5</c:v>
              </c:pt>
              <c:pt idx="5">
                <c:v>65</c:v>
              </c:pt>
              <c:pt idx="6">
                <c:v>112.4</c:v>
              </c:pt>
              <c:pt idx="7">
                <c:v>85.5</c:v>
              </c:pt>
              <c:pt idx="8">
                <c:v>92.2</c:v>
              </c:pt>
              <c:pt idx="9">
                <c:v>61.2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8A4-49C6-B4B3-838D3924A803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19.813920864779938</c:v>
                </c:pt>
              </c:numLit>
            </c:plus>
            <c:minus>
              <c:numLit>
                <c:formatCode>General</c:formatCode>
                <c:ptCount val="1"/>
                <c:pt idx="0">
                  <c:v>19.813920864779938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102.28872800000001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8A4-49C6-B4B3-838D3924A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08879"/>
        <c:axId val="370234799"/>
      </c:scatterChart>
      <c:valAx>
        <c:axId val="37020887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234799"/>
        <c:crosses val="autoZero"/>
        <c:crossBetween val="midCat"/>
      </c:valAx>
      <c:valAx>
        <c:axId val="3702347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7020887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4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image" Target="../media/image17.png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7.xml"/><Relationship Id="rId16" Type="http://schemas.openxmlformats.org/officeDocument/2006/relationships/image" Target="../media/image20.png"/><Relationship Id="rId1" Type="http://schemas.openxmlformats.org/officeDocument/2006/relationships/image" Target="../media/image21.png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5" Type="http://schemas.openxmlformats.org/officeDocument/2006/relationships/image" Target="../media/image19.png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Relationship Id="rId14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571500</xdr:colOff>
      <xdr:row>2</xdr:row>
      <xdr:rowOff>53975</xdr:rowOff>
    </xdr:from>
    <xdr:to>
      <xdr:col>15</xdr:col>
      <xdr:colOff>444500</xdr:colOff>
      <xdr:row>27</xdr:row>
      <xdr:rowOff>60325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207FF1C-D39F-D0F8-84DF-7ECD0026D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571500</xdr:colOff>
      <xdr:row>2</xdr:row>
      <xdr:rowOff>53975</xdr:rowOff>
    </xdr:from>
    <xdr:to>
      <xdr:col>15</xdr:col>
      <xdr:colOff>444500</xdr:colOff>
      <xdr:row>27</xdr:row>
      <xdr:rowOff>60325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376447E8-E058-790B-C7A1-015CE889A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2</xdr:row>
      <xdr:rowOff>53975</xdr:rowOff>
    </xdr:from>
    <xdr:to>
      <xdr:col>15</xdr:col>
      <xdr:colOff>444500</xdr:colOff>
      <xdr:row>27</xdr:row>
      <xdr:rowOff>60325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51026E6-BEC6-3CCE-F6B7-6A2C146994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571500</xdr:colOff>
      <xdr:row>2</xdr:row>
      <xdr:rowOff>53975</xdr:rowOff>
    </xdr:from>
    <xdr:to>
      <xdr:col>15</xdr:col>
      <xdr:colOff>444500</xdr:colOff>
      <xdr:row>27</xdr:row>
      <xdr:rowOff>60325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42AFFA0E-8A6C-4F2A-78B7-ECD3C710EE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571500</xdr:colOff>
      <xdr:row>2</xdr:row>
      <xdr:rowOff>53975</xdr:rowOff>
    </xdr:from>
    <xdr:to>
      <xdr:col>15</xdr:col>
      <xdr:colOff>444500</xdr:colOff>
      <xdr:row>27</xdr:row>
      <xdr:rowOff>60325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C9AFEF93-D865-6F42-F3C6-762D9D59D3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571500</xdr:colOff>
      <xdr:row>2</xdr:row>
      <xdr:rowOff>53975</xdr:rowOff>
    </xdr:from>
    <xdr:to>
      <xdr:col>15</xdr:col>
      <xdr:colOff>444500</xdr:colOff>
      <xdr:row>27</xdr:row>
      <xdr:rowOff>60325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3665E1F-035C-503F-CF04-33466681DD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64</xdr:row>
      <xdr:rowOff>0</xdr:rowOff>
    </xdr:from>
    <xdr:to>
      <xdr:col>20</xdr:col>
      <xdr:colOff>304800</xdr:colOff>
      <xdr:row>65</xdr:row>
      <xdr:rowOff>101414</xdr:rowOff>
    </xdr:to>
    <xdr:sp macro="" textlink="">
      <xdr:nvSpPr>
        <xdr:cNvPr id="3" name="AutoShape 4" descr="濃青の散布図（判例なし）">
          <a:extLst>
            <a:ext uri="{FF2B5EF4-FFF2-40B4-BE49-F238E27FC236}">
              <a16:creationId xmlns:a16="http://schemas.microsoft.com/office/drawing/2014/main" id="{1E9F762E-05FB-4586-B05D-3FFCF68627CF}"/>
            </a:ext>
          </a:extLst>
        </xdr:cNvPr>
        <xdr:cNvSpPr>
          <a:spLocks noChangeAspect="1" noChangeArrowheads="1"/>
        </xdr:cNvSpPr>
      </xdr:nvSpPr>
      <xdr:spPr bwMode="auto">
        <a:xfrm>
          <a:off x="17297400" y="14325600"/>
          <a:ext cx="304800" cy="3252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0</xdr:colOff>
      <xdr:row>62</xdr:row>
      <xdr:rowOff>0</xdr:rowOff>
    </xdr:from>
    <xdr:to>
      <xdr:col>21</xdr:col>
      <xdr:colOff>304800</xdr:colOff>
      <xdr:row>63</xdr:row>
      <xdr:rowOff>101413</xdr:rowOff>
    </xdr:to>
    <xdr:sp macro="" textlink="">
      <xdr:nvSpPr>
        <xdr:cNvPr id="4" name="AutoShape 5" descr="濃青の散布図（判例なし）">
          <a:extLst>
            <a:ext uri="{FF2B5EF4-FFF2-40B4-BE49-F238E27FC236}">
              <a16:creationId xmlns:a16="http://schemas.microsoft.com/office/drawing/2014/main" id="{114D7CC1-44C8-406A-B575-F8D199A8CBD9}"/>
            </a:ext>
          </a:extLst>
        </xdr:cNvPr>
        <xdr:cNvSpPr>
          <a:spLocks noChangeAspect="1" noChangeArrowheads="1"/>
        </xdr:cNvSpPr>
      </xdr:nvSpPr>
      <xdr:spPr bwMode="auto">
        <a:xfrm>
          <a:off x="18526125" y="13877925"/>
          <a:ext cx="304800" cy="325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22</xdr:col>
      <xdr:colOff>0</xdr:colOff>
      <xdr:row>66</xdr:row>
      <xdr:rowOff>0</xdr:rowOff>
    </xdr:from>
    <xdr:to>
      <xdr:col>22</xdr:col>
      <xdr:colOff>304800</xdr:colOff>
      <xdr:row>67</xdr:row>
      <xdr:rowOff>101413</xdr:rowOff>
    </xdr:to>
    <xdr:sp macro="" textlink="">
      <xdr:nvSpPr>
        <xdr:cNvPr id="5" name="AutoShape 7" descr="濃青の散布図（判例なし）">
          <a:extLst>
            <a:ext uri="{FF2B5EF4-FFF2-40B4-BE49-F238E27FC236}">
              <a16:creationId xmlns:a16="http://schemas.microsoft.com/office/drawing/2014/main" id="{8B8F6E72-CF30-40EB-8BB6-2453F6191662}"/>
            </a:ext>
          </a:extLst>
        </xdr:cNvPr>
        <xdr:cNvSpPr>
          <a:spLocks noChangeAspect="1" noChangeArrowheads="1"/>
        </xdr:cNvSpPr>
      </xdr:nvSpPr>
      <xdr:spPr bwMode="auto">
        <a:xfrm>
          <a:off x="19621500" y="14773275"/>
          <a:ext cx="304800" cy="325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39</xdr:col>
      <xdr:colOff>304800</xdr:colOff>
      <xdr:row>1</xdr:row>
      <xdr:rowOff>114300</xdr:rowOff>
    </xdr:from>
    <xdr:to>
      <xdr:col>54</xdr:col>
      <xdr:colOff>581890</xdr:colOff>
      <xdr:row>37</xdr:row>
      <xdr:rowOff>6927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6EF6096-D056-4248-B205-CAB262A4F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37375" y="338138"/>
          <a:ext cx="10635529" cy="7950777"/>
        </a:xfrm>
        <a:prstGeom prst="rect">
          <a:avLst/>
        </a:prstGeom>
      </xdr:spPr>
    </xdr:pic>
    <xdr:clientData/>
  </xdr:twoCellAnchor>
  <xdr:twoCellAnchor editAs="oneCell">
    <xdr:from>
      <xdr:col>55</xdr:col>
      <xdr:colOff>135731</xdr:colOff>
      <xdr:row>1</xdr:row>
      <xdr:rowOff>157162</xdr:rowOff>
    </xdr:from>
    <xdr:to>
      <xdr:col>70</xdr:col>
      <xdr:colOff>445294</xdr:colOff>
      <xdr:row>37</xdr:row>
      <xdr:rowOff>11907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DB87D60-B61A-419C-8749-C33C66F6C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217306" y="381000"/>
          <a:ext cx="10668000" cy="7912895"/>
        </a:xfrm>
        <a:prstGeom prst="rect">
          <a:avLst/>
        </a:prstGeom>
      </xdr:spPr>
    </xdr:pic>
    <xdr:clientData/>
  </xdr:twoCellAnchor>
  <xdr:twoCellAnchor editAs="oneCell">
    <xdr:from>
      <xdr:col>39</xdr:col>
      <xdr:colOff>190500</xdr:colOff>
      <xdr:row>45</xdr:row>
      <xdr:rowOff>133350</xdr:rowOff>
    </xdr:from>
    <xdr:to>
      <xdr:col>54</xdr:col>
      <xdr:colOff>571499</xdr:colOff>
      <xdr:row>80</xdr:row>
      <xdr:rowOff>133350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FC13B54-B61D-4C07-B329-9339753F1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223075" y="10206038"/>
          <a:ext cx="10739438" cy="7834312"/>
        </a:xfrm>
        <a:prstGeom prst="rect">
          <a:avLst/>
        </a:prstGeom>
      </xdr:spPr>
    </xdr:pic>
    <xdr:clientData/>
  </xdr:twoCellAnchor>
  <xdr:twoCellAnchor editAs="oneCell">
    <xdr:from>
      <xdr:col>55</xdr:col>
      <xdr:colOff>114300</xdr:colOff>
      <xdr:row>45</xdr:row>
      <xdr:rowOff>209550</xdr:rowOff>
    </xdr:from>
    <xdr:to>
      <xdr:col>70</xdr:col>
      <xdr:colOff>495301</xdr:colOff>
      <xdr:row>80</xdr:row>
      <xdr:rowOff>209550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E0241747-4557-4831-85AD-24EC289B0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195875" y="10282238"/>
          <a:ext cx="10739438" cy="78343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84</xdr:row>
      <xdr:rowOff>0</xdr:rowOff>
    </xdr:from>
    <xdr:to>
      <xdr:col>13</xdr:col>
      <xdr:colOff>332793</xdr:colOff>
      <xdr:row>129</xdr:row>
      <xdr:rowOff>150492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71179EA4-88F6-BCA6-7266-8C958DDD4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8136" y="15837478"/>
          <a:ext cx="9828571" cy="8333333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64</xdr:row>
      <xdr:rowOff>0</xdr:rowOff>
    </xdr:from>
    <xdr:to>
      <xdr:col>14</xdr:col>
      <xdr:colOff>304800</xdr:colOff>
      <xdr:row>65</xdr:row>
      <xdr:rowOff>101414</xdr:rowOff>
    </xdr:to>
    <xdr:sp macro="" textlink="">
      <xdr:nvSpPr>
        <xdr:cNvPr id="1028" name="AutoShape 4" descr="濃青の散布図（判例なし）">
          <a:extLst>
            <a:ext uri="{FF2B5EF4-FFF2-40B4-BE49-F238E27FC236}">
              <a16:creationId xmlns:a16="http://schemas.microsoft.com/office/drawing/2014/main" id="{B740EDFC-22D1-7CA8-1703-25FAAA7505EF}"/>
            </a:ext>
          </a:extLst>
        </xdr:cNvPr>
        <xdr:cNvSpPr>
          <a:spLocks noChangeAspect="1" noChangeArrowheads="1"/>
        </xdr:cNvSpPr>
      </xdr:nvSpPr>
      <xdr:spPr bwMode="auto">
        <a:xfrm>
          <a:off x="15035213" y="1222533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62</xdr:row>
      <xdr:rowOff>0</xdr:rowOff>
    </xdr:from>
    <xdr:to>
      <xdr:col>15</xdr:col>
      <xdr:colOff>304800</xdr:colOff>
      <xdr:row>63</xdr:row>
      <xdr:rowOff>101413</xdr:rowOff>
    </xdr:to>
    <xdr:sp macro="" textlink="">
      <xdr:nvSpPr>
        <xdr:cNvPr id="1029" name="AutoShape 5" descr="濃青の散布図（判例なし）">
          <a:extLst>
            <a:ext uri="{FF2B5EF4-FFF2-40B4-BE49-F238E27FC236}">
              <a16:creationId xmlns:a16="http://schemas.microsoft.com/office/drawing/2014/main" id="{4DAB07A6-CCD0-DBF2-A2F2-BB593D718692}"/>
            </a:ext>
          </a:extLst>
        </xdr:cNvPr>
        <xdr:cNvSpPr>
          <a:spLocks noChangeAspect="1" noChangeArrowheads="1"/>
        </xdr:cNvSpPr>
      </xdr:nvSpPr>
      <xdr:spPr bwMode="auto">
        <a:xfrm>
          <a:off x="16187738" y="1186338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66</xdr:row>
      <xdr:rowOff>0</xdr:rowOff>
    </xdr:from>
    <xdr:to>
      <xdr:col>16</xdr:col>
      <xdr:colOff>304800</xdr:colOff>
      <xdr:row>67</xdr:row>
      <xdr:rowOff>101413</xdr:rowOff>
    </xdr:to>
    <xdr:sp macro="" textlink="">
      <xdr:nvSpPr>
        <xdr:cNvPr id="1031" name="AutoShape 7" descr="濃青の散布図（判例なし）">
          <a:extLst>
            <a:ext uri="{FF2B5EF4-FFF2-40B4-BE49-F238E27FC236}">
              <a16:creationId xmlns:a16="http://schemas.microsoft.com/office/drawing/2014/main" id="{7E33B6A7-3CE9-C712-AB27-E17B80C8E2AB}"/>
            </a:ext>
          </a:extLst>
        </xdr:cNvPr>
        <xdr:cNvSpPr>
          <a:spLocks noChangeAspect="1" noChangeArrowheads="1"/>
        </xdr:cNvSpPr>
      </xdr:nvSpPr>
      <xdr:spPr bwMode="auto">
        <a:xfrm>
          <a:off x="17216438" y="1258728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138545</xdr:colOff>
      <xdr:row>52</xdr:row>
      <xdr:rowOff>74757</xdr:rowOff>
    </xdr:from>
    <xdr:to>
      <xdr:col>3</xdr:col>
      <xdr:colOff>8657</xdr:colOff>
      <xdr:row>71</xdr:row>
      <xdr:rowOff>216477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B143231E-1F82-09CE-1EB9-49B7A14D5E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85870</xdr:colOff>
      <xdr:row>52</xdr:row>
      <xdr:rowOff>83416</xdr:rowOff>
    </xdr:from>
    <xdr:to>
      <xdr:col>21</xdr:col>
      <xdr:colOff>675410</xdr:colOff>
      <xdr:row>72</xdr:row>
      <xdr:rowOff>43295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ADEF6C28-B254-CE87-B7A8-4CE788D559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761278</xdr:colOff>
      <xdr:row>52</xdr:row>
      <xdr:rowOff>69273</xdr:rowOff>
    </xdr:from>
    <xdr:to>
      <xdr:col>6</xdr:col>
      <xdr:colOff>1013114</xdr:colOff>
      <xdr:row>71</xdr:row>
      <xdr:rowOff>225135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CA98AC37-B59E-CEFC-3BFC-88684AE54E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1098983</xdr:colOff>
      <xdr:row>52</xdr:row>
      <xdr:rowOff>57440</xdr:rowOff>
    </xdr:from>
    <xdr:to>
      <xdr:col>8</xdr:col>
      <xdr:colOff>857250</xdr:colOff>
      <xdr:row>72</xdr:row>
      <xdr:rowOff>17318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57585EDB-C8C2-9F41-B7A1-659EE79F77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960435</xdr:colOff>
      <xdr:row>52</xdr:row>
      <xdr:rowOff>66098</xdr:rowOff>
    </xdr:from>
    <xdr:to>
      <xdr:col>10</xdr:col>
      <xdr:colOff>606136</xdr:colOff>
      <xdr:row>72</xdr:row>
      <xdr:rowOff>51955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3EFB3C77-61D6-F0DD-9292-D5A61EBDC6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692004</xdr:colOff>
      <xdr:row>52</xdr:row>
      <xdr:rowOff>69272</xdr:rowOff>
    </xdr:from>
    <xdr:to>
      <xdr:col>12</xdr:col>
      <xdr:colOff>493568</xdr:colOff>
      <xdr:row>71</xdr:row>
      <xdr:rowOff>198869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C9B96782-4C1B-A70C-368C-59DB0DB41C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570778</xdr:colOff>
      <xdr:row>52</xdr:row>
      <xdr:rowOff>57438</xdr:rowOff>
    </xdr:from>
    <xdr:to>
      <xdr:col>14</xdr:col>
      <xdr:colOff>701386</xdr:colOff>
      <xdr:row>72</xdr:row>
      <xdr:rowOff>25688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B70039D4-9854-A73E-3E54-738C9DF200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847868</xdr:colOff>
      <xdr:row>52</xdr:row>
      <xdr:rowOff>57439</xdr:rowOff>
    </xdr:from>
    <xdr:to>
      <xdr:col>16</xdr:col>
      <xdr:colOff>1065068</xdr:colOff>
      <xdr:row>72</xdr:row>
      <xdr:rowOff>60614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610657C2-AE49-8F75-B5B0-387D3A94B8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1142279</xdr:colOff>
      <xdr:row>52</xdr:row>
      <xdr:rowOff>66098</xdr:rowOff>
    </xdr:from>
    <xdr:to>
      <xdr:col>21</xdr:col>
      <xdr:colOff>216478</xdr:colOff>
      <xdr:row>72</xdr:row>
      <xdr:rowOff>112569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500F9E29-7ECE-FC34-8B33-359FE2AE8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345642</xdr:colOff>
      <xdr:row>52</xdr:row>
      <xdr:rowOff>31462</xdr:rowOff>
    </xdr:from>
    <xdr:to>
      <xdr:col>25</xdr:col>
      <xdr:colOff>8659</xdr:colOff>
      <xdr:row>72</xdr:row>
      <xdr:rowOff>129887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A6C7EB85-2B31-147A-FEBD-07611E40D4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103188</xdr:colOff>
      <xdr:row>52</xdr:row>
      <xdr:rowOff>14143</xdr:rowOff>
    </xdr:from>
    <xdr:to>
      <xdr:col>28</xdr:col>
      <xdr:colOff>372341</xdr:colOff>
      <xdr:row>72</xdr:row>
      <xdr:rowOff>138546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50916057-5E06-58DF-5688-7274C8E23F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33</xdr:col>
      <xdr:colOff>304800</xdr:colOff>
      <xdr:row>1</xdr:row>
      <xdr:rowOff>114300</xdr:rowOff>
    </xdr:from>
    <xdr:to>
      <xdr:col>48</xdr:col>
      <xdr:colOff>581891</xdr:colOff>
      <xdr:row>37</xdr:row>
      <xdr:rowOff>6927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94871D-B109-60CF-23F1-29B82F7F2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289752" y="342900"/>
          <a:ext cx="10564091" cy="8122227"/>
        </a:xfrm>
        <a:prstGeom prst="rect">
          <a:avLst/>
        </a:prstGeom>
      </xdr:spPr>
    </xdr:pic>
    <xdr:clientData/>
  </xdr:twoCellAnchor>
  <xdr:twoCellAnchor editAs="oneCell">
    <xdr:from>
      <xdr:col>49</xdr:col>
      <xdr:colOff>135731</xdr:colOff>
      <xdr:row>1</xdr:row>
      <xdr:rowOff>157162</xdr:rowOff>
    </xdr:from>
    <xdr:to>
      <xdr:col>64</xdr:col>
      <xdr:colOff>445293</xdr:colOff>
      <xdr:row>37</xdr:row>
      <xdr:rowOff>11907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C5EF70A-A80E-1C9F-2AAD-611493088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3093483" y="385762"/>
          <a:ext cx="10596562" cy="8084345"/>
        </a:xfrm>
        <a:prstGeom prst="rect">
          <a:avLst/>
        </a:prstGeom>
      </xdr:spPr>
    </xdr:pic>
    <xdr:clientData/>
  </xdr:twoCellAnchor>
  <xdr:twoCellAnchor editAs="oneCell">
    <xdr:from>
      <xdr:col>33</xdr:col>
      <xdr:colOff>190500</xdr:colOff>
      <xdr:row>45</xdr:row>
      <xdr:rowOff>133350</xdr:rowOff>
    </xdr:from>
    <xdr:to>
      <xdr:col>48</xdr:col>
      <xdr:colOff>571500</xdr:colOff>
      <xdr:row>80</xdr:row>
      <xdr:rowOff>133350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E704E2F-23AD-0D70-ECD9-A0D220129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175452" y="10420350"/>
          <a:ext cx="10668000" cy="8001000"/>
        </a:xfrm>
        <a:prstGeom prst="rect">
          <a:avLst/>
        </a:prstGeom>
      </xdr:spPr>
    </xdr:pic>
    <xdr:clientData/>
  </xdr:twoCellAnchor>
  <xdr:twoCellAnchor editAs="oneCell">
    <xdr:from>
      <xdr:col>49</xdr:col>
      <xdr:colOff>114300</xdr:colOff>
      <xdr:row>45</xdr:row>
      <xdr:rowOff>209550</xdr:rowOff>
    </xdr:from>
    <xdr:to>
      <xdr:col>64</xdr:col>
      <xdr:colOff>495300</xdr:colOff>
      <xdr:row>80</xdr:row>
      <xdr:rowOff>209550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F4D651-58F0-53CE-EAC7-64E8495A9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072052" y="10496550"/>
          <a:ext cx="10668000" cy="8001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115659</xdr:colOff>
      <xdr:row>36</xdr:row>
      <xdr:rowOff>64242</xdr:rowOff>
    </xdr:from>
    <xdr:to>
      <xdr:col>24</xdr:col>
      <xdr:colOff>224517</xdr:colOff>
      <xdr:row>53</xdr:row>
      <xdr:rowOff>210306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D36F7205-A9C5-E977-0524-3D8056E25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1749" y="8146885"/>
          <a:ext cx="6980465" cy="3962868"/>
        </a:xfrm>
        <a:prstGeom prst="rect">
          <a:avLst/>
        </a:prstGeom>
      </xdr:spPr>
    </xdr:pic>
    <xdr:clientData/>
  </xdr:twoCellAnchor>
  <xdr:twoCellAnchor editAs="oneCell">
    <xdr:from>
      <xdr:col>14</xdr:col>
      <xdr:colOff>13607</xdr:colOff>
      <xdr:row>16</xdr:row>
      <xdr:rowOff>96739</xdr:rowOff>
    </xdr:from>
    <xdr:to>
      <xdr:col>24</xdr:col>
      <xdr:colOff>198115</xdr:colOff>
      <xdr:row>34</xdr:row>
      <xdr:rowOff>61233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31580757-3197-2125-F8F8-061422EEC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89697" y="3689025"/>
          <a:ext cx="7056115" cy="4005815"/>
        </a:xfrm>
        <a:prstGeom prst="rect">
          <a:avLst/>
        </a:prstGeom>
      </xdr:spPr>
    </xdr:pic>
    <xdr:clientData/>
  </xdr:twoCellAnchor>
  <xdr:twoCellAnchor editAs="oneCell">
    <xdr:from>
      <xdr:col>14</xdr:col>
      <xdr:colOff>68033</xdr:colOff>
      <xdr:row>55</xdr:row>
      <xdr:rowOff>191349</xdr:rowOff>
    </xdr:from>
    <xdr:to>
      <xdr:col>24</xdr:col>
      <xdr:colOff>577241</xdr:colOff>
      <xdr:row>74</xdr:row>
      <xdr:rowOff>115660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69EDCBEC-0AB7-0A46-8F8B-7110F19F7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44123" y="12539832"/>
          <a:ext cx="7380815" cy="4190149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72305-3141-451B-9377-FD2B7CDE819B}">
  <sheetPr codeName="Sheet2"/>
  <dimension ref="A1:F7"/>
  <sheetViews>
    <sheetView topLeftCell="D1" workbookViewId="0">
      <selection activeCell="G37" sqref="G37"/>
    </sheetView>
  </sheetViews>
  <sheetFormatPr defaultRowHeight="17.649999999999999"/>
  <sheetData>
    <row r="1" spans="1:6" ht="30">
      <c r="A1" s="13" t="s">
        <v>0</v>
      </c>
      <c r="B1" s="14" t="s">
        <v>1</v>
      </c>
      <c r="C1" s="15" t="s">
        <v>2</v>
      </c>
      <c r="D1" s="16"/>
      <c r="E1" s="13" t="s">
        <v>3</v>
      </c>
      <c r="F1" s="2" t="s">
        <v>4</v>
      </c>
    </row>
    <row r="2" spans="1:6">
      <c r="A2" s="17">
        <v>4</v>
      </c>
      <c r="B2" s="18" t="s">
        <v>5</v>
      </c>
      <c r="C2" s="19" t="s">
        <v>6</v>
      </c>
      <c r="D2" s="20"/>
      <c r="E2" s="20" t="s">
        <v>7</v>
      </c>
      <c r="F2" s="37">
        <v>1</v>
      </c>
    </row>
    <row r="3" spans="1:6">
      <c r="A3" s="17">
        <v>1</v>
      </c>
      <c r="B3" s="18" t="s">
        <v>8</v>
      </c>
      <c r="C3" s="19" t="s">
        <v>6</v>
      </c>
      <c r="D3" s="20"/>
      <c r="E3" s="20" t="s">
        <v>9</v>
      </c>
      <c r="F3" s="37">
        <v>2</v>
      </c>
    </row>
    <row r="4" spans="1:6">
      <c r="A4" s="17">
        <v>6</v>
      </c>
      <c r="B4" s="18" t="s">
        <v>10</v>
      </c>
      <c r="C4" s="19" t="s">
        <v>6</v>
      </c>
      <c r="D4" s="20"/>
      <c r="E4" s="20" t="s">
        <v>11</v>
      </c>
      <c r="F4" s="37">
        <v>1</v>
      </c>
    </row>
    <row r="5" spans="1:6">
      <c r="A5" s="17">
        <v>14</v>
      </c>
      <c r="B5" s="18" t="s">
        <v>12</v>
      </c>
      <c r="C5" s="19" t="s">
        <v>6</v>
      </c>
      <c r="D5" s="20"/>
      <c r="E5" s="20" t="s">
        <v>13</v>
      </c>
      <c r="F5" s="37">
        <v>2</v>
      </c>
    </row>
    <row r="6" spans="1:6" ht="31.5">
      <c r="A6" s="17">
        <v>9</v>
      </c>
      <c r="B6" s="18" t="s">
        <v>14</v>
      </c>
      <c r="C6" s="19" t="s">
        <v>6</v>
      </c>
      <c r="D6" s="20"/>
      <c r="E6" s="20" t="s">
        <v>15</v>
      </c>
      <c r="F6" s="37">
        <v>1</v>
      </c>
    </row>
    <row r="7" spans="1:6">
      <c r="A7" s="17">
        <v>3</v>
      </c>
      <c r="B7" s="18" t="s">
        <v>16</v>
      </c>
      <c r="C7" s="19" t="s">
        <v>6</v>
      </c>
      <c r="D7" s="20"/>
      <c r="E7" s="20" t="s">
        <v>17</v>
      </c>
      <c r="F7" s="37">
        <v>2</v>
      </c>
    </row>
  </sheetData>
  <phoneticPr fontId="24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C8DF4-313B-4DDC-AB9E-50DB2D92D7EF}">
  <sheetPr codeName="Sheet4"/>
  <dimension ref="A1:AH261"/>
  <sheetViews>
    <sheetView tabSelected="1" topLeftCell="D172" zoomScale="70" zoomScaleNormal="70" workbookViewId="0">
      <selection activeCell="F207" sqref="F207"/>
    </sheetView>
  </sheetViews>
  <sheetFormatPr defaultColWidth="9.125" defaultRowHeight="17.649999999999999"/>
  <cols>
    <col min="1" max="1" width="40" style="4" customWidth="1"/>
    <col min="2" max="2" width="12.8125" style="133" customWidth="1"/>
    <col min="3" max="3" width="23.4375" style="97" customWidth="1"/>
    <col min="4" max="4" width="15" style="95" customWidth="1"/>
    <col min="5" max="5" width="9.0625" style="95" customWidth="1"/>
    <col min="6" max="6" width="12.875" style="105" customWidth="1"/>
    <col min="7" max="8" width="9.125" style="110"/>
    <col min="9" max="9" width="15" style="106" customWidth="1"/>
    <col min="10" max="10" width="43.5" style="4" customWidth="1"/>
    <col min="11" max="11" width="16.875" style="4" customWidth="1"/>
    <col min="12" max="13" width="16.25" style="4" customWidth="1"/>
    <col min="14" max="14" width="28.5" style="92" customWidth="1"/>
    <col min="15" max="15" width="18.75" style="92" customWidth="1"/>
    <col min="16" max="16" width="18.125" style="92" customWidth="1"/>
    <col min="17" max="17" width="18.25" style="92" customWidth="1"/>
    <col min="18" max="19" width="15.625" style="92" customWidth="1"/>
    <col min="20" max="20" width="17" style="92" customWidth="1"/>
    <col min="21" max="21" width="16.125" style="92" customWidth="1"/>
    <col min="22" max="22" width="14.375" style="92" customWidth="1"/>
    <col min="23" max="23" width="16.625" style="4" customWidth="1"/>
    <col min="24" max="24" width="9.125" style="4"/>
    <col min="27" max="27" width="10.375" style="4" customWidth="1"/>
    <col min="29" max="16384" width="9.125" style="4"/>
  </cols>
  <sheetData>
    <row r="1" spans="1:34">
      <c r="A1" s="2" t="s">
        <v>484</v>
      </c>
      <c r="B1" s="125" t="s">
        <v>483</v>
      </c>
      <c r="C1" s="94" t="s">
        <v>477</v>
      </c>
      <c r="D1" s="93" t="s">
        <v>239</v>
      </c>
      <c r="E1" s="93" t="s">
        <v>479</v>
      </c>
      <c r="F1" s="103" t="s">
        <v>480</v>
      </c>
      <c r="G1" s="104" t="s">
        <v>481</v>
      </c>
      <c r="H1" s="104" t="s">
        <v>482</v>
      </c>
      <c r="I1" s="104" t="s">
        <v>478</v>
      </c>
      <c r="J1" s="2" t="s">
        <v>23</v>
      </c>
      <c r="K1" s="2" t="s">
        <v>459</v>
      </c>
      <c r="L1" s="2" t="s">
        <v>460</v>
      </c>
      <c r="M1" s="2" t="s">
        <v>461</v>
      </c>
      <c r="N1" s="79" t="s">
        <v>462</v>
      </c>
      <c r="O1" s="80" t="s">
        <v>463</v>
      </c>
      <c r="P1" s="80" t="s">
        <v>464</v>
      </c>
      <c r="Q1" s="79" t="s">
        <v>465</v>
      </c>
      <c r="R1" s="79" t="s">
        <v>466</v>
      </c>
      <c r="S1" s="79" t="s">
        <v>467</v>
      </c>
      <c r="T1" s="79" t="s">
        <v>468</v>
      </c>
      <c r="U1" s="79" t="s">
        <v>469</v>
      </c>
      <c r="V1" s="79" t="s">
        <v>33</v>
      </c>
      <c r="W1" s="2" t="s">
        <v>470</v>
      </c>
      <c r="X1" s="2" t="s">
        <v>35</v>
      </c>
      <c r="Y1" s="2" t="s">
        <v>36</v>
      </c>
      <c r="Z1" s="2"/>
      <c r="AA1" s="2" t="s">
        <v>37</v>
      </c>
      <c r="AC1" s="37"/>
      <c r="AD1" s="37"/>
      <c r="AE1" s="35"/>
      <c r="AF1" s="37"/>
      <c r="AG1" s="37"/>
      <c r="AH1" s="37"/>
    </row>
    <row r="2" spans="1:34">
      <c r="A2" s="2" t="s">
        <v>42</v>
      </c>
      <c r="B2" s="125"/>
      <c r="C2" s="94"/>
      <c r="G2" s="104"/>
      <c r="H2" s="104"/>
      <c r="J2" s="2"/>
      <c r="K2">
        <f>AVERAGEIF($C$10:$C$1000, 1, K$10:K$1000)</f>
        <v>-62.784806829268305</v>
      </c>
      <c r="L2">
        <f t="shared" ref="L2:V2" si="0">AVERAGEIF($C$10:$C$1000, 1, L$10:L$1000)</f>
        <v>7139.5723342499987</v>
      </c>
      <c r="M2">
        <f t="shared" si="0"/>
        <v>912.1580027499997</v>
      </c>
      <c r="N2" s="81">
        <f t="shared" si="0"/>
        <v>4.4777999999999998E-2</v>
      </c>
      <c r="O2" s="81">
        <f t="shared" si="0"/>
        <v>0.14883000000000005</v>
      </c>
      <c r="P2" s="81">
        <f t="shared" si="0"/>
        <v>-48.593140750000003</v>
      </c>
      <c r="Q2" s="81">
        <f t="shared" si="0"/>
        <v>7.6194857142857148E-2</v>
      </c>
      <c r="R2" s="81">
        <f t="shared" si="0"/>
        <v>81.280518999999998</v>
      </c>
      <c r="S2" s="81"/>
      <c r="T2" s="81">
        <f t="shared" si="0"/>
        <v>1.297E-3</v>
      </c>
      <c r="U2" s="82">
        <f t="shared" si="0"/>
        <v>-59.031678999999976</v>
      </c>
      <c r="V2" s="81">
        <f t="shared" si="0"/>
        <v>0.17928824999999998</v>
      </c>
      <c r="W2">
        <f>AVERAGEIF($C$10:$C$1000, 1, W$10:W$1000)</f>
        <v>219.25014775</v>
      </c>
      <c r="X2" s="37"/>
      <c r="AA2" s="2"/>
      <c r="AC2" s="37"/>
      <c r="AD2" s="37"/>
      <c r="AE2" s="37"/>
      <c r="AF2" s="37"/>
      <c r="AG2" s="37"/>
      <c r="AH2" s="37"/>
    </row>
    <row r="3" spans="1:34">
      <c r="A3" s="2" t="s">
        <v>45</v>
      </c>
      <c r="B3" s="125"/>
      <c r="C3" s="94"/>
      <c r="G3" s="104"/>
      <c r="H3" s="104"/>
      <c r="J3" s="2"/>
      <c r="K3">
        <f>AVERAGEIF($C$10:$C1000, 2, K$10:K$1000)</f>
        <v>-62.926666944444413</v>
      </c>
      <c r="L3">
        <f>AVERAGEIF($C$10:$C1000, 2, L$10:L$1000)</f>
        <v>36944.02695527779</v>
      </c>
      <c r="M3">
        <f>AVERAGEIF($C$10:$C1000, 2, M$10:M$1000)</f>
        <v>5062.1238522222211</v>
      </c>
      <c r="N3" s="83">
        <f>AVERAGEIF($C$10:$C1000, 2, N$10:N$1000)</f>
        <v>5.8968333333333324E-2</v>
      </c>
      <c r="O3" s="81">
        <f>AVERAGEIF($C$10:$C1000, 2, O$10:O$1000)</f>
        <v>0.15114555555555553</v>
      </c>
      <c r="P3" s="81">
        <f>AVERAGEIF($C$10:$C1000, 2, P$10:P$1000)</f>
        <v>-49.511380555555554</v>
      </c>
      <c r="Q3" s="83">
        <f>AVERAGEIF($C$10:$C1000, 2, Q$10:Q$1000)</f>
        <v>7.0641714285714294E-2</v>
      </c>
      <c r="R3" s="81">
        <f>AVERAGEIF($C$10:$C1000, 2, R$10:R$1000)</f>
        <v>80.411278055555556</v>
      </c>
      <c r="S3" s="81"/>
      <c r="T3" s="81">
        <f>AVERAGEIF($C$10:$C1000, 2, T$10:T$1000)</f>
        <v>1.2794444444444444E-3</v>
      </c>
      <c r="U3" s="83">
        <f>AVERAGEIF($C$10:$C1000, 2, U$10:U$1000)</f>
        <v>-57.288276944444434</v>
      </c>
      <c r="V3" s="81">
        <f>AVERAGEIF($C$10:$C1000, 2, V$10:V$1000)</f>
        <v>0.20035083333333337</v>
      </c>
      <c r="W3">
        <f>AVERAGEIF($C$10:$C1000, 2, W$10:W$1000)</f>
        <v>183.7907208333333</v>
      </c>
      <c r="X3" s="37"/>
      <c r="AA3" s="2"/>
      <c r="AC3" s="37"/>
      <c r="AD3" s="37"/>
      <c r="AE3" s="37"/>
      <c r="AF3" s="37"/>
      <c r="AG3" s="37"/>
      <c r="AH3" s="37"/>
    </row>
    <row r="4" spans="1:34">
      <c r="A4" s="37" t="s">
        <v>47</v>
      </c>
      <c r="B4" s="126"/>
      <c r="C4" s="94"/>
      <c r="G4" s="104"/>
      <c r="H4" s="104"/>
      <c r="J4" s="2"/>
      <c r="K4" cm="1">
        <f t="array" ref="K4">_xlfn.STDEV.S(_xlfn._xlws.FILTER(K$10:K$1000, $C$10:$C$1000=1))</f>
        <v>14.395138402774444</v>
      </c>
      <c r="L4" cm="1">
        <f t="array" ref="L4">_xlfn.STDEV.S(_xlfn._xlws.FILTER(L$10:L$1000, $C$10:$C$1000=1))</f>
        <v>33560.442412205004</v>
      </c>
      <c r="M4" cm="1">
        <f t="array" ref="M4">_xlfn.STDEV.S(_xlfn._xlws.FILTER(M$10:M$1000, $C$10:$C$1000=1))</f>
        <v>4266.4496865203819</v>
      </c>
      <c r="N4" s="81" cm="1">
        <f t="array" ref="N4">_xlfn.STDEV.S(_xlfn._xlws.FILTER(N$10:N$1000, $C$10:$C$1000=1))</f>
        <v>8.921642438762506E-2</v>
      </c>
      <c r="O4" s="81" cm="1">
        <f t="array" ref="O4">_xlfn.STDEV.S(_xlfn._xlws.FILTER(O$10:O$1000, $C$10:$C$1000=1))</f>
        <v>0.14207766875541819</v>
      </c>
      <c r="P4" s="81" cm="1">
        <f t="array" ref="P4">_xlfn.STDEV.S(_xlfn._xlws.FILTER(P$10:P$1000, $C$10:$C$1000=1))</f>
        <v>5.0854487799883099</v>
      </c>
      <c r="Q4" s="81" cm="1">
        <f t="array" ref="Q4">_xlfn.STDEV.S(_xlfn._xlws.FILTER(Q$10:Q$1000, $C$10:$C$1000=1))</f>
        <v>6.3747253844954832E-2</v>
      </c>
      <c r="R4" s="81" cm="1">
        <f t="array" ref="R4">_xlfn.STDEV.S(_xlfn._xlws.FILTER(R$10:R$1000, $C$10:$C$1000=1))</f>
        <v>9.3339766564642623</v>
      </c>
      <c r="S4" s="81"/>
      <c r="T4" s="81" cm="1">
        <f t="array" ref="T4">_xlfn.STDEV.S(_xlfn._xlws.FILTER(T$10:T$1000, $C$10:$C$1000=1))</f>
        <v>3.8629203779205502E-4</v>
      </c>
      <c r="U4" s="81" cm="1">
        <f t="array" ref="U4">_xlfn.STDEV.S(_xlfn._xlws.FILTER(U$10:U$1000, $C$10:$C$1000=1))</f>
        <v>8.04119390620105</v>
      </c>
      <c r="V4" s="81" cm="1">
        <f t="array" ref="V4">_xlfn.STDEV.S(_xlfn._xlws.FILTER(V$10:V$1000, $C$10:$C$1000=1))</f>
        <v>0.11258713648542271</v>
      </c>
      <c r="W4" cm="1">
        <f t="array" ref="W4">_xlfn.STDEV.S(_xlfn._xlws.FILTER(W$10:W$1000, $C$10:$C$1000=1))</f>
        <v>156.72634046344169</v>
      </c>
      <c r="X4" s="37"/>
      <c r="AA4" s="2"/>
      <c r="AC4" s="37"/>
      <c r="AD4" s="37"/>
      <c r="AE4" s="37"/>
      <c r="AF4" s="37"/>
      <c r="AG4" s="37"/>
      <c r="AH4" s="37"/>
    </row>
    <row r="5" spans="1:34" customFormat="1">
      <c r="A5" s="2" t="s">
        <v>49</v>
      </c>
      <c r="B5" s="125"/>
      <c r="C5" s="95"/>
      <c r="D5" s="95"/>
      <c r="E5" s="95"/>
      <c r="F5" s="105"/>
      <c r="G5" s="106"/>
      <c r="H5" s="106"/>
      <c r="I5" s="106"/>
      <c r="K5" cm="1">
        <f t="array" ref="K5">_xlfn.STDEV.S(_xlfn._xlws.FILTER(K$10:K$1000, $C$10:$C$1000=2))</f>
        <v>10.879699555865006</v>
      </c>
      <c r="L5" cm="1">
        <f t="array" ref="L5">_xlfn.STDEV.S(_xlfn._xlws.FILTER(L$10:L$1000, $C$10:$C$1000=2))</f>
        <v>105258.32206127291</v>
      </c>
      <c r="M5" cm="1">
        <f t="array" ref="M5">_xlfn.STDEV.S(_xlfn._xlws.FILTER(M$10:M$1000, $C$10:$C$1000=2))</f>
        <v>12538.547087148385</v>
      </c>
      <c r="N5" s="81" cm="1">
        <f t="array" ref="N5">_xlfn.STDEV.S(_xlfn._xlws.FILTER(N$10:N$1000, $C$10:$C$1000=2))</f>
        <v>5.7980990406955181E-2</v>
      </c>
      <c r="O5" s="81" cm="1">
        <f t="array" ref="O5">_xlfn.STDEV.S(_xlfn._xlws.FILTER(O$10:O$1000, $C$10:$C$1000=2))</f>
        <v>0.13762744822671394</v>
      </c>
      <c r="P5" s="81" cm="1">
        <f t="array" ref="P5">_xlfn.STDEV.S(_xlfn._xlws.FILTER(P$10:P$1000, $C$10:$C$1000=2))</f>
        <v>4.4938224076696631</v>
      </c>
      <c r="Q5" s="81" cm="1">
        <f t="array" ref="Q5">_xlfn.STDEV.S(_xlfn._xlws.FILTER(Q$10:Q$1000, $C$10:$C$1000=2))</f>
        <v>6.6275374562844838E-2</v>
      </c>
      <c r="R5" s="81" cm="1">
        <f t="array" ref="R5">_xlfn.STDEV.S(_xlfn._xlws.FILTER(R$10:R$1000, $C$10:$C$1000=2))</f>
        <v>11.510771041554589</v>
      </c>
      <c r="S5" s="81"/>
      <c r="T5" s="81" cm="1">
        <f t="array" ref="T5">_xlfn.STDEV.S(_xlfn._xlws.FILTER(T$10:T$1000, $C$10:$C$1000=2))</f>
        <v>2.2508340605770937E-4</v>
      </c>
      <c r="U5" s="81" cm="1">
        <f t="array" ref="U5">_xlfn.STDEV.S(_xlfn._xlws.FILTER(U$10:U$1000, $C$10:$C$1000=2))</f>
        <v>4.9345490567130392</v>
      </c>
      <c r="V5" s="81" cm="1">
        <f t="array" ref="V5">_xlfn.STDEV.S(_xlfn._xlws.FILTER(V$10:V$1000, $C$10:$C$1000=2))</f>
        <v>0.11661814459104181</v>
      </c>
      <c r="W5" cm="1">
        <f t="array" ref="W5">_xlfn.STDEV.S(_xlfn._xlws.FILTER(W$10:W$1000, $C$10:$C$1000=2))</f>
        <v>92.664912415481695</v>
      </c>
      <c r="AD5" s="37"/>
    </row>
    <row r="6" spans="1:34" s="51" customFormat="1">
      <c r="A6" s="2"/>
      <c r="B6" s="125"/>
      <c r="C6" s="94"/>
      <c r="D6" s="95"/>
      <c r="E6" s="95"/>
      <c r="F6" s="105"/>
      <c r="G6" s="104"/>
      <c r="H6" s="104"/>
      <c r="I6" s="106"/>
      <c r="J6" s="2"/>
      <c r="K6" s="31"/>
      <c r="L6" s="31"/>
      <c r="M6" s="36"/>
      <c r="N6" s="84"/>
      <c r="O6" s="84"/>
      <c r="P6" s="84"/>
      <c r="Q6" s="84"/>
      <c r="R6" s="85"/>
      <c r="S6" s="85"/>
      <c r="T6" s="84"/>
      <c r="U6" s="84"/>
      <c r="V6" s="84"/>
      <c r="X6"/>
      <c r="Y6"/>
      <c r="Z6" s="2"/>
      <c r="AA6"/>
    </row>
    <row r="7" spans="1:34">
      <c r="A7" s="37" t="s">
        <v>51</v>
      </c>
      <c r="B7" s="126"/>
      <c r="C7" s="96"/>
      <c r="G7" s="107"/>
      <c r="H7" s="107"/>
      <c r="J7" s="37"/>
      <c r="K7" cm="1">
        <f t="array" ref="K7">COUNTA(_xlfn._xlws.FILTER(K$10:K$1000, ($C$10:$C$1000=1)*(ISNUMBER(K$10:K$1000))))</f>
        <v>41</v>
      </c>
      <c r="L7" cm="1">
        <f t="array" ref="L7">COUNTA(_xlfn._xlws.FILTER(L$10:L$1000, ($C$10:$C$1000=1)*(ISNUMBER(L$10:L$1000))))</f>
        <v>40</v>
      </c>
      <c r="M7"/>
      <c r="N7" s="81" cm="1">
        <f t="array" ref="N7">COUNTA(_xlfn._xlws.FILTER(N$10:N$1000, ($C$10:$C$1000=1)*(ISNUMBER(N$10:N$1000))))</f>
        <v>40</v>
      </c>
      <c r="O7" s="81" cm="1">
        <f t="array" ref="O7">COUNTA(_xlfn._xlws.FILTER(O$10:O$1000, ($C$10:$C$1000=1)*(ISNUMBER(O$10:O$1000))))</f>
        <v>40</v>
      </c>
      <c r="P7" s="81" cm="1">
        <f t="array" ref="P7">COUNTA(_xlfn._xlws.FILTER(P$10:P$1000, ($C$10:$C$1000=1)*(ISNUMBER(P$10:P$1000))))</f>
        <v>40</v>
      </c>
      <c r="Q7" s="81" cm="1">
        <f t="array" ref="Q7">COUNTA(_xlfn._xlws.FILTER(Q$10:Q$1000, ($C$10:$C$1000=1)*(ISNUMBER(Q$10:Q$1000))))</f>
        <v>35</v>
      </c>
      <c r="R7" s="81" cm="1">
        <f t="array" ref="R7">COUNTA(_xlfn._xlws.FILTER(R$10:R$1000, ($C$10:$C$1000=1)*(ISNUMBER(R$10:R$1000))))</f>
        <v>40</v>
      </c>
      <c r="S7" s="81"/>
      <c r="T7" s="81" cm="1">
        <f t="array" ref="T7">COUNTA(_xlfn._xlws.FILTER(T$10:T$1000, ($C$10:$C$1000=1)*(ISNUMBER(T$10:T$1000))))</f>
        <v>40</v>
      </c>
      <c r="U7" s="81" cm="1">
        <f t="array" ref="U7">COUNTA(_xlfn._xlws.FILTER(U$10:U$1000, ($C$10:$C$1000=1)*(ISNUMBER(U$10:U$1000))))</f>
        <v>40</v>
      </c>
      <c r="V7" s="81" cm="1">
        <f t="array" ref="V7">COUNTA(_xlfn._xlws.FILTER(V$10:V$1000, ($C$10:$C$1000=1)*(ISNUMBER(V$10:V$1000))))</f>
        <v>40</v>
      </c>
      <c r="W7" cm="1">
        <f t="array" ref="W7">COUNTA(_xlfn._xlws.FILTER(W$10:W$1000, ($C$10:$C$1000=1)*(ISNUMBER(W$10:W$1000))))</f>
        <v>40</v>
      </c>
      <c r="X7" s="37"/>
      <c r="AA7" s="37"/>
      <c r="AC7" s="37"/>
      <c r="AD7" s="37"/>
      <c r="AE7" s="37"/>
      <c r="AF7" s="37"/>
      <c r="AG7" s="37"/>
      <c r="AH7" s="37"/>
    </row>
    <row r="8" spans="1:34">
      <c r="A8" s="37" t="s">
        <v>54</v>
      </c>
      <c r="B8" s="126"/>
      <c r="C8" s="94"/>
      <c r="G8" s="104"/>
      <c r="H8" s="104"/>
      <c r="J8" s="2"/>
      <c r="K8" cm="1">
        <f t="array" ref="K8">COUNTA(_xlfn._xlws.FILTER(K$10:K$1000, ($C$10:$C$1000=2)*(ISNUMBER(K$10:K$1000))))</f>
        <v>36</v>
      </c>
      <c r="L8" cm="1">
        <f t="array" ref="L8">COUNTA(_xlfn._xlws.FILTER(L$10:L$1000, ($C$10:$C$1000=2)*(ISNUMBER(L$10:L$1000))))</f>
        <v>36</v>
      </c>
      <c r="M8"/>
      <c r="N8" s="81" cm="1">
        <f t="array" ref="N8">COUNTA(_xlfn._xlws.FILTER(N$10:N$1000, ($C$10:$C$1000=2)*(ISNUMBER(N$10:N$1000))))</f>
        <v>36</v>
      </c>
      <c r="O8" s="81" cm="1">
        <f t="array" ref="O8">COUNTA(_xlfn._xlws.FILTER(O$10:O$1000, ($C$10:$C$1000=2)*(ISNUMBER(O$10:O$1000))))</f>
        <v>36</v>
      </c>
      <c r="P8" s="81" cm="1">
        <f t="array" ref="P8">COUNTA(_xlfn._xlws.FILTER(P$10:P$1000, ($C$10:$C$1000=2)*(ISNUMBER(P$10:P$1000))))</f>
        <v>36</v>
      </c>
      <c r="Q8" s="81" cm="1">
        <f t="array" ref="Q8">COUNTA(_xlfn._xlws.FILTER(Q$10:Q$1000, ($C$10:$C$1000=2)*(ISNUMBER(Q$10:Q$1000))))</f>
        <v>35</v>
      </c>
      <c r="R8" s="81" cm="1">
        <f t="array" ref="R8">COUNTA(_xlfn._xlws.FILTER(R$10:R$1000, ($C$10:$C$1000=2)*(ISNUMBER(R$10:R$1000))))</f>
        <v>36</v>
      </c>
      <c r="S8" s="81"/>
      <c r="T8" s="81" cm="1">
        <f t="array" ref="T8">COUNTA(_xlfn._xlws.FILTER(T$10:T$1000, ($C$10:$C$1000=2)*(ISNUMBER(T$10:T$1000))))</f>
        <v>36</v>
      </c>
      <c r="U8" s="81" cm="1">
        <f t="array" ref="U8">COUNTA(_xlfn._xlws.FILTER(U$10:U$1000, ($C$10:$C$1000=2)*(ISNUMBER(U$10:U$1000))))</f>
        <v>36</v>
      </c>
      <c r="V8" s="81" cm="1">
        <f t="array" ref="V8">COUNTA(_xlfn._xlws.FILTER(V$10:V$1000, ($C$10:$C$1000=2)*(ISNUMBER(V$10:V$1000))))</f>
        <v>36</v>
      </c>
      <c r="W8" cm="1">
        <f t="array" ref="W8">COUNTA(_xlfn._xlws.FILTER(W$10:W$1000, ($C$10:$C$1000=2)*(ISNUMBER(W$10:W$1000))))</f>
        <v>36</v>
      </c>
      <c r="X8" s="37"/>
      <c r="AA8" s="2"/>
      <c r="AC8" s="37"/>
      <c r="AD8" s="37"/>
      <c r="AE8" s="37"/>
      <c r="AF8" s="37"/>
      <c r="AG8" s="37"/>
      <c r="AH8" s="37"/>
    </row>
    <row r="9" spans="1:34">
      <c r="A9" s="2" t="s">
        <v>56</v>
      </c>
      <c r="B9" s="125"/>
      <c r="C9" s="94"/>
      <c r="G9" s="104"/>
      <c r="H9" s="104"/>
      <c r="J9" s="2"/>
      <c r="K9">
        <f>(K2 - K3) / SQRT(((K7 - 1)*K4^2 + (K8 - 1)*K5^2) / (K7 + K8 - 2))</f>
        <v>1.101859209488323E-2</v>
      </c>
      <c r="L9" s="37">
        <f t="shared" ref="L9:W9" si="1">(L2 - L3) / SQRT(((L7 - 1)*L4^2 + (L8 - 1)*L5^2) / (L7 + L8 - 2))</f>
        <v>-0.39021601880515688</v>
      </c>
      <c r="M9" s="37"/>
      <c r="N9" s="86">
        <f t="shared" si="1"/>
        <v>-0.1865704696353917</v>
      </c>
      <c r="O9" s="79">
        <f t="shared" si="1"/>
        <v>-1.6540808741553815E-2</v>
      </c>
      <c r="P9" s="87">
        <f t="shared" si="1"/>
        <v>0.19071609742134749</v>
      </c>
      <c r="Q9" s="86">
        <f t="shared" si="1"/>
        <v>8.5401956864318937E-2</v>
      </c>
      <c r="R9" s="86">
        <f t="shared" si="1"/>
        <v>8.3417462519393609E-2</v>
      </c>
      <c r="S9" s="86"/>
      <c r="T9" s="87">
        <f t="shared" si="1"/>
        <v>5.4806066204632874E-2</v>
      </c>
      <c r="U9" s="82">
        <f t="shared" si="1"/>
        <v>-0.25819035796152617</v>
      </c>
      <c r="V9" s="81">
        <f t="shared" si="1"/>
        <v>-0.18393440984813184</v>
      </c>
      <c r="W9" s="44">
        <f t="shared" si="1"/>
        <v>0.27190733827335101</v>
      </c>
      <c r="X9" s="37"/>
      <c r="AA9" s="2"/>
      <c r="AC9" s="37"/>
      <c r="AD9" s="37"/>
      <c r="AE9" s="37"/>
      <c r="AF9" s="37"/>
      <c r="AG9" s="37"/>
      <c r="AH9" s="37"/>
    </row>
    <row r="10" spans="1:34">
      <c r="A10" s="39">
        <v>45874</v>
      </c>
      <c r="B10" s="127">
        <v>1</v>
      </c>
      <c r="C10" s="96">
        <v>1</v>
      </c>
      <c r="D10" s="95" t="s">
        <v>240</v>
      </c>
      <c r="E10" s="95">
        <v>1</v>
      </c>
      <c r="F10" s="108" t="s">
        <v>472</v>
      </c>
      <c r="G10" s="107">
        <v>1</v>
      </c>
      <c r="H10" s="107">
        <v>1</v>
      </c>
      <c r="I10" s="106" t="s">
        <v>57</v>
      </c>
      <c r="J10" s="76" t="s">
        <v>421</v>
      </c>
      <c r="K10" s="45">
        <v>0</v>
      </c>
      <c r="L10" s="1">
        <v>89.816630000000004</v>
      </c>
      <c r="M10" s="1">
        <v>12.65057</v>
      </c>
      <c r="N10" s="88">
        <v>9.2340000000000005E-2</v>
      </c>
      <c r="O10" s="89">
        <v>6.3399999999999998E-2</v>
      </c>
      <c r="P10" s="89">
        <v>-50.811770000000003</v>
      </c>
      <c r="Q10" s="89">
        <v>6.4990000000000006E-2</v>
      </c>
      <c r="R10" s="89">
        <v>85.113529999999997</v>
      </c>
      <c r="S10" s="89">
        <v>486.36300999999997</v>
      </c>
      <c r="T10" s="89">
        <v>1.2600000000000001E-3</v>
      </c>
      <c r="U10" s="89">
        <v>-55.78613</v>
      </c>
      <c r="V10" s="89">
        <v>0.18129000000000001</v>
      </c>
      <c r="W10" s="44">
        <v>140.84881999999999</v>
      </c>
      <c r="X10" s="40">
        <v>0.46180555555555558</v>
      </c>
      <c r="Y10" s="34">
        <f t="shared" ref="Y10:Y11" si="2">X10-TIME(10,0,0)</f>
        <v>4.5138888888888895E-2</v>
      </c>
      <c r="Z10" s="33"/>
      <c r="AA10" s="37"/>
      <c r="AC10" s="37"/>
      <c r="AD10" s="37"/>
      <c r="AE10" s="37"/>
      <c r="AF10" s="37"/>
      <c r="AG10" s="37"/>
      <c r="AH10" s="37"/>
    </row>
    <row r="11" spans="1:34">
      <c r="A11" s="37"/>
      <c r="B11" s="127">
        <v>1</v>
      </c>
      <c r="C11" s="96">
        <v>1</v>
      </c>
      <c r="D11" s="95" t="s">
        <v>240</v>
      </c>
      <c r="E11" s="95">
        <v>1</v>
      </c>
      <c r="F11" s="109" t="s">
        <v>472</v>
      </c>
      <c r="G11" s="107"/>
      <c r="H11" s="107">
        <v>2</v>
      </c>
      <c r="I11" s="106" t="s">
        <v>59</v>
      </c>
      <c r="J11" s="76" t="s">
        <v>422</v>
      </c>
      <c r="K11" s="1">
        <v>-35.299999999999997</v>
      </c>
      <c r="L11" s="56">
        <v>-22.214790000000001</v>
      </c>
      <c r="M11" s="49">
        <v>-6.0827799999999996</v>
      </c>
      <c r="N11" s="89">
        <v>0.10426000000000001</v>
      </c>
      <c r="O11" s="89">
        <v>0.51078000000000001</v>
      </c>
      <c r="P11" s="89">
        <v>-51.055909999999997</v>
      </c>
      <c r="Q11" s="89">
        <v>4.2040000000000001E-2</v>
      </c>
      <c r="R11" s="89">
        <v>75.286869999999993</v>
      </c>
      <c r="S11" s="89">
        <v>334.60829999999999</v>
      </c>
      <c r="T11" s="89">
        <v>1.3799999999999999E-3</v>
      </c>
      <c r="U11" s="89">
        <v>-58.105469999999997</v>
      </c>
      <c r="V11" s="89">
        <v>0.29947000000000001</v>
      </c>
      <c r="W11" s="44">
        <v>273.81671</v>
      </c>
      <c r="X11" s="40">
        <v>0.48541666666666666</v>
      </c>
      <c r="Y11" s="34">
        <f t="shared" si="2"/>
        <v>6.8749999999999978E-2</v>
      </c>
      <c r="Z11" s="33"/>
      <c r="AA11" s="37"/>
      <c r="AC11" s="37"/>
      <c r="AD11" s="37"/>
      <c r="AE11" s="37"/>
      <c r="AF11" s="37"/>
      <c r="AG11" s="37"/>
      <c r="AH11" s="37"/>
    </row>
    <row r="12" spans="1:34">
      <c r="A12" s="37"/>
      <c r="B12" s="127">
        <v>0</v>
      </c>
      <c r="C12" s="96">
        <v>0</v>
      </c>
      <c r="D12" s="95" t="s">
        <v>240</v>
      </c>
      <c r="E12" s="95">
        <v>1</v>
      </c>
      <c r="F12" s="109" t="s">
        <v>472</v>
      </c>
      <c r="G12" s="107"/>
      <c r="H12" s="107">
        <v>2</v>
      </c>
      <c r="J12" s="76" t="s">
        <v>423</v>
      </c>
      <c r="K12" s="46">
        <v>0</v>
      </c>
      <c r="L12" s="38">
        <v>199.42975999999999</v>
      </c>
      <c r="M12" s="38">
        <v>14.840260000000001</v>
      </c>
      <c r="N12" s="90">
        <v>2.315E-2</v>
      </c>
      <c r="O12" s="90">
        <v>4.9020000000000001E-2</v>
      </c>
      <c r="P12" s="90">
        <v>-53.222659999999998</v>
      </c>
      <c r="Q12" s="90">
        <v>6.4560000000000006E-2</v>
      </c>
      <c r="R12" s="90">
        <v>73.852540000000005</v>
      </c>
      <c r="S12" s="90">
        <v>268.55468999999999</v>
      </c>
      <c r="T12" s="90">
        <v>1.5200000000000001E-3</v>
      </c>
      <c r="U12" s="90">
        <v>-60.028080000000003</v>
      </c>
      <c r="V12" s="90">
        <v>0.1623</v>
      </c>
      <c r="W12" s="54">
        <v>74.413460000000001</v>
      </c>
      <c r="X12" s="37"/>
      <c r="Y12" s="34"/>
      <c r="AA12" s="37"/>
      <c r="AC12" s="37"/>
      <c r="AD12" s="37"/>
      <c r="AE12" s="37"/>
      <c r="AF12" s="37"/>
      <c r="AG12" s="37"/>
      <c r="AH12" s="37"/>
    </row>
    <row r="13" spans="1:34">
      <c r="A13" s="37"/>
      <c r="B13" s="127">
        <v>1</v>
      </c>
      <c r="C13" s="96">
        <v>1</v>
      </c>
      <c r="D13" s="95" t="s">
        <v>240</v>
      </c>
      <c r="E13" s="95">
        <v>1</v>
      </c>
      <c r="F13" s="109" t="s">
        <v>472</v>
      </c>
      <c r="G13" s="107">
        <v>2</v>
      </c>
      <c r="H13" s="107">
        <v>1</v>
      </c>
      <c r="I13" s="106" t="s">
        <v>62</v>
      </c>
      <c r="J13" s="76" t="s">
        <v>424</v>
      </c>
      <c r="K13" s="45">
        <v>-52</v>
      </c>
      <c r="L13" s="37">
        <v>30.54543</v>
      </c>
      <c r="M13" s="37">
        <v>6.6075699999999999</v>
      </c>
      <c r="N13" s="89">
        <v>2.0899999999999998E-3</v>
      </c>
      <c r="O13" s="89">
        <v>0.26717999999999997</v>
      </c>
      <c r="P13" s="89">
        <v>-48.339840000000002</v>
      </c>
      <c r="Q13" s="89" t="s">
        <v>165</v>
      </c>
      <c r="R13" s="89">
        <v>82.122799999999998</v>
      </c>
      <c r="S13" s="89">
        <v>547.48536000000001</v>
      </c>
      <c r="T13" s="89">
        <v>1.1000000000000001E-3</v>
      </c>
      <c r="U13" s="89">
        <v>-62.561039999999998</v>
      </c>
      <c r="V13" s="89">
        <v>0.19197</v>
      </c>
      <c r="W13" s="55">
        <v>216.31952000000001</v>
      </c>
      <c r="X13" s="40">
        <v>0.64513888888888893</v>
      </c>
      <c r="Y13" s="34">
        <f t="shared" ref="Y13" si="3">X13-TIME(10,0,0)</f>
        <v>0.22847222222222224</v>
      </c>
      <c r="Z13" s="33"/>
      <c r="AA13" s="37"/>
      <c r="AC13" s="37"/>
      <c r="AD13" s="37"/>
      <c r="AE13" s="37"/>
      <c r="AF13" s="37"/>
      <c r="AG13" s="37"/>
      <c r="AH13" s="37"/>
    </row>
    <row r="14" spans="1:34">
      <c r="A14" s="37"/>
      <c r="B14" s="127">
        <v>0</v>
      </c>
      <c r="C14" s="96">
        <v>0</v>
      </c>
      <c r="D14" s="95" t="s">
        <v>240</v>
      </c>
      <c r="E14" s="95">
        <v>1</v>
      </c>
      <c r="F14" s="109" t="s">
        <v>472</v>
      </c>
      <c r="G14" s="107"/>
      <c r="H14" s="107">
        <v>1</v>
      </c>
      <c r="J14" s="76" t="s">
        <v>425</v>
      </c>
      <c r="K14" s="45">
        <v>-52</v>
      </c>
      <c r="L14" s="38">
        <v>72.813699999999997</v>
      </c>
      <c r="M14" s="38">
        <v>17.363040000000002</v>
      </c>
      <c r="N14" s="90">
        <v>1.9400000000000001E-3</v>
      </c>
      <c r="O14" s="90">
        <v>0.13582</v>
      </c>
      <c r="P14" s="90">
        <v>-62.408450000000002</v>
      </c>
      <c r="Q14" s="90" t="s">
        <v>165</v>
      </c>
      <c r="R14" s="90">
        <v>96.649169999999998</v>
      </c>
      <c r="S14" s="90">
        <v>351.45152999999999</v>
      </c>
      <c r="T14" s="90">
        <v>1.2199999999999999E-3</v>
      </c>
      <c r="U14" s="90">
        <v>-61.828609999999998</v>
      </c>
      <c r="V14" s="90">
        <v>0.1706</v>
      </c>
      <c r="W14" s="54">
        <v>238.45840000000001</v>
      </c>
      <c r="X14" s="37"/>
      <c r="Y14" s="34"/>
      <c r="AA14" s="37"/>
      <c r="AC14" s="37"/>
      <c r="AD14" s="37"/>
      <c r="AE14" s="37"/>
      <c r="AF14" s="37"/>
      <c r="AG14" s="37"/>
      <c r="AH14" s="37"/>
    </row>
    <row r="15" spans="1:34">
      <c r="A15" s="37"/>
      <c r="B15" s="127">
        <v>0</v>
      </c>
      <c r="C15" s="96">
        <v>0</v>
      </c>
      <c r="D15" s="95" t="s">
        <v>240</v>
      </c>
      <c r="E15" s="95">
        <v>1</v>
      </c>
      <c r="F15" s="109" t="s">
        <v>472</v>
      </c>
      <c r="G15" s="107"/>
      <c r="H15" s="107">
        <v>2</v>
      </c>
      <c r="I15" s="106" t="s">
        <v>65</v>
      </c>
      <c r="J15" s="76" t="s">
        <v>426</v>
      </c>
      <c r="K15" s="45">
        <v>-55.3</v>
      </c>
      <c r="L15" s="37">
        <v>26.080850000000002</v>
      </c>
      <c r="M15" s="37">
        <v>3.9146100000000001</v>
      </c>
      <c r="N15" s="90">
        <v>0.23783000000000001</v>
      </c>
      <c r="O15" s="90">
        <v>0.19524</v>
      </c>
      <c r="P15" s="90">
        <v>-58.868409999999997</v>
      </c>
      <c r="Q15" s="90">
        <v>-8.8340000000000002E-2</v>
      </c>
      <c r="R15" s="90">
        <v>54.99268</v>
      </c>
      <c r="S15" s="90">
        <v>157.12192999999999</v>
      </c>
      <c r="T15" s="90">
        <v>8.9999999999999998E-4</v>
      </c>
      <c r="U15" s="90">
        <v>-59.23462</v>
      </c>
      <c r="V15" s="90">
        <v>3.3399999999999999E-2</v>
      </c>
      <c r="W15" s="54">
        <v>150.095</v>
      </c>
      <c r="X15" s="40">
        <v>0.66180555555555554</v>
      </c>
      <c r="Y15" s="34">
        <f t="shared" ref="Y15" si="4">X15-TIME(10,0,0)</f>
        <v>0.24513888888888885</v>
      </c>
      <c r="Z15" s="33"/>
      <c r="AA15" s="37" t="s">
        <v>67</v>
      </c>
      <c r="AB15" s="37"/>
      <c r="AC15" s="37"/>
      <c r="AD15" s="37"/>
      <c r="AE15" s="37"/>
      <c r="AF15" s="37"/>
      <c r="AG15" s="37"/>
      <c r="AH15" s="37"/>
    </row>
    <row r="16" spans="1:34">
      <c r="A16" s="37"/>
      <c r="B16" s="127">
        <v>0</v>
      </c>
      <c r="C16" s="96">
        <v>0</v>
      </c>
      <c r="D16" s="95" t="s">
        <v>240</v>
      </c>
      <c r="E16" s="95">
        <v>1</v>
      </c>
      <c r="F16" s="109" t="s">
        <v>472</v>
      </c>
      <c r="G16" s="107"/>
      <c r="H16" s="107"/>
      <c r="J16" s="76" t="s">
        <v>427</v>
      </c>
      <c r="K16" s="46">
        <v>0</v>
      </c>
      <c r="L16" s="38" t="s">
        <v>165</v>
      </c>
      <c r="M16" s="38" t="s">
        <v>165</v>
      </c>
      <c r="N16" s="90" t="s">
        <v>165</v>
      </c>
      <c r="O16" s="90" t="s">
        <v>165</v>
      </c>
      <c r="P16" s="90" t="s">
        <v>165</v>
      </c>
      <c r="Q16" s="90" t="s">
        <v>165</v>
      </c>
      <c r="R16" s="90" t="s">
        <v>165</v>
      </c>
      <c r="S16" s="90" t="s">
        <v>165</v>
      </c>
      <c r="T16" s="90" t="s">
        <v>165</v>
      </c>
      <c r="U16" s="90" t="s">
        <v>165</v>
      </c>
      <c r="V16" s="90" t="s">
        <v>165</v>
      </c>
      <c r="W16" s="54" t="s">
        <v>165</v>
      </c>
      <c r="X16" s="37"/>
      <c r="Y16" s="34"/>
      <c r="AA16" s="37"/>
      <c r="AC16" s="37"/>
      <c r="AD16" s="37"/>
      <c r="AE16" s="37"/>
      <c r="AF16" s="37"/>
      <c r="AG16" s="37"/>
      <c r="AH16" s="37"/>
    </row>
    <row r="17" spans="1:28">
      <c r="A17" s="37"/>
      <c r="B17" s="127">
        <v>1</v>
      </c>
      <c r="C17" s="96">
        <v>1</v>
      </c>
      <c r="D17" s="95" t="s">
        <v>240</v>
      </c>
      <c r="E17" s="95">
        <v>1</v>
      </c>
      <c r="F17" s="109" t="s">
        <v>472</v>
      </c>
      <c r="G17" s="107">
        <v>3</v>
      </c>
      <c r="H17" s="107">
        <v>1</v>
      </c>
      <c r="I17" s="106" t="s">
        <v>69</v>
      </c>
      <c r="J17" s="76" t="s">
        <v>428</v>
      </c>
      <c r="K17" s="45">
        <v>-67</v>
      </c>
      <c r="L17" s="58">
        <v>8295.6279400000003</v>
      </c>
      <c r="M17" s="37">
        <v>5.9562299999999997</v>
      </c>
      <c r="N17" s="89">
        <v>0.12257999999999999</v>
      </c>
      <c r="O17" s="89">
        <v>7.8659999999999994E-2</v>
      </c>
      <c r="P17" s="89">
        <v>-63.934330000000003</v>
      </c>
      <c r="Q17" s="89">
        <v>3.5819999999999998E-2</v>
      </c>
      <c r="R17" s="89">
        <v>104.24805000000001</v>
      </c>
      <c r="S17" s="89">
        <v>181.30096</v>
      </c>
      <c r="T17" s="89">
        <v>9.6000000000000002E-4</v>
      </c>
      <c r="U17" s="89">
        <v>-56.335450000000002</v>
      </c>
      <c r="V17" s="89">
        <v>0.47327999999999998</v>
      </c>
      <c r="W17" s="44">
        <v>0.71799999999999997</v>
      </c>
      <c r="X17" s="40">
        <v>0.72916666666666663</v>
      </c>
      <c r="Y17" s="34">
        <f t="shared" ref="Y17:Y18" si="5">X17-TIME(10,0,0)</f>
        <v>0.31249999999999994</v>
      </c>
      <c r="Z17" s="33"/>
      <c r="AA17" s="37"/>
    </row>
    <row r="18" spans="1:28">
      <c r="A18" s="37"/>
      <c r="B18" s="127">
        <v>1</v>
      </c>
      <c r="C18" s="96">
        <v>1</v>
      </c>
      <c r="D18" s="95" t="s">
        <v>240</v>
      </c>
      <c r="E18" s="95">
        <v>1</v>
      </c>
      <c r="F18" s="109" t="s">
        <v>472</v>
      </c>
      <c r="G18" s="107">
        <v>4</v>
      </c>
      <c r="H18" s="107">
        <v>1</v>
      </c>
      <c r="I18" s="106" t="s">
        <v>71</v>
      </c>
      <c r="J18" s="76" t="s">
        <v>429</v>
      </c>
      <c r="K18" s="45">
        <v>-62.3</v>
      </c>
      <c r="L18" s="37">
        <v>175.62311</v>
      </c>
      <c r="M18" s="37">
        <v>23.041399999999999</v>
      </c>
      <c r="N18" s="89">
        <v>4.8770000000000001E-2</v>
      </c>
      <c r="O18" s="89">
        <v>9.5860000000000001E-2</v>
      </c>
      <c r="P18" s="89">
        <v>-45.501710000000003</v>
      </c>
      <c r="Q18" s="89">
        <v>5.5849999999999997E-2</v>
      </c>
      <c r="R18" s="89">
        <v>77.056889999999996</v>
      </c>
      <c r="S18" s="89">
        <v>440.32506999999998</v>
      </c>
      <c r="T18" s="89">
        <v>1.1199999999999999E-3</v>
      </c>
      <c r="U18" s="89">
        <v>-54.504399999999997</v>
      </c>
      <c r="V18" s="89">
        <v>0.24260000000000001</v>
      </c>
      <c r="W18" s="44">
        <v>131.19802000000001</v>
      </c>
      <c r="X18" s="40">
        <v>0.74791666666666667</v>
      </c>
      <c r="Y18" s="34">
        <f t="shared" si="5"/>
        <v>0.33124999999999999</v>
      </c>
      <c r="Z18" s="33"/>
      <c r="AA18" s="37"/>
    </row>
    <row r="19" spans="1:28">
      <c r="A19" s="37"/>
      <c r="B19" s="127">
        <v>0</v>
      </c>
      <c r="C19" s="96">
        <v>0</v>
      </c>
      <c r="D19" s="95" t="s">
        <v>240</v>
      </c>
      <c r="E19" s="95">
        <v>1</v>
      </c>
      <c r="F19" s="109" t="s">
        <v>472</v>
      </c>
      <c r="G19" s="107"/>
      <c r="H19" s="107"/>
      <c r="J19" s="37"/>
      <c r="K19" s="46">
        <v>0</v>
      </c>
      <c r="L19" s="38" t="s">
        <v>165</v>
      </c>
      <c r="M19" s="38" t="s">
        <v>165</v>
      </c>
      <c r="N19" s="90" t="s">
        <v>165</v>
      </c>
      <c r="O19" s="90" t="s">
        <v>165</v>
      </c>
      <c r="P19" s="90" t="s">
        <v>165</v>
      </c>
      <c r="Q19" s="90" t="s">
        <v>165</v>
      </c>
      <c r="R19" s="90" t="s">
        <v>165</v>
      </c>
      <c r="S19" s="90" t="s">
        <v>165</v>
      </c>
      <c r="T19" s="90" t="s">
        <v>165</v>
      </c>
      <c r="U19" s="90" t="s">
        <v>165</v>
      </c>
      <c r="V19" s="90" t="s">
        <v>165</v>
      </c>
      <c r="W19" s="54" t="s">
        <v>165</v>
      </c>
      <c r="X19" s="37"/>
      <c r="Y19" s="34"/>
      <c r="AA19" s="37"/>
    </row>
    <row r="20" spans="1:28">
      <c r="A20" s="39">
        <v>45875</v>
      </c>
      <c r="B20" s="127">
        <v>1</v>
      </c>
      <c r="C20" s="96">
        <v>2</v>
      </c>
      <c r="D20" s="95" t="s">
        <v>240</v>
      </c>
      <c r="E20" s="95">
        <v>1</v>
      </c>
      <c r="F20" s="108" t="s">
        <v>473</v>
      </c>
      <c r="G20" s="107">
        <v>2</v>
      </c>
      <c r="H20" s="107">
        <v>1</v>
      </c>
      <c r="I20" s="106" t="s">
        <v>73</v>
      </c>
      <c r="J20" s="76" t="s">
        <v>430</v>
      </c>
      <c r="K20" s="45">
        <v>-45.9</v>
      </c>
      <c r="L20" s="37">
        <v>7.1866000000000003</v>
      </c>
      <c r="M20" s="37">
        <v>2.3159800000000001</v>
      </c>
      <c r="N20" s="89">
        <v>-1.311E-2</v>
      </c>
      <c r="O20" s="89">
        <v>7.7439999999999995E-2</v>
      </c>
      <c r="P20" s="89">
        <v>-47.851559999999999</v>
      </c>
      <c r="Q20" s="89">
        <v>0.12303</v>
      </c>
      <c r="R20" s="89">
        <v>65.399169999999998</v>
      </c>
      <c r="S20" s="89">
        <v>201.22821999999999</v>
      </c>
      <c r="T20" s="89">
        <v>1.7600000000000001E-3</v>
      </c>
      <c r="U20" s="89">
        <v>-53.741459999999996</v>
      </c>
      <c r="V20" s="89">
        <v>9.9809999999999996E-2</v>
      </c>
      <c r="W20" s="44">
        <v>322.26325000000003</v>
      </c>
      <c r="X20" s="40">
        <v>0.49652777777777779</v>
      </c>
      <c r="Y20" s="34">
        <f t="shared" ref="Y20:Y23" si="6">X20-TIME(10,0,0)</f>
        <v>7.9861111111111105E-2</v>
      </c>
      <c r="Z20" s="33"/>
      <c r="AA20" s="37"/>
    </row>
    <row r="21" spans="1:28">
      <c r="A21" s="37"/>
      <c r="B21" s="127">
        <v>0</v>
      </c>
      <c r="C21" s="96">
        <v>0</v>
      </c>
      <c r="D21" s="95" t="s">
        <v>240</v>
      </c>
      <c r="E21" s="95">
        <v>1</v>
      </c>
      <c r="F21" s="109" t="s">
        <v>473</v>
      </c>
      <c r="G21" s="107"/>
      <c r="H21" s="107">
        <v>3</v>
      </c>
      <c r="I21" s="106" t="s">
        <v>75</v>
      </c>
      <c r="J21" s="35" t="s">
        <v>431</v>
      </c>
      <c r="K21" s="45">
        <v>-35</v>
      </c>
      <c r="L21" s="58">
        <v>-535.45425999999998</v>
      </c>
      <c r="M21" s="37">
        <v>19.94436</v>
      </c>
      <c r="N21" s="89">
        <v>0.34656999999999999</v>
      </c>
      <c r="O21" s="89">
        <v>0.48998000000000003</v>
      </c>
      <c r="P21" s="89">
        <v>-55.541989999999998</v>
      </c>
      <c r="Q21" s="89">
        <v>-2.8389999999999999E-2</v>
      </c>
      <c r="R21" s="89">
        <v>68.725589999999997</v>
      </c>
      <c r="S21" s="89">
        <v>196.35882000000001</v>
      </c>
      <c r="T21" s="89">
        <v>4.8000000000000001E-4</v>
      </c>
      <c r="U21" s="89">
        <v>-72.052000000000007</v>
      </c>
      <c r="V21" s="89">
        <v>1.9689999999999999E-2</v>
      </c>
      <c r="W21" s="58">
        <v>-37.247549999999997</v>
      </c>
      <c r="X21" s="40">
        <v>0.55069444444444449</v>
      </c>
      <c r="Y21" s="34">
        <f t="shared" si="6"/>
        <v>0.1340277777777778</v>
      </c>
      <c r="Z21" s="33"/>
      <c r="AA21" s="37" t="s">
        <v>67</v>
      </c>
      <c r="AB21" s="4"/>
    </row>
    <row r="22" spans="1:28">
      <c r="A22" s="37"/>
      <c r="B22" s="127">
        <v>1</v>
      </c>
      <c r="C22" s="96">
        <v>2</v>
      </c>
      <c r="D22" s="95" t="s">
        <v>240</v>
      </c>
      <c r="E22" s="95">
        <v>1</v>
      </c>
      <c r="F22" s="109" t="s">
        <v>473</v>
      </c>
      <c r="G22" s="107">
        <v>3</v>
      </c>
      <c r="H22" s="107">
        <v>2</v>
      </c>
      <c r="I22" s="106" t="s">
        <v>77</v>
      </c>
      <c r="J22" s="76" t="s">
        <v>432</v>
      </c>
      <c r="K22" s="45">
        <v>-58.2</v>
      </c>
      <c r="L22" s="37">
        <v>10.383150000000001</v>
      </c>
      <c r="M22" s="37">
        <v>3.4378199999999999</v>
      </c>
      <c r="N22" s="89">
        <v>4.8930000000000001E-2</v>
      </c>
      <c r="O22" s="89">
        <v>9.8200000000000006E-3</v>
      </c>
      <c r="P22" s="89">
        <v>-46.691899999999997</v>
      </c>
      <c r="Q22" s="89">
        <v>3.3239999999999999E-2</v>
      </c>
      <c r="R22" s="89">
        <v>80.627440000000007</v>
      </c>
      <c r="S22" s="89">
        <v>645.01954999999998</v>
      </c>
      <c r="T22" s="89">
        <v>9.2000000000000003E-4</v>
      </c>
      <c r="U22" s="89">
        <v>-59.600830000000002</v>
      </c>
      <c r="V22" s="89">
        <v>0.16463</v>
      </c>
      <c r="W22" s="44">
        <v>331.09611999999998</v>
      </c>
      <c r="X22" s="40">
        <v>0.60416666666666663</v>
      </c>
      <c r="Y22" s="34">
        <f t="shared" si="6"/>
        <v>0.18749999999999994</v>
      </c>
      <c r="Z22" s="33"/>
      <c r="AA22" s="37"/>
    </row>
    <row r="23" spans="1:28">
      <c r="A23" s="37"/>
      <c r="B23" s="127">
        <v>1</v>
      </c>
      <c r="C23" s="96">
        <v>2</v>
      </c>
      <c r="D23" s="95" t="s">
        <v>240</v>
      </c>
      <c r="E23" s="95">
        <v>1</v>
      </c>
      <c r="F23" s="109" t="s">
        <v>473</v>
      </c>
      <c r="G23" s="107">
        <v>5</v>
      </c>
      <c r="H23" s="107">
        <v>2</v>
      </c>
      <c r="I23" s="106" t="s">
        <v>79</v>
      </c>
      <c r="J23" s="76" t="s">
        <v>433</v>
      </c>
      <c r="K23" s="45">
        <v>-61.8</v>
      </c>
      <c r="L23" s="37">
        <v>70.160939999999997</v>
      </c>
      <c r="M23" s="37">
        <v>19.241589999999999</v>
      </c>
      <c r="N23" s="89">
        <v>5.6419999999999998E-2</v>
      </c>
      <c r="O23" s="89">
        <v>9.4259999999999997E-2</v>
      </c>
      <c r="P23" s="89">
        <v>-45.01343</v>
      </c>
      <c r="Q23" s="89">
        <v>2.7390000000000001E-2</v>
      </c>
      <c r="R23" s="89">
        <v>69.671629999999993</v>
      </c>
      <c r="S23" s="89">
        <v>309.65170000000001</v>
      </c>
      <c r="T23" s="89">
        <v>1.3600000000000001E-3</v>
      </c>
      <c r="U23" s="89">
        <v>-56.793210000000002</v>
      </c>
      <c r="V23" s="89">
        <v>0.10174999999999999</v>
      </c>
      <c r="W23" s="44">
        <v>274.24934999999999</v>
      </c>
      <c r="X23" s="40">
        <v>0.70208333333333328</v>
      </c>
      <c r="Y23" s="34">
        <f t="shared" si="6"/>
        <v>0.2854166666666666</v>
      </c>
      <c r="Z23" s="33"/>
      <c r="AA23" s="37"/>
    </row>
    <row r="24" spans="1:28">
      <c r="A24" s="37"/>
      <c r="B24" s="127">
        <v>0</v>
      </c>
      <c r="C24" s="96">
        <v>0</v>
      </c>
      <c r="D24" s="95" t="s">
        <v>240</v>
      </c>
      <c r="E24" s="95">
        <v>1</v>
      </c>
      <c r="F24" s="109" t="s">
        <v>473</v>
      </c>
      <c r="G24" s="107"/>
      <c r="H24" s="107"/>
      <c r="J24" s="37"/>
      <c r="K24" s="46">
        <v>0</v>
      </c>
      <c r="L24" s="38" t="s">
        <v>165</v>
      </c>
      <c r="M24" s="38" t="s">
        <v>165</v>
      </c>
      <c r="N24" s="90" t="s">
        <v>165</v>
      </c>
      <c r="O24" s="90" t="s">
        <v>165</v>
      </c>
      <c r="P24" s="90" t="s">
        <v>165</v>
      </c>
      <c r="Q24" s="90" t="s">
        <v>165</v>
      </c>
      <c r="R24" s="90" t="s">
        <v>165</v>
      </c>
      <c r="S24" s="90" t="s">
        <v>165</v>
      </c>
      <c r="T24" s="90" t="s">
        <v>165</v>
      </c>
      <c r="U24" s="90" t="s">
        <v>165</v>
      </c>
      <c r="V24" s="90" t="s">
        <v>165</v>
      </c>
      <c r="W24" s="54" t="s">
        <v>165</v>
      </c>
      <c r="X24" s="37"/>
      <c r="Y24" s="34"/>
      <c r="AA24" s="37"/>
    </row>
    <row r="25" spans="1:28">
      <c r="A25" s="39">
        <v>45880</v>
      </c>
      <c r="B25" s="127">
        <v>1</v>
      </c>
      <c r="C25" s="96">
        <v>1</v>
      </c>
      <c r="D25" s="95" t="s">
        <v>240</v>
      </c>
      <c r="E25" s="95">
        <v>1</v>
      </c>
      <c r="F25" s="108" t="s">
        <v>474</v>
      </c>
      <c r="G25" s="107">
        <v>1</v>
      </c>
      <c r="H25" s="107">
        <v>1</v>
      </c>
      <c r="I25" s="106" t="s">
        <v>81</v>
      </c>
      <c r="J25" s="76" t="s">
        <v>434</v>
      </c>
      <c r="K25" s="45">
        <v>-66.2</v>
      </c>
      <c r="L25" s="37">
        <v>2076.68806</v>
      </c>
      <c r="M25" s="49">
        <v>-13.96505</v>
      </c>
      <c r="N25" s="89">
        <v>2.8400000000000001E-3</v>
      </c>
      <c r="O25" s="89">
        <v>4.0320000000000002E-2</v>
      </c>
      <c r="P25" s="89">
        <v>-54.534910000000004</v>
      </c>
      <c r="Q25" s="89">
        <v>0.20759</v>
      </c>
      <c r="R25" s="89">
        <v>90.393069999999994</v>
      </c>
      <c r="S25" s="89">
        <v>516.53182000000004</v>
      </c>
      <c r="T25" s="89">
        <v>1.1999999999999999E-3</v>
      </c>
      <c r="U25" s="89">
        <v>-66.833500000000001</v>
      </c>
      <c r="V25" s="89">
        <v>0.17108000000000001</v>
      </c>
      <c r="W25" s="58">
        <v>-6.7246699999999997</v>
      </c>
      <c r="X25" s="40">
        <v>0.54374999999999996</v>
      </c>
      <c r="Y25" s="34">
        <f t="shared" ref="Y25:Y27" si="7">X25-TIME(10,0,0)</f>
        <v>0.12708333333333327</v>
      </c>
      <c r="Z25" s="33"/>
      <c r="AA25" s="37"/>
    </row>
    <row r="26" spans="1:28">
      <c r="A26" s="37"/>
      <c r="B26" s="127">
        <v>1</v>
      </c>
      <c r="C26" s="96">
        <v>1</v>
      </c>
      <c r="D26" s="95" t="s">
        <v>240</v>
      </c>
      <c r="E26" s="95">
        <v>1</v>
      </c>
      <c r="F26" s="109" t="s">
        <v>474</v>
      </c>
      <c r="G26" s="107"/>
      <c r="H26" s="107">
        <v>2</v>
      </c>
      <c r="I26" s="106" t="s">
        <v>83</v>
      </c>
      <c r="J26" s="76" t="s">
        <v>435</v>
      </c>
      <c r="K26" s="45">
        <v>-42.08</v>
      </c>
      <c r="L26" s="37">
        <v>0.24132000000000001</v>
      </c>
      <c r="M26" s="37">
        <v>4.1619999999999997E-2</v>
      </c>
      <c r="N26" s="89">
        <v>3.9100000000000003E-3</v>
      </c>
      <c r="O26" s="89">
        <v>0.26479999999999998</v>
      </c>
      <c r="P26" s="89">
        <v>-52.795409999999997</v>
      </c>
      <c r="Q26" s="89" t="s">
        <v>165</v>
      </c>
      <c r="R26" s="89">
        <v>74.707030000000003</v>
      </c>
      <c r="S26" s="89">
        <v>249.02343999999999</v>
      </c>
      <c r="T26" s="89">
        <v>1.32E-3</v>
      </c>
      <c r="U26" s="89">
        <v>-61.798099999999998</v>
      </c>
      <c r="V26" s="89">
        <v>0.25620999999999999</v>
      </c>
      <c r="W26" s="44">
        <v>172.45690999999999</v>
      </c>
      <c r="X26" s="40">
        <v>0.56874999999999998</v>
      </c>
      <c r="Y26" s="34">
        <f t="shared" si="7"/>
        <v>0.15208333333333329</v>
      </c>
      <c r="Z26" s="33"/>
      <c r="AA26" s="37"/>
    </row>
    <row r="27" spans="1:28">
      <c r="A27" s="37"/>
      <c r="B27" s="127">
        <v>1</v>
      </c>
      <c r="C27" s="96">
        <v>1</v>
      </c>
      <c r="D27" s="95" t="s">
        <v>240</v>
      </c>
      <c r="E27" s="95">
        <v>1</v>
      </c>
      <c r="F27" s="109" t="s">
        <v>474</v>
      </c>
      <c r="G27" s="107">
        <v>2</v>
      </c>
      <c r="H27" s="107">
        <v>1</v>
      </c>
      <c r="I27" s="106" t="s">
        <v>85</v>
      </c>
      <c r="J27" s="76" t="s">
        <v>436</v>
      </c>
      <c r="K27" s="45">
        <v>-76.66</v>
      </c>
      <c r="L27" s="37">
        <v>50.75985</v>
      </c>
      <c r="M27" s="37">
        <v>12.683439999999999</v>
      </c>
      <c r="N27" s="89">
        <v>-9.4000000000000004E-3</v>
      </c>
      <c r="O27" s="89">
        <v>0.13650000000000001</v>
      </c>
      <c r="P27" s="89">
        <v>-46.478270000000002</v>
      </c>
      <c r="Q27" s="89">
        <v>2.35E-2</v>
      </c>
      <c r="R27" s="89">
        <v>77.636719999999997</v>
      </c>
      <c r="S27" s="89">
        <v>443.63839999999999</v>
      </c>
      <c r="T27" s="89">
        <v>1.4E-3</v>
      </c>
      <c r="U27" s="89">
        <v>-62.438969999999998</v>
      </c>
      <c r="V27" s="89">
        <v>0.11519</v>
      </c>
      <c r="W27" s="44">
        <v>249.8715</v>
      </c>
      <c r="X27" s="40">
        <v>0.64097222222222228</v>
      </c>
      <c r="Y27" s="34">
        <f t="shared" si="7"/>
        <v>0.22430555555555559</v>
      </c>
      <c r="Z27" s="33"/>
      <c r="AA27" s="37"/>
    </row>
    <row r="28" spans="1:28">
      <c r="A28" s="37"/>
      <c r="B28" s="127">
        <v>0</v>
      </c>
      <c r="C28" s="96">
        <v>0</v>
      </c>
      <c r="D28" s="95" t="s">
        <v>240</v>
      </c>
      <c r="E28" s="95">
        <v>1</v>
      </c>
      <c r="F28" s="109" t="s">
        <v>474</v>
      </c>
      <c r="G28" s="107"/>
      <c r="H28" s="107">
        <v>2</v>
      </c>
      <c r="J28" s="76" t="s">
        <v>437</v>
      </c>
      <c r="K28" s="45">
        <v>-62.44</v>
      </c>
      <c r="L28" s="38">
        <v>952250.93899000005</v>
      </c>
      <c r="M28" s="38">
        <v>23454.0874</v>
      </c>
      <c r="N28" s="90">
        <v>6.2990000000000004E-2</v>
      </c>
      <c r="O28" s="90">
        <v>9.7839999999999996E-2</v>
      </c>
      <c r="P28" s="90">
        <v>-44.70825</v>
      </c>
      <c r="Q28" s="90">
        <v>0.12271</v>
      </c>
      <c r="R28" s="90">
        <v>73.364260000000002</v>
      </c>
      <c r="S28" s="90">
        <v>419.22433999999998</v>
      </c>
      <c r="T28" s="90">
        <v>1.3600000000000001E-3</v>
      </c>
      <c r="U28" s="90">
        <v>-51.452640000000002</v>
      </c>
      <c r="V28" s="90">
        <v>0.17857000000000001</v>
      </c>
      <c r="W28" s="54">
        <v>24.63015</v>
      </c>
      <c r="X28" s="37"/>
      <c r="Y28" s="34"/>
      <c r="AA28" s="37"/>
    </row>
    <row r="29" spans="1:28">
      <c r="A29" s="37"/>
      <c r="B29" s="127">
        <v>1</v>
      </c>
      <c r="C29" s="96">
        <v>1</v>
      </c>
      <c r="D29" s="95" t="s">
        <v>240</v>
      </c>
      <c r="E29" s="95">
        <v>1</v>
      </c>
      <c r="F29" s="109" t="s">
        <v>474</v>
      </c>
      <c r="G29" s="107"/>
      <c r="H29" s="107">
        <v>2</v>
      </c>
      <c r="I29" s="106" t="s">
        <v>88</v>
      </c>
      <c r="J29" s="76" t="s">
        <v>438</v>
      </c>
      <c r="K29" s="45">
        <v>-62.44</v>
      </c>
      <c r="L29" s="37">
        <v>158.28534999999999</v>
      </c>
      <c r="M29" s="37">
        <v>15.6264</v>
      </c>
      <c r="N29" s="89">
        <v>6.3460000000000003E-2</v>
      </c>
      <c r="O29" s="89">
        <v>5.2220000000000003E-2</v>
      </c>
      <c r="P29" s="89">
        <v>-43.090820000000001</v>
      </c>
      <c r="Q29" s="89">
        <v>0.10332</v>
      </c>
      <c r="R29" s="89">
        <v>69.244389999999996</v>
      </c>
      <c r="S29" s="89">
        <v>395.68221</v>
      </c>
      <c r="T29" s="89">
        <v>1.4400000000000001E-3</v>
      </c>
      <c r="U29" s="89">
        <v>-50.476080000000003</v>
      </c>
      <c r="V29" s="89">
        <v>0.12347</v>
      </c>
      <c r="W29" s="44">
        <v>98.722980000000007</v>
      </c>
      <c r="X29" s="40">
        <v>0.66805555555555551</v>
      </c>
      <c r="Y29" s="34">
        <f t="shared" ref="Y29:Y31" si="8">X29-TIME(10,0,0)</f>
        <v>0.25138888888888883</v>
      </c>
      <c r="Z29" s="33"/>
      <c r="AA29" s="37"/>
    </row>
    <row r="30" spans="1:28">
      <c r="A30" s="37"/>
      <c r="B30" s="127">
        <v>1</v>
      </c>
      <c r="C30" s="96">
        <v>1</v>
      </c>
      <c r="D30" s="95" t="s">
        <v>240</v>
      </c>
      <c r="E30" s="95">
        <v>1</v>
      </c>
      <c r="F30" s="109" t="s">
        <v>474</v>
      </c>
      <c r="G30" s="107"/>
      <c r="H30" s="107">
        <v>3</v>
      </c>
      <c r="I30" s="106" t="s">
        <v>90</v>
      </c>
      <c r="J30" s="76" t="s">
        <v>439</v>
      </c>
      <c r="K30" s="45">
        <v>-57.68</v>
      </c>
      <c r="L30" s="58">
        <v>1490.9173499999999</v>
      </c>
      <c r="M30" s="37">
        <v>24.475339999999999</v>
      </c>
      <c r="N30" s="89">
        <v>5.8209999999999998E-2</v>
      </c>
      <c r="O30" s="89">
        <v>5.7660000000000003E-2</v>
      </c>
      <c r="P30" s="89">
        <v>-49.530029999999996</v>
      </c>
      <c r="Q30" s="89">
        <v>7.1459999999999996E-2</v>
      </c>
      <c r="R30" s="89">
        <v>88.684079999999994</v>
      </c>
      <c r="S30" s="89">
        <v>591.22722999999996</v>
      </c>
      <c r="T30" s="89">
        <v>1.2199999999999999E-3</v>
      </c>
      <c r="U30" s="89">
        <v>-52.917479999999998</v>
      </c>
      <c r="V30" s="89">
        <v>0.55259000000000003</v>
      </c>
      <c r="W30" s="58">
        <v>16.4163</v>
      </c>
      <c r="X30" s="40">
        <v>0.68541666666666667</v>
      </c>
      <c r="Y30" s="34">
        <f t="shared" si="8"/>
        <v>0.26874999999999999</v>
      </c>
      <c r="Z30" s="33"/>
      <c r="AA30" s="37"/>
    </row>
    <row r="31" spans="1:28">
      <c r="A31" s="37"/>
      <c r="B31" s="127">
        <v>1</v>
      </c>
      <c r="C31" s="96">
        <v>1</v>
      </c>
      <c r="D31" s="95" t="s">
        <v>240</v>
      </c>
      <c r="E31" s="95">
        <v>1</v>
      </c>
      <c r="F31" s="109" t="s">
        <v>474</v>
      </c>
      <c r="G31" s="107"/>
      <c r="H31" s="107">
        <v>4</v>
      </c>
      <c r="I31" s="106" t="s">
        <v>92</v>
      </c>
      <c r="J31" s="76" t="s">
        <v>440</v>
      </c>
      <c r="K31" s="45">
        <v>-62.59</v>
      </c>
      <c r="L31" s="37">
        <v>57.673209999999997</v>
      </c>
      <c r="M31" s="37">
        <v>5.8554899999999996</v>
      </c>
      <c r="N31" s="89">
        <v>5.4829999999999997E-2</v>
      </c>
      <c r="O31" s="89">
        <v>5.3060000000000003E-2</v>
      </c>
      <c r="P31" s="89">
        <v>-44.281010000000002</v>
      </c>
      <c r="Q31" s="89">
        <v>0.13161999999999999</v>
      </c>
      <c r="R31" s="89">
        <v>78.002930000000006</v>
      </c>
      <c r="S31" s="89">
        <v>520.01954000000001</v>
      </c>
      <c r="T31" s="89">
        <v>1.32E-3</v>
      </c>
      <c r="U31" s="89">
        <v>-49.591070000000002</v>
      </c>
      <c r="V31" s="89">
        <v>0.17577999999999999</v>
      </c>
      <c r="W31" s="44">
        <v>101.52876000000001</v>
      </c>
      <c r="X31" s="40">
        <v>0.69444444444444442</v>
      </c>
      <c r="Y31" s="34">
        <f t="shared" si="8"/>
        <v>0.27777777777777773</v>
      </c>
      <c r="Z31" s="33"/>
      <c r="AA31" s="37"/>
    </row>
    <row r="32" spans="1:28">
      <c r="A32" s="37"/>
      <c r="B32" s="127">
        <v>0</v>
      </c>
      <c r="C32" s="96">
        <v>0</v>
      </c>
      <c r="D32" s="95" t="s">
        <v>240</v>
      </c>
      <c r="E32" s="95">
        <v>1</v>
      </c>
      <c r="F32" s="109" t="s">
        <v>474</v>
      </c>
      <c r="G32" s="107"/>
      <c r="H32" s="107">
        <v>5</v>
      </c>
      <c r="J32" s="37"/>
      <c r="K32" s="45">
        <v>-49.41</v>
      </c>
      <c r="L32" s="37" t="s">
        <v>165</v>
      </c>
      <c r="M32" s="37" t="s">
        <v>165</v>
      </c>
      <c r="N32" s="90" t="s">
        <v>165</v>
      </c>
      <c r="O32" s="90" t="s">
        <v>165</v>
      </c>
      <c r="P32" s="90" t="s">
        <v>165</v>
      </c>
      <c r="Q32" s="90" t="s">
        <v>165</v>
      </c>
      <c r="R32" s="90" t="s">
        <v>165</v>
      </c>
      <c r="S32" s="90" t="s">
        <v>165</v>
      </c>
      <c r="T32" s="90" t="s">
        <v>165</v>
      </c>
      <c r="U32" s="90" t="s">
        <v>165</v>
      </c>
      <c r="V32" s="90" t="s">
        <v>165</v>
      </c>
      <c r="W32" s="54" t="s">
        <v>165</v>
      </c>
      <c r="X32" s="37"/>
      <c r="Y32" s="34"/>
      <c r="AA32" s="37"/>
    </row>
    <row r="33" spans="1:26">
      <c r="A33" s="37"/>
      <c r="B33" s="127">
        <v>1</v>
      </c>
      <c r="C33" s="96">
        <v>1</v>
      </c>
      <c r="D33" s="95" t="s">
        <v>240</v>
      </c>
      <c r="E33" s="95">
        <v>1</v>
      </c>
      <c r="F33" s="109" t="s">
        <v>474</v>
      </c>
      <c r="G33" s="107"/>
      <c r="H33" s="107">
        <v>5</v>
      </c>
      <c r="I33" s="106" t="s">
        <v>94</v>
      </c>
      <c r="J33" s="76" t="s">
        <v>441</v>
      </c>
      <c r="K33" s="45">
        <v>-49.41</v>
      </c>
      <c r="L33" s="58">
        <v>7.4291700000000001</v>
      </c>
      <c r="M33" s="49">
        <v>1.9534899999999999</v>
      </c>
      <c r="N33" s="89">
        <v>1.753E-2</v>
      </c>
      <c r="O33" s="89">
        <v>1.6639999999999999E-2</v>
      </c>
      <c r="P33" s="89">
        <v>-49.102780000000003</v>
      </c>
      <c r="Q33" s="89">
        <v>7.1609999999999993E-2</v>
      </c>
      <c r="R33" s="89">
        <v>82.000730000000004</v>
      </c>
      <c r="S33" s="89">
        <v>546.67156</v>
      </c>
      <c r="T33" s="89">
        <v>1.1800000000000001E-3</v>
      </c>
      <c r="U33" s="89">
        <v>-58.074950000000001</v>
      </c>
      <c r="V33" s="89">
        <v>0.22722000000000001</v>
      </c>
      <c r="W33" s="44">
        <v>262.94900999999999</v>
      </c>
      <c r="X33" s="40">
        <v>0.73333333333333328</v>
      </c>
      <c r="Y33" s="34">
        <f t="shared" ref="Y33:Y43" si="9">X33-TIME(10,0,0)</f>
        <v>0.3166666666666666</v>
      </c>
      <c r="Z33" s="33"/>
    </row>
    <row r="34" spans="1:26">
      <c r="A34" s="37"/>
      <c r="B34" s="127">
        <v>0</v>
      </c>
      <c r="C34" s="96">
        <v>0</v>
      </c>
      <c r="D34" s="95" t="s">
        <v>240</v>
      </c>
      <c r="E34" s="95">
        <v>1</v>
      </c>
      <c r="F34" s="109" t="s">
        <v>474</v>
      </c>
      <c r="G34" s="107"/>
      <c r="H34" s="107"/>
      <c r="J34" s="37"/>
      <c r="K34" s="46">
        <v>0</v>
      </c>
      <c r="L34" s="38" t="s">
        <v>165</v>
      </c>
      <c r="M34" s="38" t="s">
        <v>165</v>
      </c>
      <c r="N34" s="90" t="s">
        <v>165</v>
      </c>
      <c r="O34" s="90" t="s">
        <v>165</v>
      </c>
      <c r="P34" s="90" t="s">
        <v>165</v>
      </c>
      <c r="Q34" s="90" t="s">
        <v>165</v>
      </c>
      <c r="R34" s="90" t="s">
        <v>165</v>
      </c>
      <c r="S34" s="90" t="s">
        <v>165</v>
      </c>
      <c r="T34" s="90" t="s">
        <v>165</v>
      </c>
      <c r="U34" s="90" t="s">
        <v>165</v>
      </c>
      <c r="V34" s="90" t="s">
        <v>165</v>
      </c>
      <c r="W34" s="54" t="s">
        <v>165</v>
      </c>
      <c r="X34" s="37"/>
      <c r="Y34" s="34"/>
    </row>
    <row r="35" spans="1:26">
      <c r="A35" s="39">
        <v>45881</v>
      </c>
      <c r="B35" s="127">
        <v>1</v>
      </c>
      <c r="C35" s="96">
        <v>2</v>
      </c>
      <c r="D35" s="95" t="s">
        <v>240</v>
      </c>
      <c r="E35" s="95">
        <v>1</v>
      </c>
      <c r="F35" s="108" t="s">
        <v>475</v>
      </c>
      <c r="G35" s="107">
        <v>1</v>
      </c>
      <c r="H35" s="107">
        <v>1</v>
      </c>
      <c r="I35" s="106" t="s">
        <v>96</v>
      </c>
      <c r="J35" s="35" t="s">
        <v>442</v>
      </c>
      <c r="K35" s="45">
        <v>-45.87</v>
      </c>
      <c r="L35" s="57">
        <v>10.6012</v>
      </c>
      <c r="M35" s="59">
        <v>2.7005300000000001</v>
      </c>
      <c r="N35" s="91">
        <v>-6.8100000000000001E-3</v>
      </c>
      <c r="O35" s="91">
        <v>0.23813999999999999</v>
      </c>
      <c r="P35" s="91">
        <v>-50.506590000000003</v>
      </c>
      <c r="Q35" s="91">
        <v>0.26275999999999999</v>
      </c>
      <c r="R35" s="91">
        <v>67.718509999999995</v>
      </c>
      <c r="S35" s="91">
        <v>246.24912</v>
      </c>
      <c r="T35" s="91">
        <v>1.6000000000000001E-3</v>
      </c>
      <c r="U35" s="91">
        <v>-57.922359999999998</v>
      </c>
      <c r="V35" s="91">
        <v>0.46921000000000002</v>
      </c>
      <c r="W35" s="52">
        <v>254.73803000000001</v>
      </c>
      <c r="X35" s="40">
        <v>0.51111111111111107</v>
      </c>
      <c r="Y35" s="34">
        <f t="shared" si="9"/>
        <v>9.4444444444444386E-2</v>
      </c>
      <c r="Z35" s="33"/>
    </row>
    <row r="36" spans="1:26">
      <c r="A36" s="37"/>
      <c r="B36" s="127">
        <v>1</v>
      </c>
      <c r="C36" s="96">
        <v>2</v>
      </c>
      <c r="D36" s="95" t="s">
        <v>240</v>
      </c>
      <c r="E36" s="95">
        <v>1</v>
      </c>
      <c r="F36" s="109" t="s">
        <v>475</v>
      </c>
      <c r="G36" s="107"/>
      <c r="H36" s="107">
        <v>2</v>
      </c>
      <c r="I36" s="106" t="s">
        <v>98</v>
      </c>
      <c r="J36" s="76" t="s">
        <v>443</v>
      </c>
      <c r="K36" s="45">
        <v>-40.56</v>
      </c>
      <c r="L36" s="52">
        <v>-8.0736799999999995</v>
      </c>
      <c r="M36" s="50">
        <v>-2.1251500000000001</v>
      </c>
      <c r="N36" s="91">
        <v>-2.6700000000000001E-3</v>
      </c>
      <c r="O36" s="91">
        <v>0.48903999999999997</v>
      </c>
      <c r="P36" s="91">
        <v>-48.767090000000003</v>
      </c>
      <c r="Q36" s="91" t="s">
        <v>165</v>
      </c>
      <c r="R36" s="91">
        <v>77.02637</v>
      </c>
      <c r="S36" s="91">
        <v>342.33942000000002</v>
      </c>
      <c r="T36" s="91">
        <v>1.2199999999999999E-3</v>
      </c>
      <c r="U36" s="91">
        <v>-58.13599</v>
      </c>
      <c r="V36" s="91">
        <v>0.14238999999999999</v>
      </c>
      <c r="W36" s="52">
        <v>263.21893999999998</v>
      </c>
      <c r="X36" s="40">
        <v>0.53263888888888888</v>
      </c>
      <c r="Y36" s="34">
        <f t="shared" si="9"/>
        <v>0.1159722222222222</v>
      </c>
      <c r="Z36" s="33"/>
    </row>
    <row r="37" spans="1:26">
      <c r="A37" s="37"/>
      <c r="B37" s="127">
        <v>0</v>
      </c>
      <c r="C37" s="96">
        <v>0</v>
      </c>
      <c r="D37" s="95" t="s">
        <v>240</v>
      </c>
      <c r="E37" s="95">
        <v>1</v>
      </c>
      <c r="F37" s="109" t="s">
        <v>475</v>
      </c>
      <c r="G37" s="107">
        <v>2</v>
      </c>
      <c r="H37" s="107">
        <v>1</v>
      </c>
      <c r="J37" s="76" t="s">
        <v>444</v>
      </c>
      <c r="K37" s="1">
        <v>-39.700000000000003</v>
      </c>
      <c r="L37" s="52">
        <v>256.06216999999998</v>
      </c>
      <c r="M37" s="50">
        <v>8.7538800000000005</v>
      </c>
      <c r="N37" s="91">
        <v>5.3499999999999997E-3</v>
      </c>
      <c r="O37" s="91">
        <v>1.022E-2</v>
      </c>
      <c r="P37" s="91">
        <v>-48.980710000000002</v>
      </c>
      <c r="Q37" s="91">
        <v>7.0900000000000005E-2</v>
      </c>
      <c r="R37" s="91">
        <v>68.756110000000007</v>
      </c>
      <c r="S37" s="91">
        <v>171.89026000000001</v>
      </c>
      <c r="T37" s="91">
        <v>1.2600000000000001E-3</v>
      </c>
      <c r="U37" s="91">
        <v>-55.541989999999998</v>
      </c>
      <c r="V37" s="91">
        <v>0.16965</v>
      </c>
      <c r="W37" s="52">
        <v>34.186549999999997</v>
      </c>
      <c r="X37" s="40"/>
      <c r="Y37" s="34"/>
      <c r="Z37" s="33"/>
    </row>
    <row r="38" spans="1:26">
      <c r="A38" s="37"/>
      <c r="B38" s="127">
        <v>1</v>
      </c>
      <c r="C38" s="96">
        <v>2</v>
      </c>
      <c r="D38" s="95" t="s">
        <v>240</v>
      </c>
      <c r="E38" s="95">
        <v>1</v>
      </c>
      <c r="F38" s="109" t="s">
        <v>475</v>
      </c>
      <c r="G38" s="107"/>
      <c r="H38" s="107">
        <v>1</v>
      </c>
      <c r="I38" s="106" t="s">
        <v>101</v>
      </c>
      <c r="J38" s="76" t="s">
        <v>445</v>
      </c>
      <c r="K38" s="1">
        <v>-39.700000000000003</v>
      </c>
      <c r="L38" s="57">
        <v>551147.46901999996</v>
      </c>
      <c r="M38" s="59">
        <v>27920.311000000002</v>
      </c>
      <c r="N38" s="91">
        <v>9.41E-3</v>
      </c>
      <c r="O38" s="91">
        <v>0.36470000000000002</v>
      </c>
      <c r="P38" s="91">
        <v>-53.955080000000002</v>
      </c>
      <c r="Q38" s="91">
        <v>0.28938999999999998</v>
      </c>
      <c r="R38" s="91">
        <v>73.028570000000002</v>
      </c>
      <c r="S38" s="91">
        <v>243.42855</v>
      </c>
      <c r="T38" s="91">
        <v>1.2800000000000001E-3</v>
      </c>
      <c r="U38" s="91">
        <v>-59.875489999999999</v>
      </c>
      <c r="V38" s="91">
        <v>0.49425999999999998</v>
      </c>
      <c r="W38" s="52">
        <v>50.65851</v>
      </c>
      <c r="X38" s="40">
        <v>0.57291666666666663</v>
      </c>
      <c r="Y38" s="34">
        <f t="shared" si="9"/>
        <v>0.15624999999999994</v>
      </c>
      <c r="Z38" s="33"/>
    </row>
    <row r="39" spans="1:26">
      <c r="A39" s="37"/>
      <c r="B39" s="127">
        <v>1</v>
      </c>
      <c r="C39" s="96">
        <v>2</v>
      </c>
      <c r="D39" s="95" t="s">
        <v>240</v>
      </c>
      <c r="E39" s="95">
        <v>1</v>
      </c>
      <c r="F39" s="109" t="s">
        <v>475</v>
      </c>
      <c r="G39" s="107"/>
      <c r="H39" s="107">
        <v>3</v>
      </c>
      <c r="I39" s="106" t="s">
        <v>103</v>
      </c>
      <c r="J39" s="76" t="s">
        <v>446</v>
      </c>
      <c r="K39" s="1">
        <v>-61.43</v>
      </c>
      <c r="L39" s="52">
        <v>35.707970000000003</v>
      </c>
      <c r="M39" s="50">
        <v>8.6368600000000004</v>
      </c>
      <c r="N39" s="91">
        <v>3.3E-3</v>
      </c>
      <c r="O39" s="91">
        <v>0.11836000000000001</v>
      </c>
      <c r="P39" s="91">
        <v>-46.53931</v>
      </c>
      <c r="Q39" s="91">
        <v>7.9949999999999993E-2</v>
      </c>
      <c r="R39" s="91">
        <v>81.787109999999998</v>
      </c>
      <c r="S39" s="91">
        <v>408.93556000000001</v>
      </c>
      <c r="T39" s="91">
        <v>1.5E-3</v>
      </c>
      <c r="U39" s="91">
        <v>-54.718020000000003</v>
      </c>
      <c r="V39" s="91">
        <v>4.1399999999999999E-2</v>
      </c>
      <c r="W39" s="52">
        <v>241.87474</v>
      </c>
      <c r="X39" s="40">
        <v>0.63611111111111107</v>
      </c>
      <c r="Y39" s="34">
        <f t="shared" si="9"/>
        <v>0.21944444444444439</v>
      </c>
      <c r="Z39" s="33"/>
    </row>
    <row r="40" spans="1:26">
      <c r="A40" s="37"/>
      <c r="B40" s="127">
        <v>0</v>
      </c>
      <c r="C40" s="96">
        <v>0</v>
      </c>
      <c r="D40" s="95" t="s">
        <v>240</v>
      </c>
      <c r="E40" s="95">
        <v>1</v>
      </c>
      <c r="F40" s="109" t="s">
        <v>475</v>
      </c>
      <c r="G40" s="107">
        <v>3</v>
      </c>
      <c r="H40" s="107">
        <v>1</v>
      </c>
      <c r="I40" s="106" t="s">
        <v>105</v>
      </c>
      <c r="J40" s="76" t="s">
        <v>447</v>
      </c>
      <c r="K40" s="1">
        <v>-45.62</v>
      </c>
      <c r="L40" s="52">
        <v>73464.78009</v>
      </c>
      <c r="M40" s="50">
        <v>25533.08383</v>
      </c>
      <c r="N40" s="91">
        <v>4.0980000000000003E-2</v>
      </c>
      <c r="O40" s="91">
        <v>0.13194</v>
      </c>
      <c r="P40" s="91">
        <v>-46.783450000000002</v>
      </c>
      <c r="Q40" s="91">
        <v>4.0329999999999998E-2</v>
      </c>
      <c r="R40" s="91">
        <v>83.068849999999998</v>
      </c>
      <c r="S40" s="91">
        <v>415.34424999999999</v>
      </c>
      <c r="T40" s="91">
        <v>1.3799999999999999E-3</v>
      </c>
      <c r="U40" s="91">
        <v>-57.434080000000002</v>
      </c>
      <c r="V40" s="91">
        <v>8.5470000000000004E-2</v>
      </c>
      <c r="W40" s="52">
        <v>347.55543999999998</v>
      </c>
      <c r="X40" s="40">
        <v>0.65625</v>
      </c>
      <c r="Y40" s="34">
        <f t="shared" si="9"/>
        <v>0.23958333333333331</v>
      </c>
      <c r="Z40" s="33"/>
    </row>
    <row r="41" spans="1:26">
      <c r="A41" s="37"/>
      <c r="B41" s="127">
        <v>1</v>
      </c>
      <c r="C41" s="96">
        <v>2</v>
      </c>
      <c r="D41" s="95" t="s">
        <v>240</v>
      </c>
      <c r="E41" s="95">
        <v>1</v>
      </c>
      <c r="F41" s="109" t="s">
        <v>475</v>
      </c>
      <c r="G41" s="107"/>
      <c r="H41" s="107">
        <v>2</v>
      </c>
      <c r="I41" s="106" t="s">
        <v>107</v>
      </c>
      <c r="J41" s="76" t="s">
        <v>448</v>
      </c>
      <c r="K41" s="1">
        <v>-66.77</v>
      </c>
      <c r="L41" s="52">
        <v>264.17793</v>
      </c>
      <c r="M41" s="50">
        <v>17.516819999999999</v>
      </c>
      <c r="N41" s="91">
        <v>7.5649999999999995E-2</v>
      </c>
      <c r="O41" s="91">
        <v>6.8659999999999999E-2</v>
      </c>
      <c r="P41" s="91">
        <v>-48.889159999999997</v>
      </c>
      <c r="Q41" s="91">
        <v>8.4930000000000005E-2</v>
      </c>
      <c r="R41" s="91">
        <v>89.263919999999999</v>
      </c>
      <c r="S41" s="91">
        <v>510.07952999999998</v>
      </c>
      <c r="T41" s="91">
        <v>1.1000000000000001E-3</v>
      </c>
      <c r="U41" s="91">
        <v>-57.922359999999998</v>
      </c>
      <c r="V41" s="91">
        <v>0.21548999999999999</v>
      </c>
      <c r="W41" s="52">
        <v>66.306920000000005</v>
      </c>
      <c r="X41" s="40">
        <v>0.66249999999999998</v>
      </c>
      <c r="Y41" s="34">
        <f t="shared" si="9"/>
        <v>0.24583333333333329</v>
      </c>
      <c r="Z41" s="33"/>
    </row>
    <row r="42" spans="1:26">
      <c r="A42" s="37">
        <v>2</v>
      </c>
      <c r="B42" s="127">
        <v>1</v>
      </c>
      <c r="C42" s="96">
        <v>2</v>
      </c>
      <c r="D42" s="95" t="s">
        <v>240</v>
      </c>
      <c r="E42" s="95">
        <v>1</v>
      </c>
      <c r="F42" s="109" t="s">
        <v>475</v>
      </c>
      <c r="G42" s="107">
        <v>4</v>
      </c>
      <c r="H42" s="107">
        <v>1</v>
      </c>
      <c r="I42" s="106" t="s">
        <v>109</v>
      </c>
      <c r="J42" s="76" t="s">
        <v>449</v>
      </c>
      <c r="K42" s="1">
        <v>-43.52</v>
      </c>
      <c r="L42" s="57">
        <v>56672.292119999998</v>
      </c>
      <c r="M42" s="59">
        <v>18534.652549999999</v>
      </c>
      <c r="N42" s="91">
        <v>4.3830000000000001E-2</v>
      </c>
      <c r="O42" s="91">
        <v>0.37531999999999999</v>
      </c>
      <c r="P42" s="91">
        <v>-52.64282</v>
      </c>
      <c r="Q42" s="91">
        <v>6.6699999999999995E-2</v>
      </c>
      <c r="R42" s="91">
        <v>90.271000000000001</v>
      </c>
      <c r="S42" s="91">
        <v>451.35498999999999</v>
      </c>
      <c r="T42" s="91">
        <v>8.9999999999999998E-4</v>
      </c>
      <c r="U42" s="91">
        <v>-58.746339999999996</v>
      </c>
      <c r="V42" s="91">
        <v>0.51549999999999996</v>
      </c>
      <c r="W42" s="52">
        <v>327.04964000000001</v>
      </c>
      <c r="X42" s="40">
        <v>0.6958333333333333</v>
      </c>
      <c r="Y42" s="34">
        <f t="shared" si="9"/>
        <v>0.27916666666666662</v>
      </c>
      <c r="Z42" s="33"/>
    </row>
    <row r="43" spans="1:26">
      <c r="A43" s="37"/>
      <c r="B43" s="127">
        <v>1</v>
      </c>
      <c r="C43" s="96">
        <v>2</v>
      </c>
      <c r="D43" s="95" t="s">
        <v>240</v>
      </c>
      <c r="E43" s="95">
        <v>1</v>
      </c>
      <c r="F43" s="109" t="s">
        <v>475</v>
      </c>
      <c r="G43" s="107">
        <v>5</v>
      </c>
      <c r="H43" s="107">
        <v>1</v>
      </c>
      <c r="I43" s="106" t="s">
        <v>111</v>
      </c>
      <c r="J43" s="76" t="s">
        <v>450</v>
      </c>
      <c r="K43" s="1">
        <v>-32.78</v>
      </c>
      <c r="L43" s="52">
        <v>517.28733</v>
      </c>
      <c r="M43" s="50">
        <v>22.975480000000001</v>
      </c>
      <c r="N43" s="91">
        <v>1.7489999999999999E-2</v>
      </c>
      <c r="O43" s="91">
        <v>0.22108</v>
      </c>
      <c r="P43" s="91">
        <v>-43.670659999999998</v>
      </c>
      <c r="Q43" s="91">
        <v>0.21587000000000001</v>
      </c>
      <c r="R43" s="91">
        <v>61.553959999999996</v>
      </c>
      <c r="S43" s="91">
        <v>307.76978000000003</v>
      </c>
      <c r="T43" s="91">
        <v>1.4599999999999999E-3</v>
      </c>
      <c r="U43" s="91">
        <v>-49.102780000000003</v>
      </c>
      <c r="V43" s="91">
        <v>4.9970000000000001E-2</v>
      </c>
      <c r="W43" s="52">
        <v>44.415309999999998</v>
      </c>
      <c r="X43" s="40">
        <v>0.72986111111111107</v>
      </c>
      <c r="Y43" s="34">
        <f t="shared" si="9"/>
        <v>0.31319444444444439</v>
      </c>
      <c r="Z43" s="33"/>
    </row>
    <row r="44" spans="1:26">
      <c r="A44" s="37"/>
      <c r="B44" s="127">
        <v>0</v>
      </c>
      <c r="C44" s="96">
        <v>0</v>
      </c>
      <c r="D44" s="95" t="s">
        <v>240</v>
      </c>
      <c r="E44" s="95">
        <v>1</v>
      </c>
      <c r="F44" s="109" t="s">
        <v>475</v>
      </c>
      <c r="G44" s="107"/>
      <c r="H44" s="107"/>
      <c r="J44" s="37"/>
      <c r="K44" s="46">
        <v>0</v>
      </c>
      <c r="L44" s="53" t="s">
        <v>165</v>
      </c>
      <c r="M44" s="38" t="s">
        <v>165</v>
      </c>
      <c r="N44" s="90" t="s">
        <v>165</v>
      </c>
      <c r="O44" s="90" t="s">
        <v>165</v>
      </c>
      <c r="P44" s="90" t="s">
        <v>165</v>
      </c>
      <c r="Q44" s="90" t="s">
        <v>165</v>
      </c>
      <c r="R44" s="90" t="s">
        <v>165</v>
      </c>
      <c r="S44" s="90" t="s">
        <v>165</v>
      </c>
      <c r="T44" s="90" t="s">
        <v>165</v>
      </c>
      <c r="U44" s="90" t="s">
        <v>165</v>
      </c>
      <c r="V44" s="90" t="s">
        <v>165</v>
      </c>
      <c r="W44" s="54" t="s">
        <v>165</v>
      </c>
      <c r="X44" s="37"/>
      <c r="Y44" s="34"/>
    </row>
    <row r="45" spans="1:26">
      <c r="A45" s="39">
        <v>45884</v>
      </c>
      <c r="B45" s="127"/>
      <c r="C45" s="96"/>
      <c r="D45" s="95" t="s">
        <v>240</v>
      </c>
      <c r="E45" s="95">
        <v>1</v>
      </c>
      <c r="F45" s="108" t="s">
        <v>476</v>
      </c>
      <c r="G45" s="107">
        <v>1</v>
      </c>
      <c r="H45" s="107">
        <v>1</v>
      </c>
      <c r="I45" s="106" t="s">
        <v>113</v>
      </c>
      <c r="J45" s="37" t="s">
        <v>114</v>
      </c>
      <c r="K45" s="46">
        <v>0</v>
      </c>
      <c r="L45" s="53" t="s">
        <v>165</v>
      </c>
      <c r="M45" s="38" t="s">
        <v>165</v>
      </c>
      <c r="N45" s="90" t="s">
        <v>165</v>
      </c>
      <c r="O45" s="90" t="s">
        <v>165</v>
      </c>
      <c r="P45" s="90" t="s">
        <v>165</v>
      </c>
      <c r="Q45" s="90" t="s">
        <v>165</v>
      </c>
      <c r="R45" s="90" t="s">
        <v>165</v>
      </c>
      <c r="S45" s="90" t="s">
        <v>165</v>
      </c>
      <c r="T45" s="90" t="s">
        <v>165</v>
      </c>
      <c r="U45" s="90" t="s">
        <v>165</v>
      </c>
      <c r="V45" s="90" t="s">
        <v>165</v>
      </c>
      <c r="W45" s="54" t="s">
        <v>165</v>
      </c>
      <c r="X45" s="37"/>
      <c r="Y45" s="34"/>
    </row>
    <row r="46" spans="1:26">
      <c r="A46" s="37">
        <v>1</v>
      </c>
      <c r="B46" s="127">
        <v>1</v>
      </c>
      <c r="C46" s="96">
        <v>1</v>
      </c>
      <c r="D46" s="95" t="s">
        <v>240</v>
      </c>
      <c r="E46" s="95">
        <v>1</v>
      </c>
      <c r="F46" s="109" t="s">
        <v>476</v>
      </c>
      <c r="G46" s="107">
        <v>2</v>
      </c>
      <c r="H46" s="107">
        <v>1</v>
      </c>
      <c r="I46" s="106" t="s">
        <v>115</v>
      </c>
      <c r="J46" s="76" t="s">
        <v>451</v>
      </c>
      <c r="K46" s="1">
        <v>-46.57</v>
      </c>
      <c r="L46" s="58">
        <v>207825.15562999999</v>
      </c>
      <c r="M46" s="49">
        <v>25368.577229999999</v>
      </c>
      <c r="N46" s="89">
        <v>3.7819999999999999E-2</v>
      </c>
      <c r="O46" s="89">
        <v>6.5939999999999999E-2</v>
      </c>
      <c r="P46" s="89">
        <v>-48.461919999999999</v>
      </c>
      <c r="Q46" s="89">
        <v>5.9749999999999998E-2</v>
      </c>
      <c r="R46" s="89">
        <v>91.918949999999995</v>
      </c>
      <c r="S46" s="89">
        <v>459.59474</v>
      </c>
      <c r="T46" s="89">
        <v>1.5200000000000001E-3</v>
      </c>
      <c r="U46" s="89">
        <v>-54.626469999999998</v>
      </c>
      <c r="V46" s="89">
        <v>0.23480999999999999</v>
      </c>
      <c r="W46" s="11">
        <v>122.06692</v>
      </c>
      <c r="X46" s="40">
        <v>0.57708333333333328</v>
      </c>
      <c r="Y46" s="34">
        <f t="shared" ref="Y46:Y48" si="10">X46-TIME(10,0,0)</f>
        <v>0.1604166666666666</v>
      </c>
      <c r="Z46" s="33"/>
    </row>
    <row r="47" spans="1:26">
      <c r="A47" s="41">
        <v>1</v>
      </c>
      <c r="B47" s="127">
        <v>1</v>
      </c>
      <c r="C47" s="96">
        <v>1</v>
      </c>
      <c r="D47" s="95" t="s">
        <v>240</v>
      </c>
      <c r="E47" s="95">
        <v>1</v>
      </c>
      <c r="F47" s="109" t="s">
        <v>476</v>
      </c>
      <c r="G47" s="107">
        <v>3</v>
      </c>
      <c r="H47" s="107">
        <v>1</v>
      </c>
      <c r="I47" s="106" t="s">
        <v>117</v>
      </c>
      <c r="J47" s="5" t="s">
        <v>452</v>
      </c>
      <c r="K47" s="45">
        <v>-48.52</v>
      </c>
      <c r="L47" s="37">
        <v>47.932429999999997</v>
      </c>
      <c r="M47" s="37">
        <v>17.165310000000002</v>
      </c>
      <c r="N47" s="89">
        <v>1.882E-2</v>
      </c>
      <c r="O47" s="89">
        <v>0.47865999999999997</v>
      </c>
      <c r="P47" s="89">
        <v>-49.652099999999997</v>
      </c>
      <c r="Q47" s="89">
        <v>4.7559999999999998E-2</v>
      </c>
      <c r="R47" s="89">
        <v>79.345699999999994</v>
      </c>
      <c r="S47" s="89">
        <v>226.70201</v>
      </c>
      <c r="T47" s="89">
        <v>1.2600000000000001E-3</v>
      </c>
      <c r="U47" s="89">
        <v>-65.338139999999996</v>
      </c>
      <c r="V47" s="89">
        <v>7.0120000000000002E-2</v>
      </c>
      <c r="W47" s="44">
        <v>358.11470000000003</v>
      </c>
      <c r="X47" s="40">
        <v>0.60277777777777775</v>
      </c>
      <c r="Y47" s="34">
        <f t="shared" si="10"/>
        <v>0.18611111111111106</v>
      </c>
      <c r="Z47" s="33"/>
    </row>
    <row r="48" spans="1:26">
      <c r="A48" s="37"/>
      <c r="B48" s="127">
        <v>1</v>
      </c>
      <c r="C48" s="96">
        <v>1</v>
      </c>
      <c r="D48" s="95" t="s">
        <v>240</v>
      </c>
      <c r="E48" s="95">
        <v>1</v>
      </c>
      <c r="F48" s="109" t="s">
        <v>476</v>
      </c>
      <c r="G48" s="107">
        <v>4</v>
      </c>
      <c r="H48" s="107">
        <v>1</v>
      </c>
      <c r="I48" s="106" t="s">
        <v>119</v>
      </c>
      <c r="J48" s="5" t="s">
        <v>453</v>
      </c>
      <c r="K48" s="45">
        <v>-47.88</v>
      </c>
      <c r="L48" s="58">
        <v>51441.179190000003</v>
      </c>
      <c r="M48" s="49">
        <v>9974.2712100000008</v>
      </c>
      <c r="N48" s="89">
        <v>2.2200000000000002E-3</v>
      </c>
      <c r="O48" s="89">
        <v>6.7239999999999994E-2</v>
      </c>
      <c r="P48" s="89">
        <v>-46.936039999999998</v>
      </c>
      <c r="Q48" s="89" t="s">
        <v>165</v>
      </c>
      <c r="R48" s="89">
        <v>81.390379999999993</v>
      </c>
      <c r="S48" s="89">
        <v>361.73502999999999</v>
      </c>
      <c r="T48" s="89">
        <v>1.5200000000000001E-3</v>
      </c>
      <c r="U48" s="89">
        <v>-56.640630000000002</v>
      </c>
      <c r="V48" s="89">
        <v>0.30815999999999999</v>
      </c>
      <c r="W48" s="44">
        <v>193.89662999999999</v>
      </c>
      <c r="X48" s="40">
        <v>0.63680555555555551</v>
      </c>
      <c r="Y48" s="34">
        <f t="shared" si="10"/>
        <v>0.22013888888888883</v>
      </c>
      <c r="Z48" s="33"/>
    </row>
    <row r="49" spans="1:27">
      <c r="A49" s="37"/>
      <c r="B49" s="127"/>
      <c r="C49" s="96"/>
      <c r="D49" s="95" t="s">
        <v>240</v>
      </c>
      <c r="E49" s="95">
        <v>1</v>
      </c>
      <c r="F49" s="109" t="s">
        <v>476</v>
      </c>
      <c r="G49" s="107">
        <v>5</v>
      </c>
      <c r="H49" s="107">
        <v>1</v>
      </c>
      <c r="I49" s="106" t="s">
        <v>121</v>
      </c>
      <c r="J49" s="1" t="s">
        <v>454</v>
      </c>
      <c r="K49" s="37"/>
      <c r="L49" s="37" t="s">
        <v>165</v>
      </c>
      <c r="M49" s="37" t="s">
        <v>165</v>
      </c>
      <c r="N49" s="89" t="s">
        <v>165</v>
      </c>
      <c r="O49" s="89" t="s">
        <v>165</v>
      </c>
      <c r="P49" s="89" t="s">
        <v>165</v>
      </c>
      <c r="Q49" s="89" t="s">
        <v>165</v>
      </c>
      <c r="R49" s="89" t="s">
        <v>165</v>
      </c>
      <c r="S49" s="89" t="s">
        <v>165</v>
      </c>
      <c r="T49" s="89" t="s">
        <v>165</v>
      </c>
      <c r="U49" s="89" t="s">
        <v>165</v>
      </c>
      <c r="V49" s="89" t="s">
        <v>165</v>
      </c>
      <c r="W49" s="44" t="s">
        <v>165</v>
      </c>
      <c r="X49" s="40">
        <v>0.67152777777777772</v>
      </c>
      <c r="Y49" s="34"/>
      <c r="Z49" s="33"/>
      <c r="AA49" s="37"/>
    </row>
    <row r="50" spans="1:27">
      <c r="B50" s="128"/>
      <c r="L50" s="4" t="s">
        <v>165</v>
      </c>
      <c r="M50" s="4" t="s">
        <v>165</v>
      </c>
      <c r="N50" s="92" t="s">
        <v>165</v>
      </c>
      <c r="O50" s="92" t="s">
        <v>165</v>
      </c>
      <c r="P50" s="92" t="s">
        <v>165</v>
      </c>
      <c r="Q50" s="92" t="s">
        <v>165</v>
      </c>
      <c r="R50" s="92" t="s">
        <v>165</v>
      </c>
      <c r="S50" s="92" t="s">
        <v>165</v>
      </c>
      <c r="T50" s="92" t="s">
        <v>165</v>
      </c>
      <c r="U50" s="92" t="s">
        <v>165</v>
      </c>
      <c r="V50" s="92" t="s">
        <v>165</v>
      </c>
      <c r="W50" s="4" t="s">
        <v>165</v>
      </c>
    </row>
    <row r="51" spans="1:27">
      <c r="A51" s="42" t="s">
        <v>166</v>
      </c>
      <c r="B51" s="129">
        <v>1</v>
      </c>
      <c r="C51" s="98">
        <v>1</v>
      </c>
      <c r="D51" s="95" t="s">
        <v>240</v>
      </c>
      <c r="E51" s="95">
        <v>2</v>
      </c>
      <c r="F51" s="111" t="s">
        <v>166</v>
      </c>
      <c r="G51" s="112" t="s">
        <v>167</v>
      </c>
      <c r="I51" s="113"/>
      <c r="J51" s="43" t="s">
        <v>177</v>
      </c>
      <c r="K51" s="4">
        <v>-74.845969999999994</v>
      </c>
      <c r="L51" s="4">
        <v>41.588050000000003</v>
      </c>
      <c r="M51" s="4">
        <v>10.32615</v>
      </c>
      <c r="N51" s="92">
        <v>9.1439999999999994E-2</v>
      </c>
      <c r="O51" s="92">
        <v>0.30220000000000002</v>
      </c>
      <c r="P51" s="92">
        <v>-48.431399999999996</v>
      </c>
      <c r="Q51" s="92">
        <v>4.0999999999999999E-4</v>
      </c>
      <c r="R51" s="92">
        <v>86.669920000000005</v>
      </c>
      <c r="S51" s="92">
        <v>495.25671</v>
      </c>
      <c r="T51" s="92">
        <v>1.3799999999999999E-3</v>
      </c>
      <c r="U51" s="92">
        <v>-67.016599999999997</v>
      </c>
      <c r="V51" s="92">
        <v>7.2700000000000001E-2</v>
      </c>
      <c r="W51" s="4">
        <v>248.29611</v>
      </c>
    </row>
    <row r="52" spans="1:27">
      <c r="A52" s="43"/>
      <c r="B52" s="129"/>
      <c r="C52" s="98"/>
      <c r="D52" s="95" t="s">
        <v>240</v>
      </c>
      <c r="E52" s="95">
        <v>2</v>
      </c>
      <c r="F52" s="113" t="s">
        <v>166</v>
      </c>
      <c r="G52" s="112"/>
      <c r="I52" s="113"/>
      <c r="J52" s="43" t="s">
        <v>178</v>
      </c>
      <c r="K52" s="4">
        <v>-75.002600000000001</v>
      </c>
      <c r="L52" s="4">
        <v>32.658499999999997</v>
      </c>
      <c r="M52" s="4">
        <v>7.7749899999999998</v>
      </c>
      <c r="N52" s="92">
        <v>1.256E-2</v>
      </c>
      <c r="O52" s="92">
        <v>0.45356000000000002</v>
      </c>
      <c r="P52" s="92">
        <v>-58.92944</v>
      </c>
      <c r="Q52" s="92">
        <v>3.3300000000000001E-3</v>
      </c>
      <c r="R52" s="92">
        <v>92.376710000000003</v>
      </c>
      <c r="S52" s="92">
        <v>335.91530999999998</v>
      </c>
      <c r="T52" s="92">
        <v>1.5E-3</v>
      </c>
      <c r="U52" s="92">
        <v>-68.11524</v>
      </c>
      <c r="V52" s="92">
        <v>6.7089999999999997E-2</v>
      </c>
      <c r="W52" s="4">
        <v>238.0694</v>
      </c>
    </row>
    <row r="53" spans="1:27">
      <c r="A53" s="43"/>
      <c r="B53" s="129">
        <v>1</v>
      </c>
      <c r="C53" s="98">
        <v>1</v>
      </c>
      <c r="D53" s="95" t="s">
        <v>240</v>
      </c>
      <c r="E53" s="95">
        <v>2</v>
      </c>
      <c r="F53" s="113" t="s">
        <v>166</v>
      </c>
      <c r="G53" s="112"/>
      <c r="I53" s="113"/>
      <c r="J53" s="43" t="s">
        <v>179</v>
      </c>
      <c r="K53" s="4">
        <v>-68.797250000000005</v>
      </c>
      <c r="L53" s="4">
        <v>54.061149999999998</v>
      </c>
      <c r="M53" s="4">
        <v>14.397589999999999</v>
      </c>
      <c r="N53" s="92">
        <v>5.076E-2</v>
      </c>
      <c r="O53" s="92">
        <v>0.10152</v>
      </c>
      <c r="P53" s="92">
        <v>-46.051029999999997</v>
      </c>
      <c r="Q53" s="92">
        <v>1.5180000000000001E-2</v>
      </c>
      <c r="R53" s="92">
        <v>88.470460000000003</v>
      </c>
      <c r="S53" s="92">
        <v>589.80307000000005</v>
      </c>
      <c r="T53" s="92">
        <v>1.34E-3</v>
      </c>
      <c r="U53" s="92">
        <v>-63.476559999999999</v>
      </c>
      <c r="V53" s="92">
        <v>5.2670000000000002E-2</v>
      </c>
      <c r="W53" s="4">
        <v>266.32038999999997</v>
      </c>
    </row>
    <row r="54" spans="1:27">
      <c r="A54" s="43"/>
      <c r="B54" s="129"/>
      <c r="C54" s="98"/>
      <c r="D54" s="95" t="s">
        <v>240</v>
      </c>
      <c r="E54" s="95">
        <v>2</v>
      </c>
      <c r="F54" s="113" t="s">
        <v>166</v>
      </c>
      <c r="G54" s="112"/>
      <c r="I54" s="113"/>
      <c r="J54" s="43" t="s">
        <v>180</v>
      </c>
      <c r="K54" s="4" t="s">
        <v>165</v>
      </c>
      <c r="L54" s="4" t="s">
        <v>165</v>
      </c>
      <c r="M54" s="4" t="s">
        <v>165</v>
      </c>
      <c r="N54" s="92" t="s">
        <v>165</v>
      </c>
      <c r="O54" s="92" t="s">
        <v>165</v>
      </c>
      <c r="P54" s="92" t="s">
        <v>165</v>
      </c>
      <c r="Q54" s="92" t="s">
        <v>165</v>
      </c>
      <c r="R54" s="92" t="s">
        <v>165</v>
      </c>
      <c r="S54" s="92" t="s">
        <v>165</v>
      </c>
      <c r="T54" s="92" t="s">
        <v>165</v>
      </c>
      <c r="U54" s="92" t="s">
        <v>165</v>
      </c>
      <c r="V54" s="92" t="s">
        <v>165</v>
      </c>
      <c r="W54" s="4" t="s">
        <v>165</v>
      </c>
    </row>
    <row r="55" spans="1:27">
      <c r="A55" s="43"/>
      <c r="B55" s="129">
        <v>1</v>
      </c>
      <c r="C55" s="98">
        <v>1</v>
      </c>
      <c r="D55" s="95" t="s">
        <v>240</v>
      </c>
      <c r="E55" s="95">
        <v>2</v>
      </c>
      <c r="F55" s="113" t="s">
        <v>166</v>
      </c>
      <c r="G55" s="112"/>
      <c r="I55" s="113"/>
      <c r="J55" s="43" t="s">
        <v>181</v>
      </c>
      <c r="K55" s="4">
        <v>-65.054559999999995</v>
      </c>
      <c r="L55" s="4" t="s">
        <v>165</v>
      </c>
      <c r="M55" s="4" t="s">
        <v>165</v>
      </c>
      <c r="N55" s="92" t="s">
        <v>165</v>
      </c>
      <c r="O55" s="92" t="s">
        <v>165</v>
      </c>
      <c r="P55" s="92" t="s">
        <v>165</v>
      </c>
      <c r="Q55" s="92" t="s">
        <v>165</v>
      </c>
      <c r="R55" s="92" t="s">
        <v>165</v>
      </c>
      <c r="S55" s="92" t="s">
        <v>165</v>
      </c>
      <c r="T55" s="92" t="s">
        <v>165</v>
      </c>
      <c r="U55" s="92" t="s">
        <v>165</v>
      </c>
      <c r="V55" s="92" t="s">
        <v>165</v>
      </c>
      <c r="W55" s="35" t="s">
        <v>165</v>
      </c>
    </row>
    <row r="56" spans="1:27">
      <c r="A56" s="43"/>
      <c r="B56" s="129"/>
      <c r="C56" s="98"/>
      <c r="D56" s="95" t="s">
        <v>240</v>
      </c>
      <c r="E56" s="95">
        <v>2</v>
      </c>
      <c r="F56" s="113" t="s">
        <v>166</v>
      </c>
      <c r="G56" s="112"/>
      <c r="I56" s="113"/>
      <c r="J56" s="43" t="s">
        <v>182</v>
      </c>
      <c r="K56" s="4" t="s">
        <v>165</v>
      </c>
      <c r="L56" s="4" t="s">
        <v>165</v>
      </c>
      <c r="M56" s="4" t="s">
        <v>165</v>
      </c>
      <c r="N56" s="92" t="s">
        <v>165</v>
      </c>
      <c r="O56" s="92" t="s">
        <v>165</v>
      </c>
      <c r="P56" s="92" t="s">
        <v>165</v>
      </c>
      <c r="Q56" s="92" t="s">
        <v>165</v>
      </c>
      <c r="R56" s="92" t="s">
        <v>165</v>
      </c>
      <c r="S56" s="92" t="s">
        <v>165</v>
      </c>
      <c r="T56" s="92" t="s">
        <v>165</v>
      </c>
      <c r="U56" s="92" t="s">
        <v>165</v>
      </c>
      <c r="V56" s="92" t="s">
        <v>165</v>
      </c>
      <c r="W56" s="4" t="s">
        <v>165</v>
      </c>
    </row>
    <row r="57" spans="1:27">
      <c r="A57" s="43"/>
      <c r="B57" s="129"/>
      <c r="C57" s="98"/>
      <c r="D57" s="95" t="s">
        <v>240</v>
      </c>
      <c r="E57" s="95">
        <v>2</v>
      </c>
      <c r="F57" s="113" t="s">
        <v>166</v>
      </c>
      <c r="G57" s="112"/>
      <c r="I57" s="113"/>
      <c r="J57" s="43" t="s">
        <v>183</v>
      </c>
      <c r="K57" s="4">
        <v>-69.703739999999996</v>
      </c>
      <c r="L57" s="49">
        <v>48179.597959999999</v>
      </c>
      <c r="M57" s="49">
        <v>7314.2515199999998</v>
      </c>
      <c r="N57" s="92">
        <v>8.8800000000000007E-3</v>
      </c>
      <c r="O57" s="92">
        <v>4.9020000000000001E-2</v>
      </c>
      <c r="P57" s="92">
        <v>-44.403080000000003</v>
      </c>
      <c r="Q57" s="92" t="s">
        <v>165</v>
      </c>
      <c r="R57" s="92">
        <v>77.941900000000004</v>
      </c>
      <c r="S57" s="92">
        <v>346.40843000000001</v>
      </c>
      <c r="T57" s="92">
        <v>1.14E-3</v>
      </c>
      <c r="U57" s="92">
        <v>-61.981200000000001</v>
      </c>
      <c r="V57" s="92">
        <v>0.18683</v>
      </c>
      <c r="W57" s="4">
        <v>151.81222</v>
      </c>
    </row>
    <row r="58" spans="1:27">
      <c r="A58" s="43"/>
      <c r="B58" s="129"/>
      <c r="C58" s="98"/>
      <c r="D58" s="95" t="s">
        <v>240</v>
      </c>
      <c r="E58" s="95">
        <v>2</v>
      </c>
      <c r="F58" s="113" t="s">
        <v>166</v>
      </c>
      <c r="G58" s="112"/>
      <c r="H58" s="107"/>
      <c r="I58" s="113"/>
      <c r="J58" s="43" t="s">
        <v>184</v>
      </c>
      <c r="K58" s="44" t="s">
        <v>165</v>
      </c>
      <c r="L58" s="37" t="s">
        <v>165</v>
      </c>
      <c r="M58" s="37" t="s">
        <v>165</v>
      </c>
      <c r="N58" s="89" t="s">
        <v>165</v>
      </c>
      <c r="O58" s="89" t="s">
        <v>165</v>
      </c>
      <c r="P58" s="89" t="s">
        <v>165</v>
      </c>
      <c r="Q58" s="89" t="s">
        <v>165</v>
      </c>
      <c r="R58" s="89" t="s">
        <v>165</v>
      </c>
      <c r="S58" s="89" t="s">
        <v>165</v>
      </c>
      <c r="T58" s="89" t="s">
        <v>165</v>
      </c>
      <c r="U58" s="89" t="s">
        <v>165</v>
      </c>
      <c r="V58" s="89" t="s">
        <v>165</v>
      </c>
      <c r="W58" s="37" t="s">
        <v>165</v>
      </c>
      <c r="X58" s="37"/>
      <c r="AA58" s="37"/>
    </row>
    <row r="59" spans="1:27">
      <c r="A59" s="43"/>
      <c r="B59" s="129"/>
      <c r="C59" s="98"/>
      <c r="D59" s="95" t="s">
        <v>240</v>
      </c>
      <c r="E59" s="95">
        <v>2</v>
      </c>
      <c r="F59" s="113" t="s">
        <v>166</v>
      </c>
      <c r="G59" s="112"/>
      <c r="I59" s="113"/>
      <c r="J59" s="43" t="s">
        <v>185</v>
      </c>
      <c r="K59" s="4" t="s">
        <v>165</v>
      </c>
      <c r="L59" s="4" t="s">
        <v>165</v>
      </c>
      <c r="M59" s="4" t="s">
        <v>165</v>
      </c>
      <c r="N59" s="92" t="s">
        <v>165</v>
      </c>
      <c r="O59" s="92" t="s">
        <v>165</v>
      </c>
      <c r="P59" s="92" t="s">
        <v>165</v>
      </c>
      <c r="Q59" s="92" t="s">
        <v>165</v>
      </c>
      <c r="R59" s="92" t="s">
        <v>165</v>
      </c>
      <c r="S59" s="92" t="s">
        <v>165</v>
      </c>
      <c r="T59" s="92" t="s">
        <v>165</v>
      </c>
      <c r="U59" s="92" t="s">
        <v>165</v>
      </c>
      <c r="V59" s="92" t="s">
        <v>165</v>
      </c>
      <c r="W59" s="4" t="s">
        <v>165</v>
      </c>
    </row>
    <row r="60" spans="1:27">
      <c r="A60" s="43" t="s">
        <v>168</v>
      </c>
      <c r="B60" s="129"/>
      <c r="C60" s="98"/>
      <c r="D60" s="95" t="s">
        <v>240</v>
      </c>
      <c r="E60" s="95">
        <v>2</v>
      </c>
      <c r="F60" s="114" t="s">
        <v>168</v>
      </c>
      <c r="G60" s="112" t="s">
        <v>169</v>
      </c>
      <c r="I60" s="112"/>
      <c r="J60" s="43" t="s">
        <v>186</v>
      </c>
      <c r="K60" s="4" t="s">
        <v>165</v>
      </c>
      <c r="L60" s="4" t="s">
        <v>165</v>
      </c>
      <c r="M60" s="4" t="s">
        <v>165</v>
      </c>
      <c r="N60" s="92" t="s">
        <v>165</v>
      </c>
      <c r="O60" s="92" t="s">
        <v>165</v>
      </c>
      <c r="P60" s="92" t="s">
        <v>165</v>
      </c>
      <c r="Q60" s="92" t="s">
        <v>165</v>
      </c>
      <c r="R60" s="92" t="s">
        <v>165</v>
      </c>
      <c r="S60" s="92" t="s">
        <v>165</v>
      </c>
      <c r="T60" s="92" t="s">
        <v>165</v>
      </c>
      <c r="U60" s="92" t="s">
        <v>165</v>
      </c>
      <c r="V60" s="92" t="s">
        <v>165</v>
      </c>
      <c r="W60" s="4" t="s">
        <v>165</v>
      </c>
    </row>
    <row r="61" spans="1:27">
      <c r="A61" s="42"/>
      <c r="B61" s="129">
        <v>1</v>
      </c>
      <c r="C61" s="98">
        <v>2</v>
      </c>
      <c r="D61" s="95" t="s">
        <v>240</v>
      </c>
      <c r="E61" s="95">
        <v>2</v>
      </c>
      <c r="F61" s="112" t="s">
        <v>168</v>
      </c>
      <c r="G61" s="112"/>
      <c r="I61" s="112"/>
      <c r="J61" s="43" t="s">
        <v>187</v>
      </c>
      <c r="K61" s="4">
        <v>-71.060630000000003</v>
      </c>
      <c r="L61" s="4">
        <v>86.675139999999999</v>
      </c>
      <c r="M61" s="4">
        <v>19.085090000000001</v>
      </c>
      <c r="N61" s="92">
        <v>8.9770000000000003E-2</v>
      </c>
      <c r="O61" s="92">
        <v>8.072E-2</v>
      </c>
      <c r="P61" s="92">
        <v>-51.940919999999998</v>
      </c>
      <c r="Q61" s="92">
        <v>1.6219999999999998E-2</v>
      </c>
      <c r="R61" s="92">
        <v>80.688479999999998</v>
      </c>
      <c r="S61" s="92">
        <v>358.61545999999998</v>
      </c>
      <c r="T61" s="92">
        <v>1.58E-3</v>
      </c>
      <c r="U61" s="92">
        <v>-59.23462</v>
      </c>
      <c r="V61" s="92">
        <v>0.22653999999999999</v>
      </c>
      <c r="W61" s="4">
        <v>220.19103999999999</v>
      </c>
    </row>
    <row r="62" spans="1:27">
      <c r="A62" s="43" t="s">
        <v>170</v>
      </c>
      <c r="B62" s="129"/>
      <c r="C62" s="98"/>
      <c r="D62" s="95" t="s">
        <v>241</v>
      </c>
      <c r="E62" s="95">
        <v>2</v>
      </c>
      <c r="F62" s="114" t="s">
        <v>170</v>
      </c>
      <c r="G62" s="112" t="s">
        <v>167</v>
      </c>
      <c r="H62" s="115"/>
      <c r="I62" s="112"/>
      <c r="J62" s="43" t="s">
        <v>188</v>
      </c>
      <c r="K62" s="37" t="s">
        <v>165</v>
      </c>
      <c r="L62" s="37" t="s">
        <v>165</v>
      </c>
      <c r="M62" s="37" t="s">
        <v>165</v>
      </c>
      <c r="N62" s="89" t="s">
        <v>165</v>
      </c>
      <c r="O62" s="89" t="s">
        <v>165</v>
      </c>
      <c r="P62" s="89" t="s">
        <v>165</v>
      </c>
      <c r="Q62" s="89" t="s">
        <v>165</v>
      </c>
      <c r="R62" s="89" t="s">
        <v>165</v>
      </c>
      <c r="S62" s="89" t="s">
        <v>165</v>
      </c>
      <c r="T62" s="89" t="s">
        <v>165</v>
      </c>
      <c r="U62" s="89" t="s">
        <v>165</v>
      </c>
      <c r="V62" s="89" t="s">
        <v>165</v>
      </c>
      <c r="W62" s="37" t="s">
        <v>165</v>
      </c>
      <c r="X62" s="37"/>
      <c r="AA62" s="24"/>
    </row>
    <row r="63" spans="1:27">
      <c r="A63" s="43"/>
      <c r="B63" s="129">
        <v>1</v>
      </c>
      <c r="C63" s="98">
        <v>2</v>
      </c>
      <c r="D63" s="95" t="s">
        <v>241</v>
      </c>
      <c r="E63" s="95">
        <v>2</v>
      </c>
      <c r="F63" s="116" t="s">
        <v>170</v>
      </c>
      <c r="G63" s="112"/>
      <c r="H63" s="20"/>
      <c r="I63" s="112"/>
      <c r="J63" s="43" t="s">
        <v>189</v>
      </c>
      <c r="K63" s="37">
        <v>-59.782530000000001</v>
      </c>
      <c r="L63" s="37">
        <v>38.406300000000002</v>
      </c>
      <c r="M63" s="37">
        <v>9.1682100000000002</v>
      </c>
      <c r="N63" s="89">
        <v>4.5960000000000001E-2</v>
      </c>
      <c r="O63" s="89">
        <v>7.7259999999999995E-2</v>
      </c>
      <c r="P63" s="89">
        <v>-46.173099999999998</v>
      </c>
      <c r="Q63" s="89">
        <v>5.5160000000000001E-2</v>
      </c>
      <c r="R63" s="89">
        <v>67.962649999999996</v>
      </c>
      <c r="S63" s="89">
        <v>226.54216</v>
      </c>
      <c r="T63" s="89">
        <v>8.5999999999999998E-4</v>
      </c>
      <c r="U63" s="89">
        <v>-70.037840000000003</v>
      </c>
      <c r="V63" s="81">
        <v>0.16433</v>
      </c>
      <c r="W63" s="37">
        <v>238.71642</v>
      </c>
      <c r="X63" s="37"/>
      <c r="AA63" s="28"/>
    </row>
    <row r="64" spans="1:27">
      <c r="A64" s="43"/>
      <c r="B64" s="129"/>
      <c r="C64" s="98"/>
      <c r="D64" s="95" t="s">
        <v>241</v>
      </c>
      <c r="E64" s="95">
        <v>2</v>
      </c>
      <c r="F64" s="116" t="s">
        <v>170</v>
      </c>
      <c r="G64" s="112"/>
      <c r="H64" s="20"/>
      <c r="I64" s="112"/>
      <c r="J64" s="43" t="s">
        <v>190</v>
      </c>
      <c r="K64" s="37" t="s">
        <v>165</v>
      </c>
      <c r="L64" s="37" t="s">
        <v>165</v>
      </c>
      <c r="M64" s="37" t="s">
        <v>165</v>
      </c>
      <c r="N64" s="89" t="s">
        <v>165</v>
      </c>
      <c r="O64" s="89" t="s">
        <v>165</v>
      </c>
      <c r="P64" s="89" t="s">
        <v>165</v>
      </c>
      <c r="Q64" s="89" t="s">
        <v>165</v>
      </c>
      <c r="R64" s="89" t="s">
        <v>165</v>
      </c>
      <c r="S64" s="89" t="s">
        <v>165</v>
      </c>
      <c r="T64" s="89" t="s">
        <v>165</v>
      </c>
      <c r="U64" s="89" t="s">
        <v>165</v>
      </c>
      <c r="V64" s="89" t="s">
        <v>165</v>
      </c>
      <c r="W64" s="37" t="s">
        <v>165</v>
      </c>
      <c r="X64" s="37"/>
      <c r="AA64" s="28"/>
    </row>
    <row r="65" spans="1:27">
      <c r="A65" s="43"/>
      <c r="B65" s="129">
        <v>1</v>
      </c>
      <c r="C65" s="98">
        <v>2</v>
      </c>
      <c r="D65" s="95" t="s">
        <v>241</v>
      </c>
      <c r="E65" s="95">
        <v>2</v>
      </c>
      <c r="F65" s="116" t="s">
        <v>170</v>
      </c>
      <c r="G65" s="112"/>
      <c r="H65" s="20"/>
      <c r="I65" s="112"/>
      <c r="J65" s="43" t="s">
        <v>191</v>
      </c>
      <c r="K65" s="37">
        <v>-73.325370000000007</v>
      </c>
      <c r="L65" s="49">
        <v>199079.29748000001</v>
      </c>
      <c r="M65" s="49">
        <v>37965.559710000001</v>
      </c>
      <c r="N65" s="89">
        <v>9.257E-2</v>
      </c>
      <c r="O65" s="89">
        <v>7.0319999999999994E-2</v>
      </c>
      <c r="P65" s="89">
        <v>-52.368169999999999</v>
      </c>
      <c r="Q65" s="89">
        <v>4.5310000000000003E-2</v>
      </c>
      <c r="R65" s="89">
        <v>87.158209999999997</v>
      </c>
      <c r="S65" s="89">
        <v>435.79102999999998</v>
      </c>
      <c r="T65" s="89">
        <v>1.3799999999999999E-3</v>
      </c>
      <c r="U65" s="81">
        <v>-58.441160000000004</v>
      </c>
      <c r="V65" s="89">
        <v>0.24010000000000001</v>
      </c>
      <c r="W65" s="37">
        <v>190.70571000000001</v>
      </c>
      <c r="X65" s="37"/>
      <c r="AA65" s="28"/>
    </row>
    <row r="66" spans="1:27">
      <c r="A66" s="42"/>
      <c r="B66" s="129"/>
      <c r="C66" s="98"/>
      <c r="D66" s="95" t="s">
        <v>241</v>
      </c>
      <c r="E66" s="95">
        <v>2</v>
      </c>
      <c r="F66" s="116" t="s">
        <v>170</v>
      </c>
      <c r="G66" s="112"/>
      <c r="H66" s="20"/>
      <c r="I66" s="112"/>
      <c r="J66" s="43" t="s">
        <v>192</v>
      </c>
      <c r="K66" s="37" t="s">
        <v>165</v>
      </c>
      <c r="L66" s="37" t="s">
        <v>165</v>
      </c>
      <c r="M66" s="37" t="s">
        <v>165</v>
      </c>
      <c r="N66" s="89" t="s">
        <v>165</v>
      </c>
      <c r="O66" s="89" t="s">
        <v>165</v>
      </c>
      <c r="P66" s="89" t="s">
        <v>165</v>
      </c>
      <c r="Q66" s="89" t="s">
        <v>165</v>
      </c>
      <c r="R66" s="89" t="s">
        <v>165</v>
      </c>
      <c r="S66" s="89" t="s">
        <v>165</v>
      </c>
      <c r="T66" s="89" t="s">
        <v>165</v>
      </c>
      <c r="U66" s="89" t="s">
        <v>165</v>
      </c>
      <c r="V66" s="89" t="s">
        <v>165</v>
      </c>
      <c r="W66" s="37" t="s">
        <v>165</v>
      </c>
      <c r="X66" s="37"/>
      <c r="AA66" s="28"/>
    </row>
    <row r="67" spans="1:27">
      <c r="A67" s="43"/>
      <c r="B67" s="129">
        <v>1</v>
      </c>
      <c r="C67" s="98">
        <v>2</v>
      </c>
      <c r="D67" s="95" t="s">
        <v>241</v>
      </c>
      <c r="E67" s="95">
        <v>2</v>
      </c>
      <c r="F67" s="116" t="s">
        <v>170</v>
      </c>
      <c r="G67" s="112"/>
      <c r="H67" s="20"/>
      <c r="I67" s="112"/>
      <c r="J67" s="43" t="s">
        <v>193</v>
      </c>
      <c r="K67" s="37">
        <v>-68.442239999999998</v>
      </c>
      <c r="L67" s="37">
        <v>181.46418</v>
      </c>
      <c r="M67" s="37">
        <v>15.238759999999999</v>
      </c>
      <c r="N67" s="89">
        <v>7.1319999999999995E-2</v>
      </c>
      <c r="O67" s="89">
        <v>3.4139999999999997E-2</v>
      </c>
      <c r="P67" s="89">
        <v>-54.809570000000001</v>
      </c>
      <c r="Q67" s="89">
        <v>4.4080000000000001E-2</v>
      </c>
      <c r="R67" s="89">
        <v>101.86767999999999</v>
      </c>
      <c r="S67" s="89">
        <v>509.33839</v>
      </c>
      <c r="T67" s="89">
        <v>1.14E-3</v>
      </c>
      <c r="U67" s="89">
        <v>-60.943600000000004</v>
      </c>
      <c r="V67" s="89">
        <v>0.20516000000000001</v>
      </c>
      <c r="W67">
        <v>83.976699999999994</v>
      </c>
      <c r="X67" s="37"/>
      <c r="AA67" s="28"/>
    </row>
    <row r="68" spans="1:27">
      <c r="A68" s="43"/>
      <c r="B68" s="129"/>
      <c r="C68" s="98"/>
      <c r="D68" s="95" t="s">
        <v>241</v>
      </c>
      <c r="E68" s="95">
        <v>2</v>
      </c>
      <c r="F68" s="116" t="s">
        <v>170</v>
      </c>
      <c r="G68" s="112"/>
      <c r="H68" s="20"/>
      <c r="I68" s="112"/>
      <c r="J68" s="43" t="s">
        <v>194</v>
      </c>
      <c r="K68" s="37" t="s">
        <v>165</v>
      </c>
      <c r="L68" s="37" t="s">
        <v>165</v>
      </c>
      <c r="M68" s="37" t="s">
        <v>165</v>
      </c>
      <c r="N68" s="89" t="s">
        <v>165</v>
      </c>
      <c r="O68" s="89" t="s">
        <v>165</v>
      </c>
      <c r="P68" s="89" t="s">
        <v>165</v>
      </c>
      <c r="Q68" s="89" t="s">
        <v>165</v>
      </c>
      <c r="R68" s="89" t="s">
        <v>165</v>
      </c>
      <c r="S68" s="89" t="s">
        <v>165</v>
      </c>
      <c r="T68" s="89" t="s">
        <v>165</v>
      </c>
      <c r="U68" s="89" t="s">
        <v>165</v>
      </c>
      <c r="V68" s="89" t="s">
        <v>165</v>
      </c>
      <c r="W68" s="37" t="s">
        <v>165</v>
      </c>
      <c r="X68" s="37"/>
      <c r="AA68" s="28"/>
    </row>
    <row r="69" spans="1:27">
      <c r="A69" s="43"/>
      <c r="B69" s="129"/>
      <c r="C69" s="98"/>
      <c r="D69" s="95" t="s">
        <v>241</v>
      </c>
      <c r="E69" s="95">
        <v>2</v>
      </c>
      <c r="F69" s="116" t="s">
        <v>170</v>
      </c>
      <c r="G69" s="112"/>
      <c r="I69" s="112"/>
      <c r="J69" s="43" t="s">
        <v>195</v>
      </c>
      <c r="K69" s="4" t="s">
        <v>165</v>
      </c>
      <c r="L69" s="4" t="s">
        <v>165</v>
      </c>
      <c r="M69" s="4" t="s">
        <v>165</v>
      </c>
      <c r="N69" s="92" t="s">
        <v>165</v>
      </c>
      <c r="O69" s="92" t="s">
        <v>165</v>
      </c>
      <c r="P69" s="92" t="s">
        <v>165</v>
      </c>
      <c r="Q69" s="92" t="s">
        <v>165</v>
      </c>
      <c r="R69" s="92" t="s">
        <v>165</v>
      </c>
      <c r="S69" s="92" t="s">
        <v>165</v>
      </c>
      <c r="T69" s="92" t="s">
        <v>165</v>
      </c>
      <c r="U69" s="92" t="s">
        <v>165</v>
      </c>
      <c r="V69" s="92" t="s">
        <v>165</v>
      </c>
      <c r="W69" s="4" t="s">
        <v>165</v>
      </c>
    </row>
    <row r="70" spans="1:27">
      <c r="A70" s="43"/>
      <c r="B70" s="129"/>
      <c r="C70" s="98"/>
      <c r="D70" s="95" t="s">
        <v>241</v>
      </c>
      <c r="E70" s="95">
        <v>2</v>
      </c>
      <c r="F70" s="116" t="s">
        <v>170</v>
      </c>
      <c r="G70" s="112" t="s">
        <v>171</v>
      </c>
      <c r="I70" s="112"/>
      <c r="J70" s="43" t="s">
        <v>196</v>
      </c>
      <c r="K70" s="4" t="s">
        <v>165</v>
      </c>
      <c r="L70" s="4" t="s">
        <v>165</v>
      </c>
      <c r="M70" s="4" t="s">
        <v>165</v>
      </c>
      <c r="N70" s="92" t="s">
        <v>165</v>
      </c>
      <c r="O70" s="92" t="s">
        <v>165</v>
      </c>
      <c r="P70" s="92" t="s">
        <v>165</v>
      </c>
      <c r="Q70" s="92" t="s">
        <v>165</v>
      </c>
      <c r="R70" s="92" t="s">
        <v>165</v>
      </c>
      <c r="S70" s="92" t="s">
        <v>165</v>
      </c>
      <c r="T70" s="92" t="s">
        <v>165</v>
      </c>
      <c r="U70" s="92" t="s">
        <v>165</v>
      </c>
      <c r="V70" s="92" t="s">
        <v>165</v>
      </c>
      <c r="W70" s="4" t="s">
        <v>165</v>
      </c>
    </row>
    <row r="71" spans="1:27">
      <c r="A71" s="43"/>
      <c r="B71" s="129">
        <v>1</v>
      </c>
      <c r="C71" s="98">
        <v>2</v>
      </c>
      <c r="D71" s="95" t="s">
        <v>241</v>
      </c>
      <c r="E71" s="95">
        <v>2</v>
      </c>
      <c r="F71" s="116" t="s">
        <v>170</v>
      </c>
      <c r="G71" s="112"/>
      <c r="I71" s="112"/>
      <c r="J71" s="43" t="s">
        <v>197</v>
      </c>
      <c r="K71" s="4">
        <v>-74.721260000000001</v>
      </c>
      <c r="L71" s="4">
        <v>41.193049999999999</v>
      </c>
      <c r="M71" s="4">
        <v>10.86857</v>
      </c>
      <c r="N71" s="92">
        <v>5.1889999999999999E-2</v>
      </c>
      <c r="O71" s="92">
        <v>5.3780000000000001E-2</v>
      </c>
      <c r="P71" s="92">
        <v>-49.37744</v>
      </c>
      <c r="Q71" s="92">
        <v>1.355E-2</v>
      </c>
      <c r="R71" s="92">
        <v>62.622070000000001</v>
      </c>
      <c r="S71" s="92">
        <v>227.71662000000001</v>
      </c>
      <c r="T71" s="92">
        <v>1.66E-3</v>
      </c>
      <c r="U71" s="92">
        <v>-55.206299999999999</v>
      </c>
      <c r="V71" s="92">
        <v>0.16661999999999999</v>
      </c>
      <c r="W71" s="4">
        <v>263.84472</v>
      </c>
    </row>
    <row r="72" spans="1:27">
      <c r="A72" s="47" t="s">
        <v>236</v>
      </c>
      <c r="B72" s="129"/>
      <c r="C72" s="98"/>
      <c r="D72" s="95" t="s">
        <v>241</v>
      </c>
      <c r="E72" s="95">
        <v>2</v>
      </c>
      <c r="F72" s="116" t="s">
        <v>170</v>
      </c>
      <c r="G72" s="112"/>
      <c r="I72" s="112"/>
      <c r="J72" s="43" t="s">
        <v>198</v>
      </c>
      <c r="K72" s="4" t="s">
        <v>165</v>
      </c>
      <c r="L72" s="4" t="s">
        <v>165</v>
      </c>
      <c r="M72" s="4" t="s">
        <v>165</v>
      </c>
      <c r="N72" s="92" t="s">
        <v>165</v>
      </c>
      <c r="O72" s="92" t="s">
        <v>165</v>
      </c>
      <c r="P72" s="92" t="s">
        <v>165</v>
      </c>
      <c r="Q72" s="92" t="s">
        <v>165</v>
      </c>
      <c r="R72" s="92" t="s">
        <v>165</v>
      </c>
      <c r="S72" s="92" t="s">
        <v>165</v>
      </c>
      <c r="T72" s="92" t="s">
        <v>165</v>
      </c>
      <c r="U72" s="92" t="s">
        <v>165</v>
      </c>
      <c r="V72" s="92" t="s">
        <v>165</v>
      </c>
      <c r="W72" s="4" t="s">
        <v>165</v>
      </c>
    </row>
    <row r="73" spans="1:27">
      <c r="A73" s="47" t="s">
        <v>234</v>
      </c>
      <c r="B73" s="130">
        <v>1</v>
      </c>
      <c r="C73" s="99">
        <v>2</v>
      </c>
      <c r="D73" s="95" t="s">
        <v>241</v>
      </c>
      <c r="E73" s="95">
        <v>2</v>
      </c>
      <c r="F73" s="116" t="s">
        <v>170</v>
      </c>
      <c r="G73" s="112"/>
      <c r="I73" s="112"/>
      <c r="J73" s="43" t="s">
        <v>199</v>
      </c>
      <c r="K73" s="4">
        <v>-63.124429999999997</v>
      </c>
      <c r="L73" s="4">
        <v>107.35321</v>
      </c>
      <c r="M73" s="4">
        <v>10.904249999999999</v>
      </c>
      <c r="N73" s="92">
        <v>4.7489999999999997E-2</v>
      </c>
      <c r="O73" s="92">
        <v>6.2820000000000001E-2</v>
      </c>
      <c r="P73" s="92">
        <v>-50.384520000000002</v>
      </c>
      <c r="Q73" s="92">
        <v>2.6749999999999999E-2</v>
      </c>
      <c r="R73" s="92">
        <v>96.252440000000007</v>
      </c>
      <c r="S73" s="92">
        <v>641.68295999999998</v>
      </c>
      <c r="T73" s="92">
        <v>1.2199999999999999E-3</v>
      </c>
      <c r="U73" s="92">
        <v>-51.605229999999999</v>
      </c>
      <c r="V73" s="92">
        <v>0.18742</v>
      </c>
      <c r="W73" s="4">
        <v>101.57353999999999</v>
      </c>
    </row>
    <row r="74" spans="1:27">
      <c r="A74" s="47" t="s">
        <v>234</v>
      </c>
      <c r="B74" s="129"/>
      <c r="C74" s="98"/>
      <c r="D74" s="95" t="s">
        <v>241</v>
      </c>
      <c r="E74" s="95">
        <v>2</v>
      </c>
      <c r="F74" s="116" t="s">
        <v>170</v>
      </c>
      <c r="G74" s="112"/>
      <c r="I74" s="112"/>
      <c r="J74" s="43" t="s">
        <v>200</v>
      </c>
      <c r="K74" s="4">
        <v>-62.757710000000003</v>
      </c>
      <c r="L74" s="49">
        <v>52.317990000000002</v>
      </c>
      <c r="M74" s="49">
        <v>8.5326199999999996</v>
      </c>
      <c r="N74" s="92">
        <v>4.7759999999999997E-2</v>
      </c>
      <c r="O74" s="92">
        <v>0.13668</v>
      </c>
      <c r="P74" s="92">
        <v>-47.119140000000002</v>
      </c>
      <c r="Q74" s="92">
        <v>3.542E-2</v>
      </c>
      <c r="R74" s="92">
        <v>90.820310000000006</v>
      </c>
      <c r="S74" s="92">
        <v>605.46875999999997</v>
      </c>
      <c r="T74" s="92">
        <v>1.3600000000000001E-3</v>
      </c>
      <c r="U74" s="92">
        <v>-56.09131</v>
      </c>
      <c r="V74" s="92">
        <v>0.14025000000000001</v>
      </c>
      <c r="W74" s="4">
        <v>163.09154000000001</v>
      </c>
    </row>
    <row r="75" spans="1:27">
      <c r="A75" s="43"/>
      <c r="B75" s="129"/>
      <c r="C75" s="98"/>
      <c r="D75" s="95" t="s">
        <v>241</v>
      </c>
      <c r="E75" s="95">
        <v>2</v>
      </c>
      <c r="F75" s="116" t="s">
        <v>170</v>
      </c>
      <c r="G75" s="112"/>
      <c r="I75" s="112"/>
      <c r="J75" s="43" t="s">
        <v>201</v>
      </c>
      <c r="K75" s="4" t="s">
        <v>165</v>
      </c>
      <c r="L75" s="4" t="s">
        <v>165</v>
      </c>
      <c r="M75" s="4" t="s">
        <v>165</v>
      </c>
      <c r="N75" s="92" t="s">
        <v>165</v>
      </c>
      <c r="O75" s="92" t="s">
        <v>165</v>
      </c>
      <c r="P75" s="92" t="s">
        <v>165</v>
      </c>
      <c r="Q75" s="92" t="s">
        <v>165</v>
      </c>
      <c r="R75" s="92" t="s">
        <v>165</v>
      </c>
      <c r="S75" s="92" t="s">
        <v>165</v>
      </c>
      <c r="T75" s="92" t="s">
        <v>165</v>
      </c>
      <c r="U75" s="92" t="s">
        <v>165</v>
      </c>
      <c r="V75" s="92" t="s">
        <v>165</v>
      </c>
      <c r="W75" s="4" t="s">
        <v>165</v>
      </c>
    </row>
    <row r="76" spans="1:27">
      <c r="A76" s="42" t="s">
        <v>172</v>
      </c>
      <c r="B76" s="129"/>
      <c r="C76" s="98"/>
      <c r="E76" s="95">
        <v>2</v>
      </c>
      <c r="F76" s="111" t="s">
        <v>172</v>
      </c>
      <c r="G76" s="112" t="s">
        <v>171</v>
      </c>
      <c r="I76" s="113"/>
      <c r="J76" s="43"/>
      <c r="K76" s="4" t="s">
        <v>165</v>
      </c>
      <c r="L76" s="4" t="s">
        <v>165</v>
      </c>
      <c r="M76" s="4" t="s">
        <v>165</v>
      </c>
      <c r="N76" s="92" t="s">
        <v>165</v>
      </c>
      <c r="O76" s="92" t="s">
        <v>165</v>
      </c>
      <c r="P76" s="92" t="s">
        <v>165</v>
      </c>
      <c r="Q76" s="92" t="s">
        <v>165</v>
      </c>
      <c r="R76" s="92" t="s">
        <v>165</v>
      </c>
      <c r="S76" s="92" t="s">
        <v>165</v>
      </c>
      <c r="T76" s="92" t="s">
        <v>165</v>
      </c>
      <c r="U76" s="92" t="s">
        <v>165</v>
      </c>
      <c r="V76" s="92" t="s">
        <v>165</v>
      </c>
      <c r="W76" s="4" t="s">
        <v>165</v>
      </c>
    </row>
    <row r="77" spans="1:27">
      <c r="A77" s="43" t="s">
        <v>173</v>
      </c>
      <c r="B77" s="129"/>
      <c r="C77" s="98"/>
      <c r="E77" s="95">
        <v>2</v>
      </c>
      <c r="F77" s="104" t="s">
        <v>173</v>
      </c>
      <c r="G77" s="112"/>
      <c r="I77" s="112"/>
      <c r="J77" s="43"/>
      <c r="K77" s="4" t="s">
        <v>165</v>
      </c>
      <c r="L77" s="4" t="s">
        <v>165</v>
      </c>
      <c r="M77" s="4" t="s">
        <v>165</v>
      </c>
      <c r="N77" s="92" t="s">
        <v>165</v>
      </c>
      <c r="O77" s="92" t="s">
        <v>165</v>
      </c>
      <c r="P77" s="92" t="s">
        <v>165</v>
      </c>
      <c r="Q77" s="92" t="s">
        <v>165</v>
      </c>
      <c r="R77" s="92" t="s">
        <v>165</v>
      </c>
      <c r="S77" s="92" t="s">
        <v>165</v>
      </c>
      <c r="T77" s="92" t="s">
        <v>165</v>
      </c>
      <c r="U77" s="92" t="s">
        <v>165</v>
      </c>
      <c r="V77" s="92" t="s">
        <v>165</v>
      </c>
      <c r="W77" s="4" t="s">
        <v>165</v>
      </c>
    </row>
    <row r="78" spans="1:27">
      <c r="A78" s="43" t="s">
        <v>174</v>
      </c>
      <c r="B78" s="130"/>
      <c r="C78" s="99"/>
      <c r="D78" s="95" t="s">
        <v>241</v>
      </c>
      <c r="E78" s="95">
        <v>2</v>
      </c>
      <c r="F78" s="104" t="s">
        <v>174</v>
      </c>
      <c r="G78" s="112" t="s">
        <v>175</v>
      </c>
      <c r="I78" s="112"/>
      <c r="J78" s="43" t="s">
        <v>202</v>
      </c>
      <c r="K78" s="4">
        <v>-70.673789999999997</v>
      </c>
      <c r="L78" s="4">
        <v>48.861020000000003</v>
      </c>
      <c r="M78" s="4">
        <v>13.07385</v>
      </c>
      <c r="N78" s="92">
        <v>-7.2300000000000003E-3</v>
      </c>
      <c r="O78" s="92">
        <v>2.2460000000000001E-2</v>
      </c>
      <c r="P78" s="92">
        <v>-50.048830000000002</v>
      </c>
      <c r="Q78" s="92">
        <v>0.24485000000000001</v>
      </c>
      <c r="R78" s="92">
        <v>82.061769999999996</v>
      </c>
      <c r="S78" s="92">
        <v>410.30885000000001</v>
      </c>
      <c r="T78" s="92">
        <v>1.06E-3</v>
      </c>
      <c r="U78" s="92">
        <v>-60.150149999999996</v>
      </c>
      <c r="V78" s="92">
        <v>7.3599999999999999E-2</v>
      </c>
      <c r="W78" s="4">
        <v>267.57226000000003</v>
      </c>
    </row>
    <row r="79" spans="1:27">
      <c r="A79" s="47" t="s">
        <v>235</v>
      </c>
      <c r="B79" s="130">
        <v>1</v>
      </c>
      <c r="C79" s="99">
        <v>1</v>
      </c>
      <c r="D79" s="95" t="s">
        <v>241</v>
      </c>
      <c r="E79" s="95">
        <v>2</v>
      </c>
      <c r="F79" s="116" t="s">
        <v>174</v>
      </c>
      <c r="G79" s="112"/>
      <c r="I79" s="112"/>
      <c r="J79" s="43" t="s">
        <v>203</v>
      </c>
      <c r="K79" s="4">
        <v>-67.969930000000005</v>
      </c>
      <c r="L79" s="4">
        <v>59.840620000000001</v>
      </c>
      <c r="M79" s="4">
        <v>14.484640000000001</v>
      </c>
      <c r="N79" s="92">
        <v>-1.128E-2</v>
      </c>
      <c r="O79" s="92">
        <v>1.5959999999999998E-2</v>
      </c>
      <c r="P79" s="92">
        <v>-51.208500000000001</v>
      </c>
      <c r="Q79" s="92">
        <v>0.25896000000000002</v>
      </c>
      <c r="R79" s="92">
        <v>83.770750000000007</v>
      </c>
      <c r="S79" s="92">
        <v>478.69002</v>
      </c>
      <c r="T79" s="92">
        <v>1.1000000000000001E-3</v>
      </c>
      <c r="U79" s="92">
        <v>-64.36157</v>
      </c>
      <c r="V79" s="92">
        <v>9.6210000000000004E-2</v>
      </c>
      <c r="W79" s="4">
        <v>242.05360999999999</v>
      </c>
    </row>
    <row r="80" spans="1:27">
      <c r="A80" s="43"/>
      <c r="B80" s="129"/>
      <c r="C80" s="98"/>
      <c r="D80" s="95" t="s">
        <v>241</v>
      </c>
      <c r="E80" s="95">
        <v>2</v>
      </c>
      <c r="F80" s="116" t="s">
        <v>174</v>
      </c>
      <c r="G80" s="112"/>
      <c r="I80" s="112"/>
      <c r="J80" s="43" t="s">
        <v>204</v>
      </c>
      <c r="K80" s="4" t="s">
        <v>165</v>
      </c>
      <c r="L80" s="4" t="s">
        <v>165</v>
      </c>
      <c r="M80" s="4" t="s">
        <v>165</v>
      </c>
      <c r="N80" s="92" t="s">
        <v>165</v>
      </c>
      <c r="O80" s="92" t="s">
        <v>165</v>
      </c>
      <c r="P80" s="92" t="s">
        <v>165</v>
      </c>
      <c r="Q80" s="92" t="s">
        <v>165</v>
      </c>
      <c r="R80" s="92" t="s">
        <v>165</v>
      </c>
      <c r="S80" s="92" t="s">
        <v>165</v>
      </c>
      <c r="T80" s="92" t="s">
        <v>165</v>
      </c>
      <c r="U80" s="92" t="s">
        <v>165</v>
      </c>
      <c r="V80" s="92" t="s">
        <v>165</v>
      </c>
      <c r="W80" s="4" t="s">
        <v>165</v>
      </c>
    </row>
    <row r="81" spans="1:23">
      <c r="A81" s="43"/>
      <c r="B81" s="129"/>
      <c r="C81" s="98"/>
      <c r="D81" s="95" t="s">
        <v>241</v>
      </c>
      <c r="E81" s="95">
        <v>2</v>
      </c>
      <c r="F81" s="116" t="s">
        <v>174</v>
      </c>
      <c r="G81" s="112"/>
      <c r="I81" s="112"/>
      <c r="J81" s="43" t="s">
        <v>205</v>
      </c>
      <c r="K81" s="4" t="s">
        <v>165</v>
      </c>
      <c r="L81" s="4" t="s">
        <v>165</v>
      </c>
      <c r="M81" s="4" t="s">
        <v>165</v>
      </c>
      <c r="N81" s="92" t="s">
        <v>165</v>
      </c>
      <c r="O81" s="92" t="s">
        <v>165</v>
      </c>
      <c r="P81" s="92" t="s">
        <v>165</v>
      </c>
      <c r="Q81" s="92" t="s">
        <v>165</v>
      </c>
      <c r="R81" s="92" t="s">
        <v>165</v>
      </c>
      <c r="S81" s="92" t="s">
        <v>165</v>
      </c>
      <c r="T81" s="92" t="s">
        <v>165</v>
      </c>
      <c r="U81" s="92" t="s">
        <v>165</v>
      </c>
      <c r="V81" s="92" t="s">
        <v>165</v>
      </c>
      <c r="W81" s="4" t="s">
        <v>165</v>
      </c>
    </row>
    <row r="82" spans="1:23">
      <c r="A82" s="43"/>
      <c r="B82" s="129"/>
      <c r="C82" s="98"/>
      <c r="D82" s="95" t="s">
        <v>241</v>
      </c>
      <c r="E82" s="95">
        <v>2</v>
      </c>
      <c r="F82" s="116" t="s">
        <v>174</v>
      </c>
      <c r="G82" s="112"/>
      <c r="I82" s="112"/>
      <c r="J82" s="43" t="s">
        <v>206</v>
      </c>
      <c r="K82" s="4">
        <v>-72.502030000000005</v>
      </c>
      <c r="L82" s="4">
        <v>58.59272</v>
      </c>
      <c r="M82" s="4">
        <v>15.54363</v>
      </c>
      <c r="N82" s="92">
        <v>0</v>
      </c>
      <c r="O82" s="92">
        <v>9.0399999999999994E-3</v>
      </c>
      <c r="P82" s="92">
        <v>-51.54419</v>
      </c>
      <c r="Q82" s="92" t="s">
        <v>165</v>
      </c>
      <c r="R82" s="92">
        <v>41.534419999999997</v>
      </c>
      <c r="S82" s="92">
        <v>34.612020000000001</v>
      </c>
      <c r="T82" s="92">
        <v>1.2999999999999999E-3</v>
      </c>
      <c r="U82" s="92">
        <v>-63.690190000000001</v>
      </c>
      <c r="V82" s="92">
        <v>7.7030000000000001E-2</v>
      </c>
      <c r="W82" s="4">
        <v>265.28260999999998</v>
      </c>
    </row>
    <row r="83" spans="1:23">
      <c r="A83" s="43"/>
      <c r="B83" s="129">
        <v>1</v>
      </c>
      <c r="C83" s="98">
        <v>1</v>
      </c>
      <c r="D83" s="95" t="s">
        <v>241</v>
      </c>
      <c r="E83" s="95">
        <v>2</v>
      </c>
      <c r="F83" s="116" t="s">
        <v>174</v>
      </c>
      <c r="G83" s="112"/>
      <c r="I83" s="112"/>
      <c r="J83" s="43" t="s">
        <v>207</v>
      </c>
      <c r="K83" s="37">
        <v>-70.673249999999996</v>
      </c>
      <c r="L83" s="4">
        <v>95.514619999999994</v>
      </c>
      <c r="M83" s="4">
        <v>22.80997</v>
      </c>
      <c r="N83" s="92">
        <v>5.0689999999999999E-2</v>
      </c>
      <c r="O83" s="92">
        <v>9.3859999999999999E-2</v>
      </c>
      <c r="P83" s="92">
        <v>-46.691899999999997</v>
      </c>
      <c r="Q83" s="92">
        <v>1.38E-2</v>
      </c>
      <c r="R83" s="92">
        <v>87.463380000000001</v>
      </c>
      <c r="S83" s="92">
        <v>499.79075</v>
      </c>
      <c r="T83" s="92">
        <v>1.2999999999999999E-3</v>
      </c>
      <c r="U83" s="92">
        <v>-58.380130000000001</v>
      </c>
      <c r="V83" s="92">
        <v>4.6379999999999998E-2</v>
      </c>
      <c r="W83" s="4">
        <v>238.81128000000001</v>
      </c>
    </row>
    <row r="84" spans="1:23">
      <c r="A84" s="43"/>
      <c r="B84" s="129"/>
      <c r="C84" s="98"/>
      <c r="D84" s="95" t="s">
        <v>241</v>
      </c>
      <c r="E84" s="95">
        <v>2</v>
      </c>
      <c r="F84" s="116" t="s">
        <v>174</v>
      </c>
      <c r="G84" s="112"/>
      <c r="I84" s="112"/>
      <c r="J84" s="43" t="s">
        <v>208</v>
      </c>
      <c r="K84" s="4" t="s">
        <v>165</v>
      </c>
      <c r="L84" s="4" t="s">
        <v>165</v>
      </c>
      <c r="M84" s="4" t="s">
        <v>165</v>
      </c>
      <c r="N84" s="92" t="s">
        <v>165</v>
      </c>
      <c r="O84" s="92" t="s">
        <v>165</v>
      </c>
      <c r="P84" s="92" t="s">
        <v>165</v>
      </c>
      <c r="Q84" s="92" t="s">
        <v>165</v>
      </c>
      <c r="R84" s="92" t="s">
        <v>165</v>
      </c>
      <c r="S84" s="92" t="s">
        <v>165</v>
      </c>
      <c r="T84" s="92" t="s">
        <v>165</v>
      </c>
      <c r="U84" s="92" t="s">
        <v>165</v>
      </c>
      <c r="V84" s="92" t="s">
        <v>165</v>
      </c>
      <c r="W84" s="4" t="s">
        <v>165</v>
      </c>
    </row>
    <row r="85" spans="1:23">
      <c r="A85" s="43"/>
      <c r="B85" s="129"/>
      <c r="C85" s="98"/>
      <c r="D85" s="95" t="s">
        <v>241</v>
      </c>
      <c r="E85" s="95">
        <v>2</v>
      </c>
      <c r="F85" s="116" t="s">
        <v>174</v>
      </c>
      <c r="G85" s="112"/>
      <c r="I85" s="112"/>
      <c r="J85" s="43" t="s">
        <v>209</v>
      </c>
      <c r="K85" s="4" t="s">
        <v>165</v>
      </c>
      <c r="L85" s="4" t="s">
        <v>165</v>
      </c>
      <c r="M85" s="4" t="s">
        <v>165</v>
      </c>
      <c r="N85" s="92" t="s">
        <v>165</v>
      </c>
      <c r="O85" s="92" t="s">
        <v>165</v>
      </c>
      <c r="P85" s="92" t="s">
        <v>165</v>
      </c>
      <c r="Q85" s="92" t="s">
        <v>165</v>
      </c>
      <c r="R85" s="92" t="s">
        <v>165</v>
      </c>
      <c r="S85" s="92" t="s">
        <v>165</v>
      </c>
      <c r="T85" s="92" t="s">
        <v>165</v>
      </c>
      <c r="U85" s="92" t="s">
        <v>165</v>
      </c>
      <c r="V85" s="92" t="s">
        <v>165</v>
      </c>
      <c r="W85" s="32" t="s">
        <v>165</v>
      </c>
    </row>
    <row r="86" spans="1:23">
      <c r="A86" s="42"/>
      <c r="B86" s="129">
        <v>1</v>
      </c>
      <c r="C86" s="98">
        <v>1</v>
      </c>
      <c r="D86" s="95" t="s">
        <v>241</v>
      </c>
      <c r="E86" s="95">
        <v>2</v>
      </c>
      <c r="F86" s="116" t="s">
        <v>174</v>
      </c>
      <c r="G86" s="112"/>
      <c r="I86" s="112"/>
      <c r="J86" s="43" t="s">
        <v>210</v>
      </c>
      <c r="K86" s="4">
        <v>-73.055179999999993</v>
      </c>
      <c r="L86" s="49">
        <v>4222.2463200000002</v>
      </c>
      <c r="M86" s="4">
        <v>13.67187</v>
      </c>
      <c r="N86" s="92">
        <v>-7.2399999999999999E-3</v>
      </c>
      <c r="O86" s="92">
        <v>4.0140000000000002E-2</v>
      </c>
      <c r="P86" s="92">
        <v>-46.142580000000002</v>
      </c>
      <c r="Q86" s="92">
        <v>0.10691000000000001</v>
      </c>
      <c r="R86" s="92">
        <v>74.829099999999997</v>
      </c>
      <c r="S86" s="92">
        <v>374.14551999999998</v>
      </c>
      <c r="T86" s="92">
        <v>1.42E-3</v>
      </c>
      <c r="U86" s="92">
        <v>-50.750729999999997</v>
      </c>
      <c r="V86" s="92">
        <v>0.18704999999999999</v>
      </c>
      <c r="W86" s="4">
        <v>3.2380599999999999</v>
      </c>
    </row>
    <row r="87" spans="1:23">
      <c r="A87" s="43"/>
      <c r="B87" s="129"/>
      <c r="C87" s="98"/>
      <c r="D87" s="95" t="s">
        <v>241</v>
      </c>
      <c r="E87" s="95">
        <v>2</v>
      </c>
      <c r="F87" s="116" t="s">
        <v>174</v>
      </c>
      <c r="G87" s="112"/>
      <c r="I87" s="112"/>
      <c r="J87" s="43" t="s">
        <v>211</v>
      </c>
      <c r="K87" s="4" t="s">
        <v>165</v>
      </c>
      <c r="L87" s="4" t="s">
        <v>165</v>
      </c>
      <c r="M87" s="4" t="s">
        <v>165</v>
      </c>
      <c r="N87" s="92" t="s">
        <v>165</v>
      </c>
      <c r="O87" s="92" t="s">
        <v>165</v>
      </c>
      <c r="P87" s="92" t="s">
        <v>165</v>
      </c>
      <c r="Q87" s="92" t="s">
        <v>165</v>
      </c>
      <c r="R87" s="92" t="s">
        <v>165</v>
      </c>
      <c r="S87" s="92" t="s">
        <v>165</v>
      </c>
      <c r="T87" s="92" t="s">
        <v>165</v>
      </c>
      <c r="U87" s="92" t="s">
        <v>165</v>
      </c>
      <c r="V87" s="92" t="s">
        <v>165</v>
      </c>
      <c r="W87" s="32" t="s">
        <v>165</v>
      </c>
    </row>
    <row r="88" spans="1:23">
      <c r="A88" s="43"/>
      <c r="B88" s="129"/>
      <c r="C88" s="98"/>
      <c r="D88" s="95" t="s">
        <v>241</v>
      </c>
      <c r="E88" s="95">
        <v>2</v>
      </c>
      <c r="F88" s="116" t="s">
        <v>174</v>
      </c>
      <c r="G88" s="112"/>
      <c r="I88" s="112"/>
      <c r="J88" s="5" t="s">
        <v>212</v>
      </c>
      <c r="K88" s="4" t="s">
        <v>165</v>
      </c>
      <c r="L88" s="4" t="s">
        <v>165</v>
      </c>
      <c r="M88" s="4" t="s">
        <v>165</v>
      </c>
      <c r="N88" s="92" t="s">
        <v>165</v>
      </c>
      <c r="O88" s="92" t="s">
        <v>165</v>
      </c>
      <c r="P88" s="92" t="s">
        <v>165</v>
      </c>
      <c r="Q88" s="92" t="s">
        <v>165</v>
      </c>
      <c r="R88" s="92" t="s">
        <v>165</v>
      </c>
      <c r="S88" s="92" t="s">
        <v>165</v>
      </c>
      <c r="T88" s="92" t="s">
        <v>165</v>
      </c>
      <c r="U88" s="92" t="s">
        <v>165</v>
      </c>
      <c r="V88" s="92" t="s">
        <v>165</v>
      </c>
      <c r="W88" s="4" t="s">
        <v>165</v>
      </c>
    </row>
    <row r="89" spans="1:23">
      <c r="A89" s="43"/>
      <c r="B89" s="129"/>
      <c r="C89" s="98"/>
      <c r="D89" s="95" t="s">
        <v>241</v>
      </c>
      <c r="E89" s="95">
        <v>2</v>
      </c>
      <c r="F89" s="116" t="s">
        <v>174</v>
      </c>
      <c r="G89" s="112"/>
      <c r="I89" s="112"/>
      <c r="J89" s="5" t="s">
        <v>213</v>
      </c>
      <c r="K89" s="4">
        <v>-61.631010000000003</v>
      </c>
      <c r="L89" s="49">
        <v>-704.04601000000002</v>
      </c>
      <c r="M89" s="49">
        <v>-56.393880000000003</v>
      </c>
      <c r="N89" s="92">
        <v>0</v>
      </c>
      <c r="O89" s="92">
        <v>9.1599999999999997E-3</v>
      </c>
      <c r="P89" s="92">
        <v>-35.003660000000004</v>
      </c>
      <c r="Q89" s="92" t="s">
        <v>165</v>
      </c>
      <c r="R89" s="92">
        <v>43.487549999999999</v>
      </c>
      <c r="S89" s="92">
        <v>36.239620000000002</v>
      </c>
      <c r="T89" s="92">
        <v>2.5999999999999999E-3</v>
      </c>
      <c r="U89" s="92">
        <v>-47.363280000000003</v>
      </c>
      <c r="V89" s="92">
        <v>5.1159999999999997E-2</v>
      </c>
      <c r="W89" s="4">
        <v>80.099710000000002</v>
      </c>
    </row>
    <row r="90" spans="1:23">
      <c r="A90" s="47" t="s">
        <v>236</v>
      </c>
      <c r="B90" s="129"/>
      <c r="C90" s="98"/>
      <c r="D90" s="95" t="s">
        <v>241</v>
      </c>
      <c r="E90" s="95">
        <v>2</v>
      </c>
      <c r="F90" s="116" t="s">
        <v>174</v>
      </c>
      <c r="G90" s="112"/>
      <c r="I90" s="112"/>
      <c r="J90" s="1" t="s">
        <v>214</v>
      </c>
      <c r="K90" s="4" t="s">
        <v>165</v>
      </c>
      <c r="L90" s="4" t="s">
        <v>165</v>
      </c>
      <c r="M90" s="4" t="s">
        <v>165</v>
      </c>
      <c r="N90" s="92" t="s">
        <v>165</v>
      </c>
      <c r="O90" s="92" t="s">
        <v>165</v>
      </c>
      <c r="P90" s="92" t="s">
        <v>165</v>
      </c>
      <c r="Q90" s="92" t="s">
        <v>165</v>
      </c>
      <c r="R90" s="92" t="s">
        <v>165</v>
      </c>
      <c r="S90" s="92" t="s">
        <v>165</v>
      </c>
      <c r="T90" s="92" t="s">
        <v>165</v>
      </c>
      <c r="U90" s="92" t="s">
        <v>165</v>
      </c>
      <c r="V90" s="92" t="s">
        <v>165</v>
      </c>
      <c r="W90" s="32" t="s">
        <v>165</v>
      </c>
    </row>
    <row r="91" spans="1:23">
      <c r="A91" s="47" t="s">
        <v>234</v>
      </c>
      <c r="B91" s="130">
        <v>1</v>
      </c>
      <c r="C91" s="99">
        <v>1</v>
      </c>
      <c r="D91" s="95" t="s">
        <v>241</v>
      </c>
      <c r="E91" s="95">
        <v>2</v>
      </c>
      <c r="F91" s="116" t="s">
        <v>174</v>
      </c>
      <c r="G91" s="112"/>
      <c r="I91" s="112"/>
      <c r="J91" s="43" t="s">
        <v>215</v>
      </c>
      <c r="K91" s="4">
        <v>-57.855249999999998</v>
      </c>
      <c r="L91" s="4">
        <v>50.789879999999997</v>
      </c>
      <c r="M91" s="4">
        <v>7.4314299999999998</v>
      </c>
      <c r="N91" s="92">
        <v>0.47262999999999999</v>
      </c>
      <c r="O91" s="92">
        <v>6.1600000000000002E-2</v>
      </c>
      <c r="P91" s="92">
        <v>-29.144290000000002</v>
      </c>
      <c r="Q91" s="92">
        <v>8.9340000000000003E-2</v>
      </c>
      <c r="R91" s="92">
        <v>66.650390000000002</v>
      </c>
      <c r="S91" s="92">
        <v>888.67188999999996</v>
      </c>
      <c r="T91" s="92">
        <v>2.1800000000000001E-3</v>
      </c>
      <c r="U91" s="92">
        <v>-27.099609999999998</v>
      </c>
      <c r="V91" s="92">
        <v>0.11731</v>
      </c>
      <c r="W91" s="4">
        <v>146.31708</v>
      </c>
    </row>
    <row r="92" spans="1:23">
      <c r="A92" s="47" t="s">
        <v>234</v>
      </c>
      <c r="B92" s="130"/>
      <c r="C92" s="99"/>
      <c r="D92" s="95" t="s">
        <v>241</v>
      </c>
      <c r="E92" s="95">
        <v>2</v>
      </c>
      <c r="F92" s="116" t="s">
        <v>174</v>
      </c>
      <c r="G92" s="112"/>
      <c r="I92" s="112"/>
      <c r="J92" s="43" t="s">
        <v>216</v>
      </c>
      <c r="K92" s="4">
        <v>-69.394810000000007</v>
      </c>
      <c r="L92" s="4">
        <v>54.312469999999998</v>
      </c>
      <c r="M92" s="4">
        <v>9.0028199999999998</v>
      </c>
      <c r="N92" s="92">
        <v>0.1226</v>
      </c>
      <c r="O92" s="92">
        <v>4.4119999999999999E-2</v>
      </c>
      <c r="P92" s="92">
        <v>-39.733890000000002</v>
      </c>
      <c r="Q92" s="92">
        <v>8.9709999999999998E-2</v>
      </c>
      <c r="R92" s="92">
        <v>59.753419999999998</v>
      </c>
      <c r="S92" s="92">
        <v>298.76710000000003</v>
      </c>
      <c r="T92" s="92">
        <v>2.2599999999999999E-3</v>
      </c>
      <c r="U92" s="92">
        <v>-37.170409999999997</v>
      </c>
      <c r="V92" s="92">
        <v>0.12118</v>
      </c>
      <c r="W92" s="4">
        <v>165.75977</v>
      </c>
    </row>
    <row r="93" spans="1:23">
      <c r="A93" s="43"/>
      <c r="B93" s="129"/>
      <c r="C93" s="98"/>
      <c r="D93" s="95" t="s">
        <v>241</v>
      </c>
      <c r="E93" s="95">
        <v>2</v>
      </c>
      <c r="F93" s="116" t="s">
        <v>174</v>
      </c>
      <c r="G93" s="112"/>
      <c r="I93" s="112"/>
      <c r="J93" s="43" t="s">
        <v>217</v>
      </c>
      <c r="K93" s="4" t="s">
        <v>165</v>
      </c>
      <c r="L93" s="4" t="s">
        <v>165</v>
      </c>
      <c r="M93" s="4" t="s">
        <v>165</v>
      </c>
      <c r="N93" s="92" t="s">
        <v>165</v>
      </c>
      <c r="O93" s="92" t="s">
        <v>165</v>
      </c>
      <c r="P93" s="92" t="s">
        <v>165</v>
      </c>
      <c r="Q93" s="92" t="s">
        <v>165</v>
      </c>
      <c r="R93" s="92" t="s">
        <v>165</v>
      </c>
      <c r="S93" s="92" t="s">
        <v>165</v>
      </c>
      <c r="T93" s="92" t="s">
        <v>165</v>
      </c>
      <c r="U93" s="92" t="s">
        <v>165</v>
      </c>
      <c r="V93" s="92" t="s">
        <v>165</v>
      </c>
      <c r="W93" s="4" t="s">
        <v>165</v>
      </c>
    </row>
    <row r="94" spans="1:23">
      <c r="A94" s="43"/>
      <c r="B94" s="130"/>
      <c r="C94" s="99"/>
      <c r="D94" s="95" t="s">
        <v>241</v>
      </c>
      <c r="E94" s="95">
        <v>2</v>
      </c>
      <c r="F94" s="116" t="s">
        <v>174</v>
      </c>
      <c r="G94" s="112"/>
      <c r="I94" s="112"/>
      <c r="J94" s="43" t="s">
        <v>218</v>
      </c>
      <c r="K94" s="4">
        <v>-78.164180000000002</v>
      </c>
      <c r="L94" s="4">
        <v>43.815800000000003</v>
      </c>
      <c r="M94" s="4">
        <v>13.16184</v>
      </c>
      <c r="N94" s="92">
        <v>0.51958000000000004</v>
      </c>
      <c r="O94" s="92">
        <v>9.2579999999999996E-2</v>
      </c>
      <c r="P94" s="92">
        <v>-48.126220000000004</v>
      </c>
      <c r="Q94" s="92">
        <v>3.4430000000000002E-2</v>
      </c>
      <c r="R94" s="92">
        <v>57.434080000000002</v>
      </c>
      <c r="S94" s="92">
        <v>176.72026</v>
      </c>
      <c r="T94" s="92">
        <v>2.0799999999999998E-3</v>
      </c>
      <c r="U94" s="92">
        <v>-50.44556</v>
      </c>
      <c r="V94" s="92">
        <v>0.13344</v>
      </c>
      <c r="W94" s="4">
        <v>300.39019999999999</v>
      </c>
    </row>
    <row r="95" spans="1:23">
      <c r="A95" s="43"/>
      <c r="B95" s="130">
        <v>1</v>
      </c>
      <c r="C95" s="99">
        <v>1</v>
      </c>
      <c r="D95" s="95" t="s">
        <v>241</v>
      </c>
      <c r="E95" s="95">
        <v>2</v>
      </c>
      <c r="F95" s="116" t="s">
        <v>174</v>
      </c>
      <c r="G95" s="112"/>
      <c r="I95" s="112"/>
      <c r="J95" s="43" t="s">
        <v>219</v>
      </c>
      <c r="K95" s="4">
        <v>-76.999430000000004</v>
      </c>
      <c r="L95" s="4">
        <v>1143.11976</v>
      </c>
      <c r="M95" s="4">
        <v>19.86966</v>
      </c>
      <c r="N95" s="92">
        <v>-3.7299999999999998E-3</v>
      </c>
      <c r="O95" s="92">
        <v>8.4500000000000006E-2</v>
      </c>
      <c r="P95" s="92">
        <v>-43.212890000000002</v>
      </c>
      <c r="Q95" s="92">
        <v>0.19797000000000001</v>
      </c>
      <c r="R95" s="92">
        <v>79.040530000000004</v>
      </c>
      <c r="S95" s="92">
        <v>451.66016999999999</v>
      </c>
      <c r="T95" s="92">
        <v>1.48E-3</v>
      </c>
      <c r="U95" s="92">
        <v>-55.969239999999999</v>
      </c>
      <c r="V95" s="92">
        <v>0.12934999999999999</v>
      </c>
      <c r="W95" s="4">
        <v>17.381959999999999</v>
      </c>
    </row>
    <row r="96" spans="1:23">
      <c r="A96" s="43"/>
      <c r="B96" s="129">
        <v>1</v>
      </c>
      <c r="C96" s="98">
        <v>1</v>
      </c>
      <c r="D96" s="95" t="s">
        <v>241</v>
      </c>
      <c r="E96" s="95">
        <v>2</v>
      </c>
      <c r="F96" s="116" t="s">
        <v>174</v>
      </c>
      <c r="G96" s="112"/>
      <c r="I96" s="112"/>
      <c r="J96" s="43" t="s">
        <v>220</v>
      </c>
      <c r="K96" s="4">
        <v>-49.289290000000001</v>
      </c>
      <c r="L96" s="49">
        <v>5645.9712300000001</v>
      </c>
      <c r="M96" s="49">
        <v>290.96485000000001</v>
      </c>
      <c r="N96" s="92">
        <v>-1.4599999999999999E-3</v>
      </c>
      <c r="O96" s="92">
        <v>6.3200000000000001E-3</v>
      </c>
      <c r="P96" s="92">
        <v>-45.318600000000004</v>
      </c>
      <c r="Q96" s="92" t="s">
        <v>165</v>
      </c>
      <c r="R96" s="92">
        <v>77.392579999999995</v>
      </c>
      <c r="S96" s="92">
        <v>281.42756000000003</v>
      </c>
      <c r="T96" s="92">
        <v>1.6000000000000001E-3</v>
      </c>
      <c r="U96" s="92">
        <v>-55.053710000000002</v>
      </c>
      <c r="V96" s="92">
        <v>0.22220999999999999</v>
      </c>
      <c r="W96" s="4">
        <v>51.534950000000002</v>
      </c>
    </row>
    <row r="97" spans="1:23">
      <c r="A97" s="43" t="s">
        <v>176</v>
      </c>
      <c r="B97" s="129">
        <v>1</v>
      </c>
      <c r="C97" s="98">
        <v>2</v>
      </c>
      <c r="D97" s="95" t="s">
        <v>241</v>
      </c>
      <c r="E97" s="95">
        <v>2</v>
      </c>
      <c r="F97" s="114" t="s">
        <v>176</v>
      </c>
      <c r="G97" s="112"/>
      <c r="I97" s="112"/>
      <c r="J97" s="43" t="s">
        <v>221</v>
      </c>
      <c r="K97" s="4">
        <v>-67.165369999999996</v>
      </c>
      <c r="L97" s="4">
        <v>168607.22545999999</v>
      </c>
      <c r="M97" s="4">
        <v>35464.092960000002</v>
      </c>
      <c r="N97" s="92">
        <v>2.945E-2</v>
      </c>
      <c r="O97" s="92">
        <v>9.1759999999999994E-2</v>
      </c>
      <c r="P97" s="92">
        <v>-52.429200000000002</v>
      </c>
      <c r="Q97" s="92">
        <v>3.5799999999999998E-2</v>
      </c>
      <c r="R97" s="92">
        <v>92.285160000000005</v>
      </c>
      <c r="S97" s="92">
        <v>461.42579000000001</v>
      </c>
      <c r="T97" s="92">
        <v>1.2600000000000001E-3</v>
      </c>
      <c r="U97" s="92">
        <v>-67.535399999999996</v>
      </c>
      <c r="V97" s="92">
        <v>0.10761</v>
      </c>
      <c r="W97" s="4">
        <v>210.33555000000001</v>
      </c>
    </row>
    <row r="98" spans="1:23">
      <c r="A98" s="43"/>
      <c r="B98" s="129">
        <v>1</v>
      </c>
      <c r="C98" s="98">
        <v>2</v>
      </c>
      <c r="D98" s="95" t="s">
        <v>241</v>
      </c>
      <c r="E98" s="95">
        <v>2</v>
      </c>
      <c r="F98" s="116" t="s">
        <v>176</v>
      </c>
      <c r="G98" s="112"/>
      <c r="I98" s="112"/>
      <c r="J98" s="43" t="s">
        <v>222</v>
      </c>
      <c r="K98" s="4">
        <v>-71.393199999999993</v>
      </c>
      <c r="L98" s="4">
        <v>60.482010000000002</v>
      </c>
      <c r="M98" s="4">
        <v>15.959289999999999</v>
      </c>
      <c r="N98" s="92">
        <v>0.12264</v>
      </c>
      <c r="O98" s="92">
        <v>0.38012000000000001</v>
      </c>
      <c r="P98" s="92">
        <v>-44.403080000000003</v>
      </c>
      <c r="Q98" s="92">
        <v>9.5300000000000003E-3</v>
      </c>
      <c r="R98" s="92">
        <v>78.186040000000006</v>
      </c>
      <c r="S98" s="92">
        <v>446.77735000000001</v>
      </c>
      <c r="T98" s="92">
        <v>1.2600000000000001E-3</v>
      </c>
      <c r="U98" s="92">
        <v>-64.941410000000005</v>
      </c>
      <c r="V98" s="92">
        <v>7.1580000000000005E-2</v>
      </c>
      <c r="W98" s="4">
        <v>263.86847</v>
      </c>
    </row>
    <row r="99" spans="1:23">
      <c r="A99" s="43"/>
      <c r="B99" s="129"/>
      <c r="C99" s="98"/>
      <c r="D99" s="95" t="s">
        <v>241</v>
      </c>
      <c r="E99" s="95">
        <v>2</v>
      </c>
      <c r="F99" s="116" t="s">
        <v>176</v>
      </c>
      <c r="G99" s="112"/>
      <c r="I99" s="112"/>
      <c r="J99" s="43" t="s">
        <v>223</v>
      </c>
      <c r="K99" s="4" t="s">
        <v>165</v>
      </c>
      <c r="L99" s="4" t="s">
        <v>165</v>
      </c>
      <c r="M99" s="4" t="s">
        <v>165</v>
      </c>
      <c r="N99" s="92" t="s">
        <v>165</v>
      </c>
      <c r="O99" s="92" t="s">
        <v>165</v>
      </c>
      <c r="P99" s="92" t="s">
        <v>165</v>
      </c>
      <c r="Q99" s="92" t="s">
        <v>165</v>
      </c>
      <c r="R99" s="92" t="s">
        <v>165</v>
      </c>
      <c r="S99" s="92" t="s">
        <v>165</v>
      </c>
      <c r="T99" s="92" t="s">
        <v>165</v>
      </c>
      <c r="U99" s="92" t="s">
        <v>165</v>
      </c>
      <c r="V99" s="92" t="s">
        <v>165</v>
      </c>
      <c r="W99" s="4" t="s">
        <v>165</v>
      </c>
    </row>
    <row r="100" spans="1:23">
      <c r="A100" s="48" t="s">
        <v>237</v>
      </c>
      <c r="B100" s="129"/>
      <c r="C100" s="98"/>
      <c r="D100" s="95" t="s">
        <v>241</v>
      </c>
      <c r="E100" s="95">
        <v>2</v>
      </c>
      <c r="F100" s="116" t="s">
        <v>176</v>
      </c>
      <c r="G100" s="112"/>
      <c r="I100" s="112"/>
      <c r="J100" s="43" t="s">
        <v>224</v>
      </c>
      <c r="K100" s="4">
        <v>-63.742420000000003</v>
      </c>
      <c r="L100" s="49">
        <v>-1621638.00345</v>
      </c>
      <c r="M100" s="49">
        <v>45473.161610000003</v>
      </c>
      <c r="N100" s="92">
        <v>7.4819999999999998E-2</v>
      </c>
      <c r="O100" s="92">
        <v>9.9180000000000004E-2</v>
      </c>
      <c r="P100" s="92">
        <v>-43.151859999999999</v>
      </c>
      <c r="Q100" s="92">
        <v>0.13170000000000001</v>
      </c>
      <c r="R100" s="92">
        <v>88.012699999999995</v>
      </c>
      <c r="S100" s="92">
        <v>704.10158000000001</v>
      </c>
      <c r="T100" s="92">
        <v>1.2199999999999999E-3</v>
      </c>
      <c r="U100" s="92">
        <v>-53.405760000000001</v>
      </c>
      <c r="V100" s="92">
        <v>0.19683999999999999</v>
      </c>
      <c r="W100" s="49">
        <v>-28.041499999999999</v>
      </c>
    </row>
    <row r="101" spans="1:23">
      <c r="A101" s="48" t="s">
        <v>234</v>
      </c>
      <c r="B101" s="129">
        <v>1</v>
      </c>
      <c r="C101" s="98">
        <v>2</v>
      </c>
      <c r="D101" s="95" t="s">
        <v>241</v>
      </c>
      <c r="E101" s="95">
        <v>2</v>
      </c>
      <c r="F101" s="116" t="s">
        <v>176</v>
      </c>
      <c r="G101" s="112"/>
      <c r="I101" s="112"/>
      <c r="J101" s="43" t="s">
        <v>225</v>
      </c>
      <c r="K101" s="4">
        <v>-68.153819999999996</v>
      </c>
      <c r="L101" s="4">
        <v>26.448370000000001</v>
      </c>
      <c r="M101" s="4">
        <v>2.7311399999999999</v>
      </c>
      <c r="N101" s="92">
        <v>5.16E-2</v>
      </c>
      <c r="O101" s="92">
        <v>0.21093999999999999</v>
      </c>
      <c r="P101" s="92">
        <v>-62.530520000000003</v>
      </c>
      <c r="Q101" s="92">
        <v>0.10940999999999999</v>
      </c>
      <c r="R101" s="92">
        <v>104.70581</v>
      </c>
      <c r="S101" s="92">
        <v>119.66379000000001</v>
      </c>
      <c r="T101" s="92">
        <v>1.1000000000000001E-3</v>
      </c>
      <c r="U101" s="92">
        <v>-54.809570000000001</v>
      </c>
      <c r="V101" s="92">
        <v>0.23413999999999999</v>
      </c>
      <c r="W101" s="4">
        <v>103.26309000000001</v>
      </c>
    </row>
    <row r="102" spans="1:23">
      <c r="A102" s="48" t="s">
        <v>234</v>
      </c>
      <c r="B102" s="129"/>
      <c r="C102" s="98"/>
      <c r="D102" s="95" t="s">
        <v>241</v>
      </c>
      <c r="E102" s="95">
        <v>2</v>
      </c>
      <c r="F102" s="116" t="s">
        <v>176</v>
      </c>
      <c r="G102" s="112"/>
      <c r="I102" s="112"/>
      <c r="J102" s="43" t="s">
        <v>226</v>
      </c>
      <c r="K102" s="4">
        <v>-70.058149999999998</v>
      </c>
      <c r="L102" s="4">
        <v>359.18585999999999</v>
      </c>
      <c r="M102" s="4">
        <v>16.068909999999999</v>
      </c>
      <c r="N102" s="92">
        <v>6.3439999999999996E-2</v>
      </c>
      <c r="O102" s="92">
        <v>0.11476</v>
      </c>
      <c r="P102" s="92">
        <v>-49.255369999999999</v>
      </c>
      <c r="Q102" s="92">
        <v>8.5529999999999995E-2</v>
      </c>
      <c r="R102" s="92">
        <v>95.092780000000005</v>
      </c>
      <c r="S102" s="92">
        <v>633.95183999999995</v>
      </c>
      <c r="T102" s="92">
        <v>1.1199999999999999E-3</v>
      </c>
      <c r="U102" s="92">
        <v>-60.45532</v>
      </c>
      <c r="V102" s="92">
        <v>0.14729</v>
      </c>
      <c r="W102" s="4">
        <v>44.737050000000004</v>
      </c>
    </row>
    <row r="103" spans="1:23">
      <c r="A103" s="48" t="s">
        <v>234</v>
      </c>
      <c r="B103" s="129"/>
      <c r="C103" s="98"/>
      <c r="D103" s="95" t="s">
        <v>241</v>
      </c>
      <c r="E103" s="95">
        <v>2</v>
      </c>
      <c r="F103" s="116" t="s">
        <v>176</v>
      </c>
      <c r="G103" s="117"/>
      <c r="I103" s="112"/>
      <c r="J103" s="35" t="s">
        <v>227</v>
      </c>
      <c r="K103" s="4">
        <v>-70.60324</v>
      </c>
      <c r="L103" s="4">
        <v>33.865769999999998</v>
      </c>
      <c r="M103" s="4">
        <v>2.9891100000000002</v>
      </c>
      <c r="N103" s="92">
        <v>6.1330000000000003E-2</v>
      </c>
      <c r="O103" s="92">
        <v>9.4960000000000003E-2</v>
      </c>
      <c r="P103" s="92">
        <v>-49.560549999999999</v>
      </c>
      <c r="Q103" s="92">
        <v>9.64E-2</v>
      </c>
      <c r="R103" s="92">
        <v>95.184330000000003</v>
      </c>
      <c r="S103" s="92">
        <v>634.56218999999999</v>
      </c>
      <c r="T103" s="92">
        <v>1.1000000000000001E-3</v>
      </c>
      <c r="U103" s="92">
        <v>-61.035159999999998</v>
      </c>
      <c r="V103" s="92">
        <v>0.13785</v>
      </c>
      <c r="W103" s="4">
        <v>88.263549999999995</v>
      </c>
    </row>
    <row r="104" spans="1:23">
      <c r="A104" s="28" t="s">
        <v>236</v>
      </c>
      <c r="B104" s="131"/>
      <c r="C104" s="100"/>
      <c r="D104" s="95" t="s">
        <v>241</v>
      </c>
      <c r="E104" s="95">
        <v>2</v>
      </c>
      <c r="F104" s="116" t="s">
        <v>176</v>
      </c>
      <c r="G104" s="118"/>
      <c r="I104" s="112"/>
      <c r="J104" s="43" t="s">
        <v>228</v>
      </c>
      <c r="K104" s="4" t="s">
        <v>165</v>
      </c>
      <c r="L104" s="4" t="s">
        <v>165</v>
      </c>
      <c r="M104" s="4" t="s">
        <v>165</v>
      </c>
      <c r="N104" s="92" t="s">
        <v>165</v>
      </c>
      <c r="O104" s="92" t="s">
        <v>165</v>
      </c>
      <c r="P104" s="92" t="s">
        <v>165</v>
      </c>
      <c r="Q104" s="92" t="s">
        <v>165</v>
      </c>
      <c r="R104" s="92" t="s">
        <v>165</v>
      </c>
      <c r="S104" s="92" t="s">
        <v>165</v>
      </c>
      <c r="T104" s="92" t="s">
        <v>165</v>
      </c>
      <c r="U104" s="92" t="s">
        <v>165</v>
      </c>
      <c r="V104" s="92" t="s">
        <v>165</v>
      </c>
      <c r="W104" s="4" t="s">
        <v>165</v>
      </c>
    </row>
    <row r="105" spans="1:23">
      <c r="A105" s="28"/>
      <c r="B105" s="131"/>
      <c r="C105" s="100"/>
      <c r="D105" s="95" t="s">
        <v>241</v>
      </c>
      <c r="E105" s="95">
        <v>2</v>
      </c>
      <c r="F105" s="116" t="s">
        <v>176</v>
      </c>
      <c r="G105" s="118"/>
      <c r="I105" s="112"/>
      <c r="J105" s="43" t="s">
        <v>229</v>
      </c>
      <c r="K105" s="4" t="s">
        <v>165</v>
      </c>
      <c r="L105" s="4" t="s">
        <v>165</v>
      </c>
      <c r="M105" s="4" t="s">
        <v>165</v>
      </c>
      <c r="N105" s="92" t="s">
        <v>165</v>
      </c>
      <c r="O105" s="92" t="s">
        <v>165</v>
      </c>
      <c r="P105" s="92" t="s">
        <v>165</v>
      </c>
      <c r="Q105" s="92" t="s">
        <v>165</v>
      </c>
      <c r="R105" s="92" t="s">
        <v>165</v>
      </c>
      <c r="S105" s="92" t="s">
        <v>165</v>
      </c>
      <c r="T105" s="92" t="s">
        <v>165</v>
      </c>
      <c r="U105" s="92" t="s">
        <v>165</v>
      </c>
      <c r="V105" s="92" t="s">
        <v>165</v>
      </c>
      <c r="W105" s="4" t="s">
        <v>165</v>
      </c>
    </row>
    <row r="106" spans="1:23">
      <c r="A106" s="28" t="s">
        <v>236</v>
      </c>
      <c r="B106" s="131"/>
      <c r="C106" s="100"/>
      <c r="D106" s="95" t="s">
        <v>241</v>
      </c>
      <c r="E106" s="95">
        <v>2</v>
      </c>
      <c r="F106" s="116" t="s">
        <v>176</v>
      </c>
      <c r="G106" s="118"/>
      <c r="I106" s="112"/>
      <c r="J106" s="43" t="s">
        <v>230</v>
      </c>
      <c r="K106" s="4" t="s">
        <v>165</v>
      </c>
      <c r="L106" s="4" t="s">
        <v>165</v>
      </c>
      <c r="M106" s="4" t="s">
        <v>165</v>
      </c>
      <c r="N106" s="92" t="s">
        <v>165</v>
      </c>
      <c r="O106" s="92" t="s">
        <v>165</v>
      </c>
      <c r="P106" s="92" t="s">
        <v>165</v>
      </c>
      <c r="Q106" s="92" t="s">
        <v>165</v>
      </c>
      <c r="R106" s="92" t="s">
        <v>165</v>
      </c>
      <c r="S106" s="92" t="s">
        <v>165</v>
      </c>
      <c r="T106" s="92" t="s">
        <v>165</v>
      </c>
      <c r="U106" s="92" t="s">
        <v>165</v>
      </c>
      <c r="V106" s="92" t="s">
        <v>165</v>
      </c>
      <c r="W106" s="32" t="s">
        <v>165</v>
      </c>
    </row>
    <row r="107" spans="1:23">
      <c r="A107" s="28" t="s">
        <v>236</v>
      </c>
      <c r="B107" s="131"/>
      <c r="C107" s="100"/>
      <c r="D107" s="95" t="s">
        <v>241</v>
      </c>
      <c r="E107" s="95">
        <v>2</v>
      </c>
      <c r="F107" s="116" t="s">
        <v>176</v>
      </c>
      <c r="G107" s="118"/>
      <c r="I107" s="112"/>
      <c r="J107" s="43" t="s">
        <v>231</v>
      </c>
      <c r="K107" s="4" t="s">
        <v>165</v>
      </c>
      <c r="L107" s="4" t="s">
        <v>165</v>
      </c>
      <c r="M107" s="4" t="s">
        <v>165</v>
      </c>
      <c r="N107" s="92" t="s">
        <v>165</v>
      </c>
      <c r="O107" s="92" t="s">
        <v>165</v>
      </c>
      <c r="P107" s="92" t="s">
        <v>165</v>
      </c>
      <c r="Q107" s="92" t="s">
        <v>165</v>
      </c>
      <c r="R107" s="92" t="s">
        <v>165</v>
      </c>
      <c r="S107" s="92" t="s">
        <v>165</v>
      </c>
      <c r="T107" s="92" t="s">
        <v>165</v>
      </c>
      <c r="U107" s="92" t="s">
        <v>165</v>
      </c>
      <c r="V107" s="92" t="s">
        <v>165</v>
      </c>
      <c r="W107" s="4" t="s">
        <v>165</v>
      </c>
    </row>
    <row r="108" spans="1:23">
      <c r="A108" s="28"/>
      <c r="B108" s="129">
        <v>1</v>
      </c>
      <c r="C108" s="98">
        <v>2</v>
      </c>
      <c r="D108" s="95" t="s">
        <v>241</v>
      </c>
      <c r="E108" s="95">
        <v>2</v>
      </c>
      <c r="F108" s="116" t="s">
        <v>176</v>
      </c>
      <c r="G108" s="118"/>
      <c r="I108" s="112"/>
      <c r="J108" s="43" t="s">
        <v>232</v>
      </c>
      <c r="K108" s="4">
        <v>-68.353849999999994</v>
      </c>
      <c r="L108" s="49">
        <v>185513.32665999999</v>
      </c>
      <c r="M108" s="49">
        <v>12451.7219</v>
      </c>
      <c r="N108" s="92">
        <v>7.1000000000000002E-4</v>
      </c>
      <c r="O108" s="92">
        <v>9.7180000000000002E-2</v>
      </c>
      <c r="P108" s="92">
        <v>-43.579099999999997</v>
      </c>
      <c r="Q108" s="92">
        <v>4.7100000000000003E-2</v>
      </c>
      <c r="R108" s="92">
        <v>74.249269999999996</v>
      </c>
      <c r="S108" s="92">
        <v>424.28154000000001</v>
      </c>
      <c r="T108" s="92">
        <v>1.2800000000000001E-3</v>
      </c>
      <c r="U108" s="92">
        <v>-60.424810000000001</v>
      </c>
      <c r="V108" s="92">
        <v>0.23905000000000001</v>
      </c>
      <c r="W108" s="35">
        <v>67.120360000000005</v>
      </c>
    </row>
    <row r="109" spans="1:23">
      <c r="A109" s="28" t="s">
        <v>238</v>
      </c>
      <c r="B109" s="129"/>
      <c r="C109" s="98"/>
      <c r="D109" s="95" t="s">
        <v>241</v>
      </c>
      <c r="E109" s="95">
        <v>2</v>
      </c>
      <c r="F109" s="116" t="s">
        <v>176</v>
      </c>
      <c r="I109" s="112"/>
      <c r="J109" s="43" t="s">
        <v>233</v>
      </c>
      <c r="K109" s="4">
        <v>-85.332840000000004</v>
      </c>
      <c r="L109" s="49">
        <v>61.61298</v>
      </c>
      <c r="M109" s="4">
        <v>12.487120000000001</v>
      </c>
      <c r="N109" s="92">
        <v>0.28703000000000001</v>
      </c>
      <c r="O109" s="92">
        <v>2.078E-2</v>
      </c>
      <c r="P109" s="92">
        <v>-49.438479999999998</v>
      </c>
      <c r="Q109" s="92">
        <v>2.9590000000000002E-2</v>
      </c>
      <c r="R109" s="92">
        <v>78.918459999999996</v>
      </c>
      <c r="S109" s="92">
        <v>394.59228999999999</v>
      </c>
      <c r="T109" s="92">
        <v>1.06E-3</v>
      </c>
      <c r="U109" s="92">
        <v>-63.14087</v>
      </c>
      <c r="V109" s="92">
        <v>0.30098000000000003</v>
      </c>
      <c r="W109" s="49">
        <v>202.67025000000001</v>
      </c>
    </row>
    <row r="110" spans="1:23">
      <c r="A110" s="4" t="s">
        <v>242</v>
      </c>
      <c r="B110" s="129">
        <v>1</v>
      </c>
      <c r="C110" s="98">
        <v>2</v>
      </c>
      <c r="D110" s="95" t="s">
        <v>241</v>
      </c>
      <c r="E110" s="95">
        <v>3</v>
      </c>
      <c r="F110" s="114" t="s">
        <v>242</v>
      </c>
      <c r="G110" s="119" t="s">
        <v>249</v>
      </c>
      <c r="H110" s="119" t="s">
        <v>250</v>
      </c>
      <c r="I110" s="110"/>
      <c r="J110" s="4" t="s">
        <v>243</v>
      </c>
      <c r="K110" s="4">
        <v>-62.841090000000001</v>
      </c>
      <c r="L110" s="4">
        <v>65.370260000000002</v>
      </c>
      <c r="M110" s="4">
        <v>16.17811</v>
      </c>
      <c r="N110" s="92">
        <v>0.1016</v>
      </c>
      <c r="O110" s="92">
        <v>0.39284000000000002</v>
      </c>
      <c r="P110" s="92">
        <v>-58.959960000000002</v>
      </c>
      <c r="Q110" s="92">
        <v>4.6960000000000002E-2</v>
      </c>
      <c r="R110" s="92">
        <v>83.068849999999998</v>
      </c>
      <c r="S110" s="92">
        <v>110.75847</v>
      </c>
      <c r="T110" s="92">
        <v>1.42E-3</v>
      </c>
      <c r="U110" s="92">
        <v>-55.419919999999998</v>
      </c>
      <c r="V110" s="92">
        <v>9.1590000000000005E-2</v>
      </c>
      <c r="W110" s="4">
        <v>247.48420999999999</v>
      </c>
    </row>
    <row r="111" spans="1:23">
      <c r="B111" s="129"/>
      <c r="C111" s="98"/>
      <c r="D111" s="95" t="s">
        <v>241</v>
      </c>
      <c r="E111" s="95">
        <v>3</v>
      </c>
      <c r="F111" s="116" t="s">
        <v>242</v>
      </c>
      <c r="I111" s="110"/>
      <c r="J111" s="4" t="s">
        <v>244</v>
      </c>
      <c r="K111" s="4">
        <v>-69.629130000000004</v>
      </c>
      <c r="L111" s="4">
        <v>63.010570000000001</v>
      </c>
      <c r="M111" s="4">
        <v>17.140250000000002</v>
      </c>
      <c r="N111" s="92">
        <v>7.4050000000000005E-2</v>
      </c>
      <c r="O111" s="92">
        <v>6.3799999999999996E-2</v>
      </c>
      <c r="P111" s="92">
        <v>-47.241210000000002</v>
      </c>
      <c r="Q111" s="92">
        <v>2.648E-2</v>
      </c>
      <c r="R111" s="92">
        <v>77.178960000000004</v>
      </c>
      <c r="S111" s="92">
        <v>441.02260999999999</v>
      </c>
      <c r="T111" s="92">
        <v>1.2999999999999999E-3</v>
      </c>
      <c r="U111" s="92">
        <v>-63.507080000000002</v>
      </c>
      <c r="V111" s="92">
        <v>0.15259</v>
      </c>
      <c r="W111" s="4">
        <v>272.02179000000001</v>
      </c>
    </row>
    <row r="112" spans="1:23">
      <c r="B112" s="129">
        <v>1</v>
      </c>
      <c r="C112" s="98">
        <v>2</v>
      </c>
      <c r="D112" s="95" t="s">
        <v>241</v>
      </c>
      <c r="E112" s="95">
        <v>3</v>
      </c>
      <c r="F112" s="116" t="s">
        <v>242</v>
      </c>
      <c r="H112" s="119" t="s">
        <v>251</v>
      </c>
      <c r="I112" s="110"/>
      <c r="J112" s="4" t="s">
        <v>245</v>
      </c>
      <c r="K112" s="4">
        <v>-71.188720000000004</v>
      </c>
      <c r="L112" s="4">
        <v>99.842690000000005</v>
      </c>
      <c r="M112" s="4">
        <v>19.758230000000001</v>
      </c>
      <c r="N112" s="92">
        <v>7.4319999999999997E-2</v>
      </c>
      <c r="O112" s="92">
        <v>7.6139999999999999E-2</v>
      </c>
      <c r="P112" s="92">
        <v>-54.321289999999998</v>
      </c>
      <c r="Q112" s="92">
        <v>2.4840000000000001E-2</v>
      </c>
      <c r="R112" s="92">
        <v>90.728759999999994</v>
      </c>
      <c r="S112" s="92">
        <v>453.64380999999997</v>
      </c>
      <c r="T112" s="92">
        <v>1.1199999999999999E-3</v>
      </c>
      <c r="U112" s="92">
        <v>-64.849850000000004</v>
      </c>
      <c r="V112" s="92">
        <v>0.25827</v>
      </c>
      <c r="W112" s="4">
        <v>197.89357000000001</v>
      </c>
    </row>
    <row r="113" spans="2:28">
      <c r="B113" s="129"/>
      <c r="C113" s="98"/>
      <c r="D113" s="95" t="s">
        <v>241</v>
      </c>
      <c r="E113" s="95">
        <v>3</v>
      </c>
      <c r="F113" s="116" t="s">
        <v>242</v>
      </c>
      <c r="I113" s="110"/>
      <c r="J113" s="4" t="s">
        <v>246</v>
      </c>
      <c r="K113" s="4">
        <v>-72.674589999999995</v>
      </c>
      <c r="L113" s="4">
        <v>227.03045</v>
      </c>
      <c r="M113" s="4">
        <v>43.634410000000003</v>
      </c>
      <c r="N113" s="92">
        <v>7.8789999999999999E-2</v>
      </c>
      <c r="O113" s="92">
        <v>0.19378000000000001</v>
      </c>
      <c r="P113" s="92">
        <v>-52.001950000000001</v>
      </c>
      <c r="Q113" s="92">
        <v>3.1099999999999999E-2</v>
      </c>
      <c r="R113" s="92">
        <v>87.860110000000006</v>
      </c>
      <c r="S113" s="92">
        <v>502.05777</v>
      </c>
      <c r="T113" s="92">
        <v>1.1800000000000001E-3</v>
      </c>
      <c r="U113" s="92">
        <v>-64.910889999999995</v>
      </c>
      <c r="V113" s="92">
        <v>0.27306000000000002</v>
      </c>
      <c r="W113" s="4">
        <v>192.19629</v>
      </c>
    </row>
    <row r="114" spans="2:28">
      <c r="B114" s="129">
        <v>1</v>
      </c>
      <c r="C114" s="98">
        <v>2</v>
      </c>
      <c r="D114" s="95" t="s">
        <v>241</v>
      </c>
      <c r="E114" s="95">
        <v>3</v>
      </c>
      <c r="F114" s="116" t="s">
        <v>242</v>
      </c>
      <c r="H114" s="119" t="s">
        <v>252</v>
      </c>
      <c r="I114" s="110"/>
      <c r="J114" s="4" t="s">
        <v>247</v>
      </c>
      <c r="K114" s="4">
        <v>-71.397459999999995</v>
      </c>
      <c r="L114" s="4">
        <v>82.075879999999998</v>
      </c>
      <c r="M114" s="4">
        <v>13.69042</v>
      </c>
      <c r="N114" s="92">
        <v>7.2090000000000001E-2</v>
      </c>
      <c r="O114" s="92">
        <v>0.12740000000000001</v>
      </c>
      <c r="P114" s="92">
        <v>-47.82105</v>
      </c>
      <c r="Q114" s="92">
        <v>5.4300000000000001E-2</v>
      </c>
      <c r="R114" s="92">
        <v>69.885260000000002</v>
      </c>
      <c r="S114" s="92">
        <v>349.42628000000002</v>
      </c>
      <c r="T114" s="92">
        <v>1.58E-3</v>
      </c>
      <c r="U114" s="92">
        <v>-55.053710000000002</v>
      </c>
      <c r="V114" s="92">
        <v>0.20271</v>
      </c>
      <c r="W114" s="4">
        <v>166.80199999999999</v>
      </c>
    </row>
    <row r="115" spans="2:28">
      <c r="B115" s="128"/>
      <c r="D115" s="95" t="s">
        <v>241</v>
      </c>
      <c r="E115" s="95">
        <v>3</v>
      </c>
      <c r="F115" s="116" t="s">
        <v>242</v>
      </c>
      <c r="I115" s="110"/>
      <c r="J115" s="4" t="s">
        <v>248</v>
      </c>
      <c r="K115" s="4">
        <v>-70.578130000000002</v>
      </c>
      <c r="L115" s="4">
        <v>66.488079999999997</v>
      </c>
      <c r="M115" s="4">
        <v>15.734870000000001</v>
      </c>
      <c r="N115" s="92">
        <v>7.707E-2</v>
      </c>
      <c r="O115" s="92">
        <v>5.5780000000000003E-2</v>
      </c>
      <c r="P115" s="92">
        <v>-49.224850000000004</v>
      </c>
      <c r="Q115" s="92">
        <v>3.015E-2</v>
      </c>
      <c r="R115" s="92">
        <v>61.73706</v>
      </c>
      <c r="S115" s="92">
        <v>224.49841000000001</v>
      </c>
      <c r="T115" s="92">
        <v>1.64E-3</v>
      </c>
      <c r="U115" s="92">
        <v>-55.908200000000001</v>
      </c>
      <c r="V115" s="92">
        <v>0.18106</v>
      </c>
      <c r="W115" s="4">
        <v>236.65697</v>
      </c>
    </row>
    <row r="116" spans="2:28" s="65" customFormat="1">
      <c r="B116" s="128"/>
      <c r="C116" s="97"/>
      <c r="D116" s="95" t="s">
        <v>241</v>
      </c>
      <c r="E116" s="95">
        <v>3</v>
      </c>
      <c r="F116" s="116" t="s">
        <v>242</v>
      </c>
      <c r="G116" s="110"/>
      <c r="H116" s="119" t="s">
        <v>253</v>
      </c>
      <c r="I116" s="110"/>
      <c r="J116" s="65" t="s">
        <v>254</v>
      </c>
      <c r="K116" s="65">
        <v>-68.758880000000005</v>
      </c>
      <c r="L116" s="65">
        <v>-251.99336</v>
      </c>
      <c r="M116" s="65">
        <v>0.54295000000000004</v>
      </c>
      <c r="N116" s="92">
        <v>6.1879999999999998E-2</v>
      </c>
      <c r="O116" s="92">
        <v>6.4380000000000007E-2</v>
      </c>
      <c r="P116" s="92">
        <v>-46.051029999999997</v>
      </c>
      <c r="Q116" s="92">
        <v>9.2480000000000007E-2</v>
      </c>
      <c r="R116" s="92">
        <v>87.188720000000004</v>
      </c>
      <c r="S116" s="92">
        <v>498.22127</v>
      </c>
      <c r="T116" s="92">
        <v>1.2199999999999999E-3</v>
      </c>
      <c r="U116" s="92">
        <v>-53.863529999999997</v>
      </c>
      <c r="V116" s="92">
        <v>0.23158000000000001</v>
      </c>
      <c r="W116" s="68">
        <v>-2.1546099999999999</v>
      </c>
      <c r="Y116" s="67"/>
      <c r="Z116" s="67"/>
      <c r="AB116" s="67"/>
    </row>
    <row r="117" spans="2:28">
      <c r="B117" s="128">
        <v>1</v>
      </c>
      <c r="C117" s="97">
        <v>2</v>
      </c>
      <c r="D117" s="95" t="s">
        <v>241</v>
      </c>
      <c r="E117" s="95">
        <v>3</v>
      </c>
      <c r="F117" s="116" t="s">
        <v>242</v>
      </c>
      <c r="I117" s="110"/>
      <c r="J117" s="4" t="s">
        <v>255</v>
      </c>
      <c r="K117" s="4">
        <v>-56.14575</v>
      </c>
      <c r="L117" s="4">
        <v>165707.12362999999</v>
      </c>
      <c r="M117" s="4">
        <v>49475.422429999999</v>
      </c>
      <c r="N117" s="92">
        <v>6.8790000000000004E-2</v>
      </c>
      <c r="O117" s="92">
        <v>0.11766</v>
      </c>
      <c r="P117" s="92">
        <v>-46.966549999999998</v>
      </c>
      <c r="Q117" s="92">
        <v>4.675E-2</v>
      </c>
      <c r="R117" s="92">
        <v>85.815430000000006</v>
      </c>
      <c r="S117" s="92">
        <v>490.37389000000002</v>
      </c>
      <c r="T117" s="92">
        <v>1.2999999999999999E-3</v>
      </c>
      <c r="U117" s="92">
        <v>-56.152349999999998</v>
      </c>
      <c r="V117" s="92">
        <v>0.15754000000000001</v>
      </c>
      <c r="W117" s="4">
        <v>298.57148999999998</v>
      </c>
    </row>
    <row r="118" spans="2:28">
      <c r="B118" s="128">
        <v>1</v>
      </c>
      <c r="C118" s="97">
        <v>2</v>
      </c>
      <c r="D118" s="95" t="s">
        <v>241</v>
      </c>
      <c r="E118" s="95">
        <v>3</v>
      </c>
      <c r="F118" s="116" t="s">
        <v>242</v>
      </c>
      <c r="H118" s="119" t="s">
        <v>256</v>
      </c>
      <c r="I118" s="110"/>
      <c r="J118" s="4" t="s">
        <v>257</v>
      </c>
      <c r="K118" s="4">
        <v>-70.565849999999998</v>
      </c>
      <c r="L118" s="4">
        <v>118.34005999999999</v>
      </c>
      <c r="M118" s="4">
        <v>22.97017</v>
      </c>
      <c r="N118" s="92">
        <v>0.18265999999999999</v>
      </c>
      <c r="O118" s="92">
        <v>9.6879999999999994E-2</v>
      </c>
      <c r="P118" s="92">
        <v>-43.30444</v>
      </c>
      <c r="Q118" s="92">
        <v>3.5889999999999998E-2</v>
      </c>
      <c r="R118" s="92">
        <v>70.007329999999996</v>
      </c>
      <c r="S118" s="92">
        <v>400.04185999999999</v>
      </c>
      <c r="T118" s="92">
        <v>1.6000000000000001E-3</v>
      </c>
      <c r="U118" s="92">
        <v>-46.11206</v>
      </c>
      <c r="V118" s="92">
        <v>6.7210000000000006E-2</v>
      </c>
      <c r="W118" s="4">
        <v>194.10307</v>
      </c>
    </row>
    <row r="119" spans="2:28">
      <c r="B119" s="128"/>
      <c r="D119" s="95" t="s">
        <v>241</v>
      </c>
      <c r="E119" s="95">
        <v>3</v>
      </c>
      <c r="F119" s="116" t="s">
        <v>242</v>
      </c>
      <c r="I119" s="110"/>
      <c r="J119" s="4" t="s">
        <v>258</v>
      </c>
      <c r="K119" s="4">
        <v>-67.439260000000004</v>
      </c>
      <c r="L119" s="4">
        <v>24.716909999999999</v>
      </c>
      <c r="M119" s="4">
        <v>6.57273</v>
      </c>
      <c r="N119" s="92">
        <v>0.42619000000000001</v>
      </c>
      <c r="O119" s="92">
        <v>0.14008000000000001</v>
      </c>
      <c r="P119" s="92">
        <v>-44.281010000000002</v>
      </c>
      <c r="Q119" s="92">
        <v>2.7490000000000001E-2</v>
      </c>
      <c r="R119" s="92">
        <v>52.948</v>
      </c>
      <c r="S119" s="92">
        <v>176.49332999999999</v>
      </c>
      <c r="T119" s="92">
        <v>2.0200000000000001E-3</v>
      </c>
      <c r="U119" s="92">
        <v>-46.661380000000001</v>
      </c>
      <c r="V119" s="92">
        <v>0.10727</v>
      </c>
      <c r="W119" s="4">
        <v>265.92038000000002</v>
      </c>
    </row>
    <row r="120" spans="2:28">
      <c r="B120" s="128"/>
      <c r="D120" s="95" t="s">
        <v>241</v>
      </c>
      <c r="E120" s="95">
        <v>3</v>
      </c>
      <c r="F120" s="116" t="s">
        <v>242</v>
      </c>
      <c r="I120" s="110"/>
      <c r="J120" s="4" t="s">
        <v>259</v>
      </c>
      <c r="K120" s="4">
        <v>-70.131479999999996</v>
      </c>
      <c r="L120" s="4">
        <v>77.572670000000002</v>
      </c>
      <c r="M120" s="4">
        <v>19.625610000000002</v>
      </c>
      <c r="N120" s="92">
        <v>5.8119999999999998E-2</v>
      </c>
      <c r="O120" s="92">
        <v>0.24242</v>
      </c>
      <c r="P120" s="92">
        <v>-46.813969999999998</v>
      </c>
      <c r="Q120" s="92">
        <v>2.8060000000000002E-2</v>
      </c>
      <c r="R120" s="92">
        <v>80.871579999999994</v>
      </c>
      <c r="S120" s="92">
        <v>404.35791999999998</v>
      </c>
      <c r="T120" s="92">
        <v>1.48E-3</v>
      </c>
      <c r="U120" s="92">
        <v>-56.243899999999996</v>
      </c>
      <c r="V120" s="92">
        <v>9.0410000000000004E-2</v>
      </c>
      <c r="W120" s="4">
        <v>252.9965</v>
      </c>
    </row>
    <row r="121" spans="2:28">
      <c r="B121" s="128"/>
      <c r="D121" s="95" t="s">
        <v>241</v>
      </c>
      <c r="E121" s="95">
        <v>3</v>
      </c>
      <c r="F121" s="116" t="s">
        <v>242</v>
      </c>
      <c r="I121" s="110"/>
      <c r="J121" s="4" t="s">
        <v>260</v>
      </c>
      <c r="K121" s="4">
        <v>-67.184719999999999</v>
      </c>
      <c r="L121" s="4">
        <v>65.587569999999999</v>
      </c>
      <c r="M121" s="4">
        <v>20.970790000000001</v>
      </c>
      <c r="N121" s="92">
        <v>5.543E-2</v>
      </c>
      <c r="O121" s="92">
        <v>7.9060000000000005E-2</v>
      </c>
      <c r="P121" s="92">
        <v>-48.27881</v>
      </c>
      <c r="Q121" s="92">
        <v>2.7369999999999998E-2</v>
      </c>
      <c r="R121" s="92">
        <v>77.423100000000005</v>
      </c>
      <c r="S121" s="92">
        <v>387.11549000000002</v>
      </c>
      <c r="T121" s="92">
        <v>1.4400000000000001E-3</v>
      </c>
      <c r="U121" s="92">
        <v>-58.532719999999998</v>
      </c>
      <c r="V121" s="92">
        <v>6.3320000000000001E-2</v>
      </c>
      <c r="W121" s="4">
        <v>319.73725000000002</v>
      </c>
    </row>
    <row r="122" spans="2:28" s="65" customFormat="1">
      <c r="B122" s="128">
        <v>1</v>
      </c>
      <c r="C122" s="97">
        <v>2</v>
      </c>
      <c r="D122" s="95" t="s">
        <v>241</v>
      </c>
      <c r="E122" s="95">
        <v>3</v>
      </c>
      <c r="F122" s="116" t="s">
        <v>242</v>
      </c>
      <c r="G122" s="110"/>
      <c r="H122" s="119" t="s">
        <v>261</v>
      </c>
      <c r="I122" s="110"/>
      <c r="J122" s="65" t="s">
        <v>262</v>
      </c>
      <c r="K122" s="65">
        <v>-72.156930000000003</v>
      </c>
      <c r="L122" s="65">
        <v>-51.284509999999997</v>
      </c>
      <c r="M122" s="68">
        <v>-4.0116399999999999</v>
      </c>
      <c r="N122" s="92">
        <v>6.8640000000000007E-2</v>
      </c>
      <c r="O122" s="92">
        <v>0.54442000000000002</v>
      </c>
      <c r="P122" s="92">
        <v>-44.37256</v>
      </c>
      <c r="Q122" s="92">
        <v>1.359E-2</v>
      </c>
      <c r="R122" s="92">
        <v>84.106449999999995</v>
      </c>
      <c r="S122" s="92">
        <v>672.85158000000001</v>
      </c>
      <c r="T122" s="92">
        <v>9.6000000000000002E-4</v>
      </c>
      <c r="U122" s="92">
        <v>-52.368169999999999</v>
      </c>
      <c r="V122" s="92">
        <v>0.1066</v>
      </c>
      <c r="W122" s="65">
        <v>78.223179999999999</v>
      </c>
      <c r="Y122" s="67"/>
      <c r="Z122" s="67"/>
      <c r="AB122" s="67"/>
    </row>
    <row r="123" spans="2:28">
      <c r="B123" s="128">
        <v>1</v>
      </c>
      <c r="C123" s="97">
        <v>2</v>
      </c>
      <c r="D123" s="95" t="s">
        <v>241</v>
      </c>
      <c r="E123" s="95">
        <v>3</v>
      </c>
      <c r="F123" s="116" t="s">
        <v>242</v>
      </c>
      <c r="H123" s="119" t="s">
        <v>264</v>
      </c>
      <c r="I123" s="110"/>
      <c r="J123" s="4" t="s">
        <v>263</v>
      </c>
      <c r="K123" s="4">
        <v>-71.683840000000004</v>
      </c>
      <c r="L123" s="4">
        <v>125.61049</v>
      </c>
      <c r="M123" s="4">
        <v>40.368409999999997</v>
      </c>
      <c r="N123" s="92">
        <v>-2.7969999999999998E-2</v>
      </c>
      <c r="O123" s="92">
        <v>2.9600000000000001E-2</v>
      </c>
      <c r="P123" s="92">
        <v>-54.962159999999997</v>
      </c>
      <c r="Q123" s="92">
        <v>0.1197</v>
      </c>
      <c r="R123" s="92">
        <v>93.170169999999999</v>
      </c>
      <c r="S123" s="92">
        <v>414.08963999999997</v>
      </c>
      <c r="T123" s="92">
        <v>1.2600000000000001E-3</v>
      </c>
      <c r="U123" s="92">
        <v>-64.239500000000007</v>
      </c>
      <c r="V123" s="92">
        <v>0.15647</v>
      </c>
      <c r="W123" s="4">
        <v>321.37770999999998</v>
      </c>
    </row>
    <row r="124" spans="2:28" s="70" customFormat="1">
      <c r="B124" s="129">
        <v>1</v>
      </c>
      <c r="C124" s="98">
        <v>2</v>
      </c>
      <c r="D124" s="101" t="s">
        <v>241</v>
      </c>
      <c r="E124" s="101">
        <v>3</v>
      </c>
      <c r="F124" s="116" t="s">
        <v>242</v>
      </c>
      <c r="G124" s="120"/>
      <c r="H124" s="120" t="s">
        <v>266</v>
      </c>
      <c r="I124" s="110"/>
      <c r="J124" s="70" t="s">
        <v>265</v>
      </c>
      <c r="K124" s="70">
        <v>-65.132589999999993</v>
      </c>
      <c r="L124" s="70">
        <v>179.52182999999999</v>
      </c>
      <c r="M124" s="68">
        <v>12.183400000000001</v>
      </c>
      <c r="N124" s="82">
        <v>5.0389999999999997E-2</v>
      </c>
      <c r="O124" s="82">
        <v>0.13696</v>
      </c>
      <c r="P124" s="82">
        <v>-41.56494</v>
      </c>
      <c r="Q124" s="82">
        <v>0.12191</v>
      </c>
      <c r="R124" s="82">
        <v>76.141360000000006</v>
      </c>
      <c r="S124" s="82">
        <v>304.56544000000002</v>
      </c>
      <c r="T124" s="82">
        <v>1.4599999999999999E-3</v>
      </c>
      <c r="U124" s="82">
        <v>-52.154539999999997</v>
      </c>
      <c r="V124" s="82">
        <v>0.11903</v>
      </c>
      <c r="W124" s="70">
        <v>67.865809999999996</v>
      </c>
    </row>
    <row r="125" spans="2:28" s="65" customFormat="1">
      <c r="B125" s="128"/>
      <c r="C125" s="97"/>
      <c r="D125" s="95" t="s">
        <v>241</v>
      </c>
      <c r="E125" s="95">
        <v>3</v>
      </c>
      <c r="F125" s="116" t="s">
        <v>242</v>
      </c>
      <c r="G125" s="110"/>
      <c r="H125" s="119" t="s">
        <v>269</v>
      </c>
      <c r="I125" s="110"/>
      <c r="J125" s="65" t="s">
        <v>267</v>
      </c>
      <c r="K125" s="65">
        <v>-65.143630000000002</v>
      </c>
      <c r="L125" s="65">
        <v>220.91165000000001</v>
      </c>
      <c r="M125" s="65">
        <v>13.595370000000001</v>
      </c>
      <c r="N125" s="92">
        <v>6.4089999999999994E-2</v>
      </c>
      <c r="O125" s="92">
        <v>0.1376</v>
      </c>
      <c r="P125" s="92">
        <v>-44.67774</v>
      </c>
      <c r="Q125" s="92">
        <v>4.0669999999999998E-2</v>
      </c>
      <c r="R125" s="92">
        <v>85.388189999999994</v>
      </c>
      <c r="S125" s="92">
        <v>379.50304999999997</v>
      </c>
      <c r="T125" s="92">
        <v>1.2999999999999999E-3</v>
      </c>
      <c r="U125" s="92">
        <v>-53.833010000000002</v>
      </c>
      <c r="V125" s="92">
        <v>0.20546</v>
      </c>
      <c r="W125" s="68">
        <v>61.542119999999997</v>
      </c>
      <c r="Y125" s="67"/>
      <c r="Z125" s="67"/>
      <c r="AB125" s="67"/>
    </row>
    <row r="126" spans="2:28">
      <c r="B126" s="128">
        <v>1</v>
      </c>
      <c r="C126" s="97">
        <v>2</v>
      </c>
      <c r="D126" s="95" t="s">
        <v>241</v>
      </c>
      <c r="E126" s="95">
        <v>3</v>
      </c>
      <c r="F126" s="116" t="s">
        <v>242</v>
      </c>
      <c r="I126" s="110"/>
      <c r="J126" s="4" t="s">
        <v>268</v>
      </c>
      <c r="K126" s="4">
        <v>-63.084029999999998</v>
      </c>
      <c r="L126" s="4">
        <v>196.54383999999999</v>
      </c>
      <c r="M126" s="4">
        <v>32.943170000000002</v>
      </c>
      <c r="N126" s="92">
        <v>6.3519999999999993E-2</v>
      </c>
      <c r="O126" s="92">
        <v>0.21740000000000001</v>
      </c>
      <c r="P126" s="92">
        <v>-48.309330000000003</v>
      </c>
      <c r="Q126" s="92">
        <v>4.9410000000000003E-2</v>
      </c>
      <c r="R126" s="92">
        <v>88.653570000000002</v>
      </c>
      <c r="S126" s="92">
        <v>322.37661000000003</v>
      </c>
      <c r="T126" s="92">
        <v>1.3600000000000001E-3</v>
      </c>
      <c r="U126" s="92">
        <v>-56.243899999999996</v>
      </c>
      <c r="V126" s="92">
        <v>0.37735999999999997</v>
      </c>
      <c r="W126" s="4">
        <v>167.61232999999999</v>
      </c>
    </row>
    <row r="127" spans="2:28" s="65" customFormat="1">
      <c r="B127" s="128"/>
      <c r="C127" s="97"/>
      <c r="D127" s="95" t="s">
        <v>241</v>
      </c>
      <c r="E127" s="95">
        <v>3</v>
      </c>
      <c r="F127" s="116" t="s">
        <v>242</v>
      </c>
      <c r="G127" s="110"/>
      <c r="H127" s="110"/>
      <c r="I127" s="110"/>
      <c r="J127" s="65" t="s">
        <v>270</v>
      </c>
      <c r="K127" s="65">
        <v>-76.577579999999998</v>
      </c>
      <c r="L127" s="65">
        <v>-5237.2841699999999</v>
      </c>
      <c r="M127" s="65">
        <v>13.62894</v>
      </c>
      <c r="N127" s="92">
        <v>6.8129999999999996E-2</v>
      </c>
      <c r="O127" s="92">
        <v>0.22237999999999999</v>
      </c>
      <c r="P127" s="92">
        <v>-58.685299999999998</v>
      </c>
      <c r="Q127" s="92">
        <v>3.1949999999999999E-2</v>
      </c>
      <c r="R127" s="92">
        <v>73.272710000000004</v>
      </c>
      <c r="S127" s="92">
        <v>225.45447999999999</v>
      </c>
      <c r="T127" s="92">
        <v>1.5E-3</v>
      </c>
      <c r="U127" s="92">
        <v>-61.370849999999997</v>
      </c>
      <c r="V127" s="92">
        <v>0.29225000000000001</v>
      </c>
      <c r="W127" s="68">
        <v>-2.60229</v>
      </c>
      <c r="Y127" s="67"/>
      <c r="Z127" s="67"/>
      <c r="AB127" s="67"/>
    </row>
    <row r="128" spans="2:28" s="65" customFormat="1">
      <c r="B128" s="128"/>
      <c r="C128" s="97"/>
      <c r="D128" s="95" t="s">
        <v>241</v>
      </c>
      <c r="E128" s="95">
        <v>3</v>
      </c>
      <c r="F128" s="116" t="s">
        <v>242</v>
      </c>
      <c r="G128" s="110"/>
      <c r="H128" s="119" t="s">
        <v>272</v>
      </c>
      <c r="I128" s="110"/>
      <c r="J128" s="65" t="s">
        <v>271</v>
      </c>
      <c r="K128" s="65">
        <v>-68.872370000000004</v>
      </c>
      <c r="L128" s="65">
        <v>-2707.7340899999999</v>
      </c>
      <c r="M128" s="65">
        <v>40.903120000000001</v>
      </c>
      <c r="N128" s="92">
        <v>7.6499999999999999E-2</v>
      </c>
      <c r="O128" s="92">
        <v>7.46E-2</v>
      </c>
      <c r="P128" s="92">
        <v>-49.896239999999999</v>
      </c>
      <c r="Q128" s="92">
        <v>4.0649999999999999E-2</v>
      </c>
      <c r="R128" s="92">
        <v>84.777829999999994</v>
      </c>
      <c r="S128" s="92">
        <v>484.44477000000001</v>
      </c>
      <c r="T128" s="92">
        <v>1.1999999999999999E-3</v>
      </c>
      <c r="U128" s="92">
        <v>-58.685299999999998</v>
      </c>
      <c r="V128" s="92">
        <v>0.26107999999999998</v>
      </c>
      <c r="W128" s="68">
        <v>-15.106030000000001</v>
      </c>
      <c r="Y128" s="67"/>
      <c r="Z128" s="67"/>
      <c r="AB128" s="67"/>
    </row>
    <row r="129" spans="1:28">
      <c r="B129" s="128">
        <v>1</v>
      </c>
      <c r="C129" s="97">
        <v>2</v>
      </c>
      <c r="D129" s="95" t="s">
        <v>241</v>
      </c>
      <c r="E129" s="95">
        <v>3</v>
      </c>
      <c r="F129" s="116" t="s">
        <v>242</v>
      </c>
      <c r="I129" s="110"/>
      <c r="J129" s="4" t="s">
        <v>273</v>
      </c>
      <c r="K129" s="4">
        <v>-71.050290000000004</v>
      </c>
      <c r="L129" s="4">
        <v>85.876189999999994</v>
      </c>
      <c r="M129" s="4">
        <v>12.52993</v>
      </c>
      <c r="N129" s="92">
        <v>7.5139999999999998E-2</v>
      </c>
      <c r="O129" s="92">
        <v>4.598E-2</v>
      </c>
      <c r="P129" s="92">
        <v>-52.062989999999999</v>
      </c>
      <c r="Q129" s="92">
        <v>4.972E-2</v>
      </c>
      <c r="R129" s="92">
        <v>77.911379999999994</v>
      </c>
      <c r="S129" s="92">
        <v>445.20787999999999</v>
      </c>
      <c r="T129" s="92">
        <v>1.2800000000000001E-3</v>
      </c>
      <c r="U129" s="92">
        <v>-59.753419999999998</v>
      </c>
      <c r="V129" s="92">
        <v>0.22983999999999999</v>
      </c>
      <c r="W129" s="4">
        <v>145.90690000000001</v>
      </c>
    </row>
    <row r="130" spans="1:28">
      <c r="A130" s="4" t="s">
        <v>274</v>
      </c>
      <c r="B130" s="128">
        <v>1</v>
      </c>
      <c r="C130" s="97">
        <v>3</v>
      </c>
      <c r="D130" s="95" t="s">
        <v>241</v>
      </c>
      <c r="E130" s="95">
        <v>3</v>
      </c>
      <c r="F130" s="114" t="s">
        <v>274</v>
      </c>
      <c r="G130" s="110" t="s">
        <v>275</v>
      </c>
      <c r="H130" s="119" t="s">
        <v>250</v>
      </c>
      <c r="I130" s="110"/>
      <c r="J130" s="4" t="s">
        <v>276</v>
      </c>
      <c r="K130" s="4">
        <v>-71.268770000000004</v>
      </c>
      <c r="L130" s="4">
        <v>17.83222</v>
      </c>
      <c r="M130" s="4">
        <v>1.7346699999999999</v>
      </c>
      <c r="N130" s="92">
        <v>9.0929999999999997E-2</v>
      </c>
      <c r="O130" s="92">
        <v>5.5879999999999999E-2</v>
      </c>
      <c r="P130" s="92">
        <v>-50.415039999999998</v>
      </c>
      <c r="Q130" s="92">
        <v>4.1709999999999997E-2</v>
      </c>
      <c r="R130" s="92">
        <v>84.07593</v>
      </c>
      <c r="S130" s="92">
        <v>420.37965000000003</v>
      </c>
      <c r="T130" s="92">
        <v>1.0399999999999999E-3</v>
      </c>
      <c r="U130" s="92">
        <v>-61.950679999999998</v>
      </c>
      <c r="V130" s="92">
        <v>0.31585999999999997</v>
      </c>
      <c r="W130" s="4">
        <v>97.277240000000006</v>
      </c>
    </row>
    <row r="131" spans="1:28">
      <c r="B131" s="128"/>
      <c r="D131" s="95" t="s">
        <v>241</v>
      </c>
      <c r="E131" s="95">
        <v>3</v>
      </c>
      <c r="F131" s="116" t="s">
        <v>274</v>
      </c>
      <c r="I131" s="110"/>
      <c r="J131" s="4" t="s">
        <v>277</v>
      </c>
      <c r="K131" s="4">
        <v>-71.591719999999995</v>
      </c>
      <c r="L131" s="4" t="s">
        <v>165</v>
      </c>
      <c r="M131" s="4" t="s">
        <v>165</v>
      </c>
      <c r="N131" s="92" t="s">
        <v>165</v>
      </c>
      <c r="O131" s="92" t="s">
        <v>165</v>
      </c>
      <c r="P131" s="92" t="s">
        <v>165</v>
      </c>
      <c r="Q131" s="92" t="s">
        <v>165</v>
      </c>
      <c r="R131" s="92" t="s">
        <v>165</v>
      </c>
      <c r="S131" s="92" t="s">
        <v>165</v>
      </c>
      <c r="T131" s="92" t="s">
        <v>165</v>
      </c>
      <c r="U131" s="92" t="s">
        <v>165</v>
      </c>
      <c r="V131" s="92" t="s">
        <v>165</v>
      </c>
      <c r="W131" s="4" t="s">
        <v>165</v>
      </c>
    </row>
    <row r="132" spans="1:28">
      <c r="B132" s="128">
        <v>1</v>
      </c>
      <c r="C132" s="97">
        <v>3</v>
      </c>
      <c r="D132" s="95" t="s">
        <v>241</v>
      </c>
      <c r="E132" s="95">
        <v>3</v>
      </c>
      <c r="F132" s="116" t="s">
        <v>274</v>
      </c>
      <c r="H132" s="119" t="s">
        <v>251</v>
      </c>
      <c r="I132" s="110"/>
      <c r="J132" s="4" t="s">
        <v>278</v>
      </c>
      <c r="K132" s="4">
        <v>-70.133570000000006</v>
      </c>
      <c r="L132" s="4">
        <v>74.929130000000001</v>
      </c>
      <c r="M132" s="4">
        <v>24.33062</v>
      </c>
      <c r="N132" s="92">
        <v>6.4100000000000004E-2</v>
      </c>
      <c r="O132" s="92">
        <v>9.7379999999999994E-2</v>
      </c>
      <c r="P132" s="92">
        <v>-48.858640000000001</v>
      </c>
      <c r="Q132" s="92">
        <v>3.5189999999999999E-2</v>
      </c>
      <c r="R132" s="92">
        <v>79.437259999999995</v>
      </c>
      <c r="S132" s="92">
        <v>353.05448000000001</v>
      </c>
      <c r="T132" s="92">
        <v>1E-3</v>
      </c>
      <c r="U132" s="92">
        <v>-69.915769999999995</v>
      </c>
      <c r="V132" s="92">
        <v>0.22517000000000001</v>
      </c>
      <c r="W132" s="4">
        <v>324.71508999999998</v>
      </c>
    </row>
    <row r="133" spans="1:28" s="65" customFormat="1">
      <c r="B133" s="128"/>
      <c r="C133" s="97"/>
      <c r="D133" s="95" t="s">
        <v>241</v>
      </c>
      <c r="E133" s="95">
        <v>3</v>
      </c>
      <c r="F133" s="116" t="s">
        <v>274</v>
      </c>
      <c r="G133" s="110"/>
      <c r="H133" s="110"/>
      <c r="I133" s="110"/>
      <c r="J133" s="65" t="s">
        <v>279</v>
      </c>
      <c r="K133" s="65">
        <v>-70.820260000000005</v>
      </c>
      <c r="L133" s="65">
        <v>11.735300000000001</v>
      </c>
      <c r="M133" s="68">
        <v>3.50929</v>
      </c>
      <c r="N133" s="92">
        <v>6.4479999999999996E-2</v>
      </c>
      <c r="O133" s="92">
        <v>0.10192</v>
      </c>
      <c r="P133" s="92">
        <v>-48.675539999999998</v>
      </c>
      <c r="Q133" s="92">
        <v>2.6429999999999999E-2</v>
      </c>
      <c r="R133" s="92">
        <v>77.301029999999997</v>
      </c>
      <c r="S133" s="92">
        <v>309.20411000000001</v>
      </c>
      <c r="T133" s="92">
        <v>1E-3</v>
      </c>
      <c r="U133" s="92">
        <v>-71.990970000000004</v>
      </c>
      <c r="V133" s="92">
        <v>0.25323000000000001</v>
      </c>
      <c r="W133" s="65">
        <v>299.03719999999998</v>
      </c>
      <c r="Y133" s="67"/>
      <c r="Z133" s="67"/>
      <c r="AB133" s="67"/>
    </row>
    <row r="134" spans="1:28" s="65" customFormat="1">
      <c r="B134" s="128">
        <v>1</v>
      </c>
      <c r="C134" s="97">
        <v>3</v>
      </c>
      <c r="D134" s="95" t="s">
        <v>241</v>
      </c>
      <c r="E134" s="95">
        <v>3</v>
      </c>
      <c r="F134" s="116" t="s">
        <v>274</v>
      </c>
      <c r="G134" s="110"/>
      <c r="H134" s="119" t="s">
        <v>252</v>
      </c>
      <c r="I134" s="110"/>
      <c r="J134" s="65" t="s">
        <v>280</v>
      </c>
      <c r="K134" s="65">
        <v>-70.861840000000001</v>
      </c>
      <c r="L134" s="65">
        <v>670.34984999999995</v>
      </c>
      <c r="M134" s="68">
        <v>-30.019159999999999</v>
      </c>
      <c r="N134" s="92">
        <v>-5.9800000000000001E-3</v>
      </c>
      <c r="O134" s="92">
        <v>0.20874000000000001</v>
      </c>
      <c r="P134" s="92">
        <v>-46.53931</v>
      </c>
      <c r="Q134" s="92">
        <v>1.74E-3</v>
      </c>
      <c r="R134" s="92">
        <v>70.739750000000001</v>
      </c>
      <c r="S134" s="92">
        <v>188.63933</v>
      </c>
      <c r="T134" s="92">
        <v>1.2800000000000001E-3</v>
      </c>
      <c r="U134" s="92">
        <v>-59.021000000000001</v>
      </c>
      <c r="V134" s="92">
        <v>0.25901000000000002</v>
      </c>
      <c r="W134" s="68">
        <v>-44.781329999999997</v>
      </c>
      <c r="Y134" s="67"/>
      <c r="Z134" s="67"/>
      <c r="AB134" s="67"/>
    </row>
    <row r="135" spans="1:28" s="65" customFormat="1">
      <c r="B135" s="128"/>
      <c r="C135" s="97"/>
      <c r="D135" s="95" t="s">
        <v>241</v>
      </c>
      <c r="E135" s="95">
        <v>3</v>
      </c>
      <c r="F135" s="116" t="s">
        <v>274</v>
      </c>
      <c r="G135" s="110"/>
      <c r="H135" s="119" t="s">
        <v>253</v>
      </c>
      <c r="I135" s="110"/>
      <c r="J135" s="65" t="s">
        <v>281</v>
      </c>
      <c r="K135" s="65">
        <v>-71.793530000000004</v>
      </c>
      <c r="L135" s="65">
        <v>793.51324999999997</v>
      </c>
      <c r="M135" s="65">
        <v>127.71984999999999</v>
      </c>
      <c r="N135" s="92">
        <v>-1.0120000000000001E-2</v>
      </c>
      <c r="O135" s="92">
        <v>2.66E-3</v>
      </c>
      <c r="P135" s="92">
        <v>-57.49512</v>
      </c>
      <c r="Q135" s="92">
        <v>0.17302999999999999</v>
      </c>
      <c r="R135" s="92">
        <v>90.850830000000002</v>
      </c>
      <c r="S135" s="92">
        <v>403.78147999999999</v>
      </c>
      <c r="T135" s="92">
        <v>9.3999999999999997E-4</v>
      </c>
      <c r="U135" s="92">
        <v>-65.887450000000001</v>
      </c>
      <c r="V135" s="92">
        <v>0.19583</v>
      </c>
      <c r="W135" s="68">
        <v>160.95491000000001</v>
      </c>
      <c r="Y135" s="67"/>
      <c r="Z135" s="67"/>
      <c r="AB135" s="67"/>
    </row>
    <row r="136" spans="1:28">
      <c r="B136" s="128">
        <v>1</v>
      </c>
      <c r="C136" s="97">
        <v>3</v>
      </c>
      <c r="D136" s="95" t="s">
        <v>241</v>
      </c>
      <c r="E136" s="95">
        <v>3</v>
      </c>
      <c r="F136" s="116" t="s">
        <v>274</v>
      </c>
      <c r="I136" s="110"/>
      <c r="J136" s="4" t="s">
        <v>282</v>
      </c>
      <c r="K136" s="4">
        <v>-71.321389999999994</v>
      </c>
      <c r="L136" s="4">
        <v>69.912520000000001</v>
      </c>
      <c r="M136" s="4">
        <v>10.24283</v>
      </c>
      <c r="N136" s="92">
        <v>-6.11E-3</v>
      </c>
      <c r="O136" s="92">
        <v>0.48399999999999999</v>
      </c>
      <c r="P136" s="92">
        <v>-57.769779999999997</v>
      </c>
      <c r="Q136" s="92">
        <v>0.13000999999999999</v>
      </c>
      <c r="R136" s="92">
        <v>91.247559999999993</v>
      </c>
      <c r="S136" s="92">
        <v>364.99023999999997</v>
      </c>
      <c r="T136" s="92">
        <v>1E-3</v>
      </c>
      <c r="U136" s="92">
        <v>-65.338139999999996</v>
      </c>
      <c r="V136" s="92">
        <v>0.28943000000000002</v>
      </c>
      <c r="W136" s="4">
        <v>146.50922</v>
      </c>
    </row>
    <row r="137" spans="1:28">
      <c r="B137" s="128">
        <v>1</v>
      </c>
      <c r="C137" s="97">
        <v>3</v>
      </c>
      <c r="D137" s="95" t="s">
        <v>241</v>
      </c>
      <c r="E137" s="95">
        <v>3</v>
      </c>
      <c r="F137" s="116" t="s">
        <v>274</v>
      </c>
      <c r="H137" s="119" t="s">
        <v>261</v>
      </c>
      <c r="I137" s="110"/>
      <c r="J137" s="4" t="s">
        <v>283</v>
      </c>
      <c r="K137" s="4">
        <v>-71.385099999999994</v>
      </c>
      <c r="L137" s="4">
        <v>29.82236</v>
      </c>
      <c r="M137" s="4">
        <v>9.2978900000000007</v>
      </c>
      <c r="N137" s="92">
        <v>-4.4000000000000002E-4</v>
      </c>
      <c r="O137" s="92">
        <v>0.34151999999999999</v>
      </c>
      <c r="P137" s="92">
        <v>-47.18018</v>
      </c>
      <c r="Q137" s="92">
        <v>0.28943999999999998</v>
      </c>
      <c r="R137" s="92">
        <v>87.64649</v>
      </c>
      <c r="S137" s="92">
        <v>584.30990999999995</v>
      </c>
      <c r="T137" s="92">
        <v>1.1999999999999999E-3</v>
      </c>
      <c r="U137" s="92">
        <v>-65.063479999999998</v>
      </c>
      <c r="V137" s="92">
        <v>9.3090000000000006E-2</v>
      </c>
      <c r="W137" s="4">
        <v>311.77568000000002</v>
      </c>
    </row>
    <row r="138" spans="1:28">
      <c r="B138" s="128"/>
      <c r="D138" s="95" t="s">
        <v>241</v>
      </c>
      <c r="E138" s="95">
        <v>3</v>
      </c>
      <c r="F138" s="116" t="s">
        <v>274</v>
      </c>
      <c r="I138" s="110"/>
      <c r="J138" s="4" t="s">
        <v>284</v>
      </c>
      <c r="K138" s="4">
        <v>-68.629260000000002</v>
      </c>
      <c r="L138" s="4">
        <v>67.091089999999994</v>
      </c>
      <c r="M138" s="4">
        <v>26.468540000000001</v>
      </c>
      <c r="N138" s="92">
        <v>-3.2200000000000002E-3</v>
      </c>
      <c r="O138" s="92">
        <v>0.33156000000000002</v>
      </c>
      <c r="P138" s="92">
        <v>-47.668460000000003</v>
      </c>
      <c r="Q138" s="92">
        <v>0.34703000000000001</v>
      </c>
      <c r="R138" s="92">
        <v>85.632329999999996</v>
      </c>
      <c r="S138" s="92">
        <v>380.58812</v>
      </c>
      <c r="T138" s="92">
        <v>1.24E-3</v>
      </c>
      <c r="U138" s="92">
        <v>-65.216070000000002</v>
      </c>
      <c r="V138" s="92">
        <v>8.6279999999999996E-2</v>
      </c>
      <c r="W138" s="4">
        <v>394.51639999999998</v>
      </c>
    </row>
    <row r="139" spans="1:28">
      <c r="B139" s="128">
        <v>1</v>
      </c>
      <c r="C139" s="97">
        <v>3</v>
      </c>
      <c r="D139" s="95" t="s">
        <v>241</v>
      </c>
      <c r="E139" s="95">
        <v>3</v>
      </c>
      <c r="F139" s="116" t="s">
        <v>274</v>
      </c>
      <c r="H139" s="119" t="s">
        <v>264</v>
      </c>
      <c r="I139" s="110"/>
      <c r="J139" s="4" t="s">
        <v>285</v>
      </c>
      <c r="K139" s="4">
        <v>-66.111739999999998</v>
      </c>
      <c r="L139" s="4">
        <v>503.58884999999998</v>
      </c>
      <c r="M139" s="4">
        <v>99.409220000000005</v>
      </c>
      <c r="N139" s="92">
        <v>-2.8300000000000001E-3</v>
      </c>
      <c r="O139" s="92">
        <v>0.12781999999999999</v>
      </c>
      <c r="P139" s="92">
        <v>-52.307130000000001</v>
      </c>
      <c r="Q139" s="92" t="s">
        <v>165</v>
      </c>
      <c r="R139" s="92">
        <v>65.277100000000004</v>
      </c>
      <c r="S139" s="92">
        <v>118.68564000000001</v>
      </c>
      <c r="T139" s="92">
        <v>1.1999999999999999E-3</v>
      </c>
      <c r="U139" s="92">
        <v>-63.507080000000002</v>
      </c>
      <c r="V139" s="92">
        <v>0.19716</v>
      </c>
      <c r="W139" s="4">
        <v>197.40154000000001</v>
      </c>
    </row>
    <row r="140" spans="1:28">
      <c r="B140" s="128">
        <v>1</v>
      </c>
      <c r="C140" s="97">
        <v>3</v>
      </c>
      <c r="D140" s="95" t="s">
        <v>241</v>
      </c>
      <c r="E140" s="95">
        <v>3</v>
      </c>
      <c r="F140" s="116" t="s">
        <v>274</v>
      </c>
      <c r="H140" s="119" t="s">
        <v>266</v>
      </c>
      <c r="I140" s="110"/>
      <c r="J140" s="4" t="s">
        <v>286</v>
      </c>
      <c r="K140" s="4">
        <v>-65.881500000000003</v>
      </c>
      <c r="L140" s="4">
        <v>119.20482</v>
      </c>
      <c r="M140" s="4">
        <v>17.98499</v>
      </c>
      <c r="N140" s="92">
        <v>0</v>
      </c>
      <c r="O140" s="92">
        <v>0.23064000000000001</v>
      </c>
      <c r="P140" s="92">
        <v>-55.511479999999999</v>
      </c>
      <c r="Q140" s="92" t="s">
        <v>165</v>
      </c>
      <c r="R140" s="92">
        <v>77.667240000000007</v>
      </c>
      <c r="S140" s="92">
        <v>86.296930000000003</v>
      </c>
      <c r="T140" s="92">
        <v>1.1999999999999999E-3</v>
      </c>
      <c r="U140" s="92">
        <v>-59.204099999999997</v>
      </c>
      <c r="V140" s="92">
        <v>0.36728</v>
      </c>
      <c r="W140" s="4">
        <v>150.87465</v>
      </c>
    </row>
    <row r="141" spans="1:28">
      <c r="B141" s="128">
        <v>1</v>
      </c>
      <c r="C141" s="97">
        <v>3</v>
      </c>
      <c r="D141" s="95" t="s">
        <v>241</v>
      </c>
      <c r="E141" s="95">
        <v>3</v>
      </c>
      <c r="F141" s="116" t="s">
        <v>274</v>
      </c>
      <c r="H141" s="119" t="s">
        <v>269</v>
      </c>
      <c r="I141" s="110"/>
      <c r="J141" s="4" t="s">
        <v>287</v>
      </c>
      <c r="K141" s="4">
        <v>-71.407390000000007</v>
      </c>
      <c r="L141" s="4">
        <v>117.25448</v>
      </c>
      <c r="M141" s="4">
        <v>13.854760000000001</v>
      </c>
      <c r="N141" s="92">
        <v>7.0709999999999995E-2</v>
      </c>
      <c r="O141" s="92">
        <v>4.0759999999999998E-2</v>
      </c>
      <c r="P141" s="92">
        <v>-41.503909999999998</v>
      </c>
      <c r="Q141" s="92">
        <v>6.9970000000000004E-2</v>
      </c>
      <c r="R141" s="92">
        <v>67.108159999999998</v>
      </c>
      <c r="S141" s="92">
        <v>383.47518000000002</v>
      </c>
      <c r="T141" s="92">
        <v>1.34E-3</v>
      </c>
      <c r="U141" s="92">
        <v>-48.797609999999999</v>
      </c>
      <c r="V141" s="92">
        <v>8.0939999999999998E-2</v>
      </c>
      <c r="W141" s="4">
        <v>118.15976000000001</v>
      </c>
    </row>
    <row r="142" spans="1:28">
      <c r="B142" s="128">
        <v>1</v>
      </c>
      <c r="C142" s="97">
        <v>3</v>
      </c>
      <c r="D142" s="95" t="s">
        <v>241</v>
      </c>
      <c r="E142" s="95">
        <v>3</v>
      </c>
      <c r="F142" s="116" t="s">
        <v>274</v>
      </c>
      <c r="H142" s="119" t="s">
        <v>272</v>
      </c>
      <c r="I142" s="110"/>
      <c r="J142" s="4" t="s">
        <v>288</v>
      </c>
      <c r="K142" s="4">
        <v>-67.800430000000006</v>
      </c>
      <c r="L142" s="4">
        <v>77.58708</v>
      </c>
      <c r="M142" s="4">
        <v>16.25094</v>
      </c>
      <c r="N142" s="92">
        <v>5.7099999999999998E-2</v>
      </c>
      <c r="O142" s="92">
        <v>8.652E-2</v>
      </c>
      <c r="P142" s="92">
        <v>-39.489750000000001</v>
      </c>
      <c r="Q142" s="92">
        <v>2.9190000000000001E-2</v>
      </c>
      <c r="R142" s="92">
        <v>70.953370000000007</v>
      </c>
      <c r="S142" s="92">
        <v>405.44783000000001</v>
      </c>
      <c r="T142" s="92">
        <v>1.6199999999999999E-3</v>
      </c>
      <c r="U142" s="92">
        <v>-48.6145</v>
      </c>
      <c r="V142" s="92">
        <v>4.8840000000000001E-2</v>
      </c>
      <c r="W142" s="4">
        <v>209.45417</v>
      </c>
    </row>
    <row r="143" spans="1:28">
      <c r="A143" s="4" t="s">
        <v>289</v>
      </c>
      <c r="B143" s="128"/>
      <c r="D143" s="95" t="s">
        <v>240</v>
      </c>
      <c r="E143" s="95">
        <v>3</v>
      </c>
      <c r="F143" s="114" t="s">
        <v>289</v>
      </c>
      <c r="G143" s="110" t="s">
        <v>290</v>
      </c>
      <c r="H143" s="119" t="s">
        <v>250</v>
      </c>
      <c r="I143" s="110"/>
      <c r="J143" s="4" t="s">
        <v>291</v>
      </c>
      <c r="K143" s="4">
        <v>-73.240700000000004</v>
      </c>
      <c r="L143" s="4">
        <v>411.95945999999998</v>
      </c>
      <c r="M143" s="4">
        <v>27.895029999999998</v>
      </c>
      <c r="N143" s="92">
        <v>0.20755999999999999</v>
      </c>
      <c r="O143" s="92">
        <v>0.14863999999999999</v>
      </c>
      <c r="P143" s="92">
        <v>-55.694580000000002</v>
      </c>
      <c r="Q143" s="92">
        <v>-9.7900000000000001E-3</v>
      </c>
      <c r="R143" s="92">
        <v>96.374510000000001</v>
      </c>
      <c r="S143" s="92">
        <v>550.71150999999998</v>
      </c>
      <c r="T143" s="92">
        <v>1.1999999999999999E-3</v>
      </c>
      <c r="U143" s="92">
        <v>-67.810059999999993</v>
      </c>
      <c r="V143" s="92">
        <v>7.6200000000000004E-2</v>
      </c>
      <c r="W143" s="4">
        <v>67.713040000000007</v>
      </c>
    </row>
    <row r="144" spans="1:28">
      <c r="B144" s="128"/>
      <c r="D144" s="95" t="s">
        <v>307</v>
      </c>
      <c r="E144" s="95">
        <v>3</v>
      </c>
      <c r="F144" s="116" t="s">
        <v>289</v>
      </c>
      <c r="I144" s="110"/>
      <c r="J144" s="4" t="s">
        <v>292</v>
      </c>
      <c r="K144" s="4">
        <v>-71.085329999999999</v>
      </c>
      <c r="L144" s="4">
        <v>6088.2631600000004</v>
      </c>
      <c r="M144" s="4">
        <v>64.000720000000001</v>
      </c>
      <c r="N144" s="92">
        <v>5.9499999999999997E-2</v>
      </c>
      <c r="O144" s="92">
        <v>0.41105999999999998</v>
      </c>
      <c r="P144" s="92">
        <v>-54.748539999999998</v>
      </c>
      <c r="Q144" s="92">
        <v>-1.6150000000000001E-2</v>
      </c>
      <c r="R144" s="92">
        <v>102.14234</v>
      </c>
      <c r="S144" s="92">
        <v>680.94890999999996</v>
      </c>
      <c r="T144" s="92">
        <v>1.06E-3</v>
      </c>
      <c r="U144" s="92">
        <v>-70.770269999999996</v>
      </c>
      <c r="V144" s="92">
        <v>0.29842999999999997</v>
      </c>
      <c r="W144" s="4">
        <v>10.51215</v>
      </c>
    </row>
    <row r="145" spans="1:28" s="65" customFormat="1">
      <c r="B145" s="128"/>
      <c r="C145" s="97"/>
      <c r="D145" s="95" t="s">
        <v>307</v>
      </c>
      <c r="E145" s="95">
        <v>3</v>
      </c>
      <c r="F145" s="116" t="s">
        <v>289</v>
      </c>
      <c r="G145" s="110"/>
      <c r="H145" s="119" t="s">
        <v>251</v>
      </c>
      <c r="I145" s="110"/>
      <c r="J145" s="65" t="s">
        <v>293</v>
      </c>
      <c r="K145" s="65">
        <v>-66.751850000000005</v>
      </c>
      <c r="L145" s="65">
        <v>-1.4807900000000001</v>
      </c>
      <c r="M145" s="68">
        <v>-0.85409000000000002</v>
      </c>
      <c r="N145" s="92">
        <v>-1.1900000000000001E-3</v>
      </c>
      <c r="O145" s="92">
        <v>0.54883999999999999</v>
      </c>
      <c r="P145" s="92">
        <v>-50.231929999999998</v>
      </c>
      <c r="Q145" s="92">
        <v>0.41904000000000002</v>
      </c>
      <c r="R145" s="92">
        <v>87.097170000000006</v>
      </c>
      <c r="S145" s="92">
        <v>435.48585000000003</v>
      </c>
      <c r="T145" s="92">
        <v>1.08E-3</v>
      </c>
      <c r="U145" s="92">
        <v>-63.507080000000002</v>
      </c>
      <c r="V145" s="92">
        <v>6.5860000000000002E-2</v>
      </c>
      <c r="W145" s="65">
        <v>576.77885000000003</v>
      </c>
      <c r="Y145" s="67"/>
      <c r="Z145" s="67"/>
      <c r="AB145" s="67"/>
    </row>
    <row r="146" spans="1:28">
      <c r="B146" s="128">
        <v>1</v>
      </c>
      <c r="C146" s="97">
        <v>3</v>
      </c>
      <c r="D146" s="95" t="s">
        <v>307</v>
      </c>
      <c r="E146" s="95">
        <v>3</v>
      </c>
      <c r="F146" s="116" t="s">
        <v>289</v>
      </c>
      <c r="I146" s="110"/>
      <c r="J146" s="4" t="s">
        <v>294</v>
      </c>
      <c r="K146" s="4">
        <v>-61.79513</v>
      </c>
      <c r="L146" s="4">
        <v>48.860849999999999</v>
      </c>
      <c r="M146" s="4">
        <v>27.448830000000001</v>
      </c>
      <c r="N146" s="92">
        <v>-6.8199999999999997E-3</v>
      </c>
      <c r="O146" s="92">
        <v>0.57257999999999998</v>
      </c>
      <c r="P146" s="92">
        <v>-51.483159999999998</v>
      </c>
      <c r="Q146" s="92">
        <v>0.15884999999999999</v>
      </c>
      <c r="R146" s="92">
        <v>88.378910000000005</v>
      </c>
      <c r="S146" s="92">
        <v>392.79514999999998</v>
      </c>
      <c r="T146" s="92">
        <v>1.32E-3</v>
      </c>
      <c r="U146" s="92">
        <v>-66.375730000000004</v>
      </c>
      <c r="V146" s="92">
        <v>7.7020000000000005E-2</v>
      </c>
      <c r="W146" s="4">
        <v>561.77553999999998</v>
      </c>
    </row>
    <row r="147" spans="1:28" s="65" customFormat="1">
      <c r="B147" s="128"/>
      <c r="C147" s="97"/>
      <c r="D147" s="95" t="s">
        <v>307</v>
      </c>
      <c r="E147" s="95">
        <v>3</v>
      </c>
      <c r="F147" s="116" t="s">
        <v>289</v>
      </c>
      <c r="G147" s="110"/>
      <c r="H147" s="110"/>
      <c r="I147" s="110"/>
      <c r="J147" s="65" t="s">
        <v>295</v>
      </c>
      <c r="K147" s="65">
        <v>-69.037239999999997</v>
      </c>
      <c r="L147" s="65">
        <v>33.54175</v>
      </c>
      <c r="M147" s="68">
        <v>16.544229999999999</v>
      </c>
      <c r="N147" s="92">
        <v>-5.3E-3</v>
      </c>
      <c r="O147" s="92">
        <v>1.3599999999999999E-2</v>
      </c>
      <c r="P147" s="92">
        <v>-54.016109999999998</v>
      </c>
      <c r="Q147" s="92" t="s">
        <v>165</v>
      </c>
      <c r="R147" s="92">
        <v>90.515140000000002</v>
      </c>
      <c r="S147" s="92">
        <v>402.28951000000001</v>
      </c>
      <c r="T147" s="92">
        <v>1.3600000000000001E-3</v>
      </c>
      <c r="U147" s="92">
        <v>-67.932130000000001</v>
      </c>
      <c r="V147" s="92">
        <v>9.2410000000000006E-2</v>
      </c>
      <c r="W147" s="65">
        <v>493.24290000000002</v>
      </c>
      <c r="Y147" s="67"/>
      <c r="Z147" s="67"/>
      <c r="AB147" s="67"/>
    </row>
    <row r="148" spans="1:28">
      <c r="B148" s="128">
        <v>1</v>
      </c>
      <c r="C148" s="97">
        <v>3</v>
      </c>
      <c r="D148" s="95" t="s">
        <v>307</v>
      </c>
      <c r="E148" s="95">
        <v>3</v>
      </c>
      <c r="F148" s="116" t="s">
        <v>289</v>
      </c>
      <c r="H148" s="119" t="s">
        <v>252</v>
      </c>
      <c r="I148" s="110"/>
      <c r="J148" s="4" t="s">
        <v>296</v>
      </c>
      <c r="K148" s="4">
        <v>-67.410399999999996</v>
      </c>
      <c r="L148" s="4">
        <v>39.71434</v>
      </c>
      <c r="M148" s="4">
        <v>8.3344900000000006</v>
      </c>
      <c r="N148" s="92">
        <v>2.6800000000000001E-3</v>
      </c>
      <c r="O148" s="92">
        <v>0.1817</v>
      </c>
      <c r="P148" s="92">
        <v>-51.7273</v>
      </c>
      <c r="Q148" s="92">
        <v>0.11193</v>
      </c>
      <c r="R148" s="92">
        <v>92.712400000000002</v>
      </c>
      <c r="S148" s="92">
        <v>529.78516999999999</v>
      </c>
      <c r="T148" s="92">
        <v>1.42E-3</v>
      </c>
      <c r="U148" s="92">
        <v>-62.591549999999998</v>
      </c>
      <c r="V148" s="92">
        <v>0.12851000000000001</v>
      </c>
      <c r="W148" s="4">
        <v>209.86098000000001</v>
      </c>
    </row>
    <row r="149" spans="1:28">
      <c r="B149" s="128"/>
      <c r="D149" s="95" t="s">
        <v>307</v>
      </c>
      <c r="E149" s="95">
        <v>3</v>
      </c>
      <c r="F149" s="116" t="s">
        <v>289</v>
      </c>
      <c r="I149" s="110"/>
      <c r="J149" s="4" t="s">
        <v>297</v>
      </c>
      <c r="K149" s="4">
        <v>-65.557869999999994</v>
      </c>
      <c r="L149" s="4">
        <v>51.727420000000002</v>
      </c>
      <c r="M149" s="4">
        <v>11.633190000000001</v>
      </c>
      <c r="N149" s="92">
        <v>3.2299999999999998E-3</v>
      </c>
      <c r="O149" s="92">
        <v>0.12972</v>
      </c>
      <c r="P149" s="92">
        <v>-51.08643</v>
      </c>
      <c r="Q149" s="92">
        <v>0.20648</v>
      </c>
      <c r="R149" s="92">
        <v>93.231200000000001</v>
      </c>
      <c r="S149" s="92">
        <v>532.74973</v>
      </c>
      <c r="T149" s="92">
        <v>1.3799999999999999E-3</v>
      </c>
      <c r="U149" s="92">
        <v>-64.453130000000002</v>
      </c>
      <c r="V149" s="92">
        <v>9.9070000000000005E-2</v>
      </c>
      <c r="W149" s="4">
        <v>224.89402999999999</v>
      </c>
    </row>
    <row r="150" spans="1:28" s="65" customFormat="1">
      <c r="B150" s="128"/>
      <c r="C150" s="97"/>
      <c r="D150" s="95" t="s">
        <v>307</v>
      </c>
      <c r="E150" s="95">
        <v>3</v>
      </c>
      <c r="F150" s="116" t="s">
        <v>289</v>
      </c>
      <c r="G150" s="110"/>
      <c r="H150" s="119" t="s">
        <v>253</v>
      </c>
      <c r="I150" s="110"/>
      <c r="J150" s="65" t="s">
        <v>298</v>
      </c>
      <c r="K150" s="65">
        <v>-70.779150000000001</v>
      </c>
      <c r="L150" s="65">
        <v>62.853749999999998</v>
      </c>
      <c r="M150" s="68">
        <v>27.979710000000001</v>
      </c>
      <c r="N150" s="92">
        <v>-7.2999999999999996E-4</v>
      </c>
      <c r="O150" s="92">
        <v>3.9539999999999999E-2</v>
      </c>
      <c r="P150" s="92">
        <v>-52.49024</v>
      </c>
      <c r="Q150" s="92" t="s">
        <v>165</v>
      </c>
      <c r="R150" s="92">
        <v>86.791989999999998</v>
      </c>
      <c r="S150" s="92">
        <v>433.95997</v>
      </c>
      <c r="T150" s="92">
        <v>1.24E-3</v>
      </c>
      <c r="U150" s="92">
        <v>-67.657470000000004</v>
      </c>
      <c r="V150" s="92">
        <v>5.2220000000000003E-2</v>
      </c>
      <c r="W150" s="65">
        <v>445.15573999999998</v>
      </c>
      <c r="Y150" s="67"/>
      <c r="Z150" s="67"/>
      <c r="AB150" s="67"/>
    </row>
    <row r="151" spans="1:28">
      <c r="B151" s="128">
        <v>1</v>
      </c>
      <c r="C151" s="97">
        <v>3</v>
      </c>
      <c r="D151" s="95" t="s">
        <v>307</v>
      </c>
      <c r="E151" s="95">
        <v>3</v>
      </c>
      <c r="F151" s="116" t="s">
        <v>289</v>
      </c>
      <c r="I151" s="110"/>
      <c r="J151" s="4" t="s">
        <v>299</v>
      </c>
      <c r="K151" s="4">
        <v>-70.569699999999997</v>
      </c>
      <c r="L151" s="4">
        <v>52.055070000000001</v>
      </c>
      <c r="M151" s="4">
        <v>16.176770000000001</v>
      </c>
      <c r="N151" s="92">
        <v>-5.0600000000000003E-3</v>
      </c>
      <c r="O151" s="92">
        <v>5.212E-2</v>
      </c>
      <c r="P151" s="92">
        <v>-48.400880000000001</v>
      </c>
      <c r="Q151" s="92">
        <v>0.27176</v>
      </c>
      <c r="R151" s="92">
        <v>85.296629999999993</v>
      </c>
      <c r="S151" s="92">
        <v>487.40933000000001</v>
      </c>
      <c r="T151" s="92">
        <v>1.24E-3</v>
      </c>
      <c r="U151" s="92">
        <v>-60.913089999999997</v>
      </c>
      <c r="V151" s="92">
        <v>4.385E-2</v>
      </c>
      <c r="W151" s="4">
        <v>310.76253000000003</v>
      </c>
    </row>
    <row r="152" spans="1:28">
      <c r="B152" s="128"/>
      <c r="D152" s="95" t="s">
        <v>307</v>
      </c>
      <c r="E152" s="95">
        <v>3</v>
      </c>
      <c r="F152" s="116" t="s">
        <v>289</v>
      </c>
      <c r="I152" s="110"/>
      <c r="J152" s="4" t="s">
        <v>300</v>
      </c>
      <c r="K152" s="4">
        <v>-68.895480000000006</v>
      </c>
      <c r="L152" s="4">
        <v>51.664250000000003</v>
      </c>
      <c r="M152" s="4">
        <v>18.777609999999999</v>
      </c>
      <c r="N152" s="92">
        <v>-2.5000000000000001E-4</v>
      </c>
      <c r="O152" s="92">
        <v>0.11990000000000001</v>
      </c>
      <c r="P152" s="92">
        <v>-47.21069</v>
      </c>
      <c r="Q152" s="92">
        <v>0.29436000000000001</v>
      </c>
      <c r="R152" s="92">
        <v>83.435059999999993</v>
      </c>
      <c r="S152" s="92">
        <v>476.77177</v>
      </c>
      <c r="T152" s="92">
        <v>1.2999999999999999E-3</v>
      </c>
      <c r="U152" s="92">
        <v>-63.14087</v>
      </c>
      <c r="V152" s="92">
        <v>7.7429999999999999E-2</v>
      </c>
      <c r="W152" s="4">
        <v>363.45465999999999</v>
      </c>
    </row>
    <row r="153" spans="1:28">
      <c r="B153" s="128"/>
      <c r="D153" s="95" t="s">
        <v>307</v>
      </c>
      <c r="E153" s="95">
        <v>3</v>
      </c>
      <c r="F153" s="116" t="s">
        <v>289</v>
      </c>
      <c r="H153" s="119" t="s">
        <v>256</v>
      </c>
      <c r="I153" s="110"/>
      <c r="J153" s="4" t="s">
        <v>301</v>
      </c>
      <c r="K153" s="4">
        <v>-66.809259999999995</v>
      </c>
      <c r="L153" s="4">
        <v>17.347709999999999</v>
      </c>
      <c r="M153" s="4">
        <v>8.4844899999999992</v>
      </c>
      <c r="N153" s="92">
        <v>-7.1000000000000002E-4</v>
      </c>
      <c r="O153" s="92">
        <v>0.33800000000000002</v>
      </c>
      <c r="P153" s="92">
        <v>-54.168700000000001</v>
      </c>
      <c r="Q153" s="92">
        <v>7.6369999999999993E-2</v>
      </c>
      <c r="R153" s="92">
        <v>96.649169999999998</v>
      </c>
      <c r="S153" s="92">
        <v>386.59669000000002</v>
      </c>
      <c r="T153" s="92">
        <v>1.34E-3</v>
      </c>
      <c r="U153" s="92">
        <v>-57.18994</v>
      </c>
      <c r="V153" s="92">
        <v>0.27637</v>
      </c>
      <c r="W153" s="4">
        <v>489.08431999999999</v>
      </c>
    </row>
    <row r="154" spans="1:28" s="65" customFormat="1">
      <c r="B154" s="128"/>
      <c r="C154" s="97"/>
      <c r="D154" s="95" t="s">
        <v>307</v>
      </c>
      <c r="E154" s="95">
        <v>3</v>
      </c>
      <c r="F154" s="116" t="s">
        <v>289</v>
      </c>
      <c r="G154" s="110"/>
      <c r="H154" s="119" t="s">
        <v>261</v>
      </c>
      <c r="I154" s="110"/>
      <c r="J154" s="65" t="s">
        <v>302</v>
      </c>
      <c r="K154" s="65">
        <v>-70.721019999999996</v>
      </c>
      <c r="L154" s="65">
        <v>1216.3551600000001</v>
      </c>
      <c r="M154" s="68">
        <v>169.67284000000001</v>
      </c>
      <c r="N154" s="92">
        <v>-5.8500000000000002E-3</v>
      </c>
      <c r="O154" s="92">
        <v>0.35539999999999999</v>
      </c>
      <c r="P154" s="92">
        <v>-57.067869999999999</v>
      </c>
      <c r="Q154" s="92">
        <v>9.0039999999999995E-2</v>
      </c>
      <c r="R154" s="92">
        <v>84.716800000000006</v>
      </c>
      <c r="S154" s="92">
        <v>308.06108999999998</v>
      </c>
      <c r="T154" s="92">
        <v>1E-3</v>
      </c>
      <c r="U154" s="92">
        <v>-65.460210000000004</v>
      </c>
      <c r="V154" s="92">
        <v>0.32223000000000002</v>
      </c>
      <c r="W154" s="65">
        <v>139.49285</v>
      </c>
      <c r="Y154" s="67"/>
      <c r="Z154" s="67"/>
      <c r="AB154" s="67"/>
    </row>
    <row r="155" spans="1:28">
      <c r="B155" s="128">
        <v>1</v>
      </c>
      <c r="C155" s="97">
        <v>3</v>
      </c>
      <c r="D155" s="95" t="s">
        <v>307</v>
      </c>
      <c r="E155" s="95">
        <v>3</v>
      </c>
      <c r="F155" s="116" t="s">
        <v>289</v>
      </c>
      <c r="H155" s="119" t="s">
        <v>264</v>
      </c>
      <c r="I155" s="110"/>
      <c r="J155" s="4" t="s">
        <v>303</v>
      </c>
      <c r="K155" s="4">
        <v>-68.705510000000004</v>
      </c>
      <c r="L155" s="4">
        <v>74.028170000000003</v>
      </c>
      <c r="M155" s="4">
        <v>20.821619999999999</v>
      </c>
      <c r="N155" s="92">
        <v>5.7299999999999999E-3</v>
      </c>
      <c r="O155" s="92">
        <v>0.20252000000000001</v>
      </c>
      <c r="P155" s="92">
        <v>-48.645020000000002</v>
      </c>
      <c r="Q155" s="92">
        <v>4.752E-2</v>
      </c>
      <c r="R155" s="92">
        <v>88.897710000000004</v>
      </c>
      <c r="S155" s="92">
        <v>592.65138000000002</v>
      </c>
      <c r="T155" s="92">
        <v>1.4E-3</v>
      </c>
      <c r="U155" s="92">
        <v>-61.40137</v>
      </c>
      <c r="V155" s="92">
        <v>0.15890000000000001</v>
      </c>
      <c r="W155" s="4">
        <v>281.26609999999999</v>
      </c>
    </row>
    <row r="156" spans="1:28" s="65" customFormat="1">
      <c r="B156" s="128"/>
      <c r="C156" s="97"/>
      <c r="D156" s="95" t="s">
        <v>307</v>
      </c>
      <c r="E156" s="95">
        <v>3</v>
      </c>
      <c r="F156" s="116" t="s">
        <v>289</v>
      </c>
      <c r="G156" s="110"/>
      <c r="H156" s="110"/>
      <c r="I156" s="110"/>
      <c r="J156" s="65" t="s">
        <v>304</v>
      </c>
      <c r="K156" s="65">
        <v>-65.61018</v>
      </c>
      <c r="L156" s="65">
        <v>48.603360000000002</v>
      </c>
      <c r="M156" s="68">
        <v>18.559909999999999</v>
      </c>
      <c r="N156" s="92">
        <v>9.7000000000000005E-4</v>
      </c>
      <c r="O156" s="92">
        <v>0.22259999999999999</v>
      </c>
      <c r="P156" s="92">
        <v>-49.865720000000003</v>
      </c>
      <c r="Q156" s="92">
        <v>5.3310000000000003E-2</v>
      </c>
      <c r="R156" s="92">
        <v>89.141850000000005</v>
      </c>
      <c r="S156" s="92">
        <v>509.38198999999997</v>
      </c>
      <c r="T156" s="92">
        <v>1.4400000000000001E-3</v>
      </c>
      <c r="U156" s="92">
        <v>-63.59863</v>
      </c>
      <c r="V156" s="92">
        <v>0.22811999999999999</v>
      </c>
      <c r="W156" s="65">
        <v>381.86473000000001</v>
      </c>
      <c r="Y156" s="67"/>
      <c r="Z156" s="67"/>
      <c r="AB156" s="67"/>
    </row>
    <row r="157" spans="1:28">
      <c r="B157" s="128">
        <v>1</v>
      </c>
      <c r="C157" s="97">
        <v>3</v>
      </c>
      <c r="D157" s="95" t="s">
        <v>307</v>
      </c>
      <c r="E157" s="95">
        <v>3</v>
      </c>
      <c r="F157" s="116" t="s">
        <v>289</v>
      </c>
      <c r="H157" s="119" t="s">
        <v>266</v>
      </c>
      <c r="I157" s="110"/>
      <c r="J157" s="4" t="s">
        <v>305</v>
      </c>
      <c r="K157" s="4">
        <v>-76.709919999999997</v>
      </c>
      <c r="L157" s="4">
        <v>83.723420000000004</v>
      </c>
      <c r="M157" s="4">
        <v>23.945599999999999</v>
      </c>
      <c r="N157" s="92">
        <v>-2.2710000000000001E-2</v>
      </c>
      <c r="O157" s="92">
        <v>8.8779999999999998E-2</v>
      </c>
      <c r="P157" s="92">
        <v>-50.476080000000003</v>
      </c>
      <c r="Q157" s="92">
        <v>7.1419999999999997E-2</v>
      </c>
      <c r="R157" s="92">
        <v>92.773439999999994</v>
      </c>
      <c r="S157" s="92">
        <v>530.13394000000005</v>
      </c>
      <c r="T157" s="92">
        <v>1.2800000000000001E-3</v>
      </c>
      <c r="U157" s="92">
        <v>-63.110349999999997</v>
      </c>
      <c r="V157" s="92">
        <v>9.7350000000000006E-2</v>
      </c>
      <c r="W157" s="4">
        <v>286.00844999999998</v>
      </c>
    </row>
    <row r="158" spans="1:28" s="65" customFormat="1">
      <c r="B158" s="128"/>
      <c r="C158" s="97"/>
      <c r="D158" s="95" t="s">
        <v>307</v>
      </c>
      <c r="E158" s="95">
        <v>3</v>
      </c>
      <c r="F158" s="116" t="s">
        <v>289</v>
      </c>
      <c r="G158" s="110"/>
      <c r="H158" s="110"/>
      <c r="I158" s="110"/>
      <c r="J158" s="65" t="s">
        <v>306</v>
      </c>
      <c r="K158" s="65">
        <v>-72.239670000000004</v>
      </c>
      <c r="L158" s="65">
        <v>126.23027999999999</v>
      </c>
      <c r="M158" s="65">
        <v>25.847989999999999</v>
      </c>
      <c r="N158" s="92">
        <v>-2.0570000000000001E-2</v>
      </c>
      <c r="O158" s="92">
        <v>0.18976000000000001</v>
      </c>
      <c r="P158" s="92">
        <v>-50.720219999999998</v>
      </c>
      <c r="Q158" s="92">
        <v>6.5180000000000002E-2</v>
      </c>
      <c r="R158" s="92">
        <v>93.322760000000002</v>
      </c>
      <c r="S158" s="92">
        <v>533.27288999999996</v>
      </c>
      <c r="T158" s="92">
        <v>1.2999999999999999E-3</v>
      </c>
      <c r="U158" s="92">
        <v>-67.077640000000002</v>
      </c>
      <c r="V158" s="92">
        <v>0.11617</v>
      </c>
      <c r="W158" s="68">
        <v>204.76850999999999</v>
      </c>
      <c r="Y158" s="67"/>
      <c r="Z158" s="67"/>
      <c r="AB158" s="67"/>
    </row>
    <row r="159" spans="1:28">
      <c r="A159" s="4" t="s">
        <v>308</v>
      </c>
      <c r="B159" s="128">
        <v>1</v>
      </c>
      <c r="C159" s="97">
        <v>3</v>
      </c>
      <c r="D159" s="95" t="s">
        <v>241</v>
      </c>
      <c r="E159" s="95">
        <v>3</v>
      </c>
      <c r="F159" s="114" t="s">
        <v>308</v>
      </c>
      <c r="G159" s="121" t="s">
        <v>317</v>
      </c>
      <c r="H159" s="121" t="s">
        <v>250</v>
      </c>
      <c r="I159" s="110"/>
      <c r="J159" s="71" t="s">
        <v>311</v>
      </c>
      <c r="K159" s="4">
        <v>-67.769670000000005</v>
      </c>
      <c r="L159" s="4">
        <v>63.117939999999997</v>
      </c>
      <c r="M159" s="4">
        <v>20.06504</v>
      </c>
      <c r="N159" s="92">
        <v>-1.8400000000000001E-3</v>
      </c>
      <c r="O159" s="92">
        <v>0.18312</v>
      </c>
      <c r="P159" s="92">
        <v>-48.370359999999998</v>
      </c>
      <c r="Q159" s="92">
        <v>0.18731</v>
      </c>
      <c r="R159" s="92">
        <v>82.855230000000006</v>
      </c>
      <c r="S159" s="92">
        <v>414.27613000000002</v>
      </c>
      <c r="T159" s="92">
        <v>1.3600000000000001E-3</v>
      </c>
      <c r="U159" s="92">
        <v>-61.035159999999998</v>
      </c>
      <c r="V159" s="92">
        <v>9.4240000000000004E-2</v>
      </c>
      <c r="W159" s="4">
        <v>317.89753000000002</v>
      </c>
    </row>
    <row r="160" spans="1:28">
      <c r="B160" s="128">
        <v>1</v>
      </c>
      <c r="C160" s="97">
        <v>3</v>
      </c>
      <c r="D160" s="95" t="s">
        <v>309</v>
      </c>
      <c r="E160" s="95">
        <v>3</v>
      </c>
      <c r="F160" s="116" t="s">
        <v>308</v>
      </c>
      <c r="H160" s="121" t="s">
        <v>251</v>
      </c>
      <c r="I160" s="110"/>
      <c r="J160" s="4" t="s">
        <v>310</v>
      </c>
      <c r="K160" s="4">
        <v>-72.015039999999999</v>
      </c>
      <c r="L160" s="4">
        <v>120.87967</v>
      </c>
      <c r="M160" s="4">
        <v>28.99586</v>
      </c>
      <c r="N160" s="92">
        <v>1.069E-2</v>
      </c>
      <c r="O160" s="92">
        <v>0.57232000000000005</v>
      </c>
      <c r="P160" s="92">
        <v>-45.837400000000002</v>
      </c>
      <c r="Q160" s="92">
        <v>0.13264000000000001</v>
      </c>
      <c r="R160" s="92">
        <v>82.336429999999993</v>
      </c>
      <c r="S160" s="92">
        <v>411.68214</v>
      </c>
      <c r="T160" s="92">
        <v>1.4E-3</v>
      </c>
      <c r="U160" s="92">
        <v>-58.380130000000001</v>
      </c>
      <c r="V160" s="92">
        <v>7.1459999999999996E-2</v>
      </c>
      <c r="W160" s="4">
        <v>239.87371999999999</v>
      </c>
    </row>
    <row r="161" spans="1:28">
      <c r="B161" s="128"/>
      <c r="D161" s="95" t="s">
        <v>309</v>
      </c>
      <c r="E161" s="95">
        <v>3</v>
      </c>
      <c r="F161" s="116" t="s">
        <v>308</v>
      </c>
      <c r="I161" s="110"/>
      <c r="J161" s="4" t="s">
        <v>312</v>
      </c>
      <c r="K161" s="4">
        <v>-77.296400000000006</v>
      </c>
      <c r="L161" s="4">
        <v>69.066869999999994</v>
      </c>
      <c r="M161" s="4">
        <v>16.716819999999998</v>
      </c>
      <c r="N161" s="92">
        <v>-4.3299999999999996E-3</v>
      </c>
      <c r="O161" s="92">
        <v>0.14471999999999999</v>
      </c>
      <c r="P161" s="92">
        <v>-52.459719999999997</v>
      </c>
      <c r="Q161" s="92">
        <v>0.10287</v>
      </c>
      <c r="R161" s="92">
        <v>86.761480000000006</v>
      </c>
      <c r="S161" s="92">
        <v>433.80738000000002</v>
      </c>
      <c r="T161" s="92">
        <v>1.3600000000000001E-3</v>
      </c>
      <c r="U161" s="92">
        <v>-67.626949999999994</v>
      </c>
      <c r="V161" s="92">
        <v>0.10929</v>
      </c>
      <c r="W161" s="4">
        <v>242.03823</v>
      </c>
    </row>
    <row r="162" spans="1:28">
      <c r="B162" s="128">
        <v>1</v>
      </c>
      <c r="C162" s="97">
        <v>3</v>
      </c>
      <c r="D162" s="95" t="s">
        <v>309</v>
      </c>
      <c r="E162" s="95">
        <v>3</v>
      </c>
      <c r="F162" s="116" t="s">
        <v>308</v>
      </c>
      <c r="H162" s="121" t="s">
        <v>252</v>
      </c>
      <c r="I162" s="110"/>
      <c r="J162" s="4" t="s">
        <v>313</v>
      </c>
      <c r="K162" s="4">
        <v>-72.621070000000003</v>
      </c>
      <c r="L162" s="4">
        <v>49.75873</v>
      </c>
      <c r="M162" s="4">
        <v>24.737649999999999</v>
      </c>
      <c r="N162" s="92">
        <v>-3.14E-3</v>
      </c>
      <c r="O162" s="92">
        <v>0.48499999999999999</v>
      </c>
      <c r="P162" s="92">
        <v>-51.635739999999998</v>
      </c>
      <c r="Q162" s="92">
        <v>0.28571000000000002</v>
      </c>
      <c r="R162" s="92">
        <v>85.449219999999997</v>
      </c>
      <c r="S162" s="92">
        <v>341.79687999999999</v>
      </c>
      <c r="T162" s="92">
        <v>1.3600000000000001E-3</v>
      </c>
      <c r="U162" s="92">
        <v>-67.047120000000007</v>
      </c>
      <c r="V162" s="92">
        <v>8.43E-2</v>
      </c>
      <c r="W162" s="4">
        <v>497.15201999999999</v>
      </c>
    </row>
    <row r="163" spans="1:28">
      <c r="B163" s="128"/>
      <c r="D163" s="95" t="s">
        <v>309</v>
      </c>
      <c r="E163" s="95">
        <v>3</v>
      </c>
      <c r="F163" s="116" t="s">
        <v>308</v>
      </c>
      <c r="I163" s="110"/>
      <c r="J163" s="4" t="s">
        <v>314</v>
      </c>
      <c r="K163" s="4">
        <v>-72.17398</v>
      </c>
      <c r="L163" s="4">
        <v>253.01165</v>
      </c>
      <c r="M163" s="4">
        <v>30.32621</v>
      </c>
      <c r="N163" s="92">
        <v>-5.0099999999999997E-3</v>
      </c>
      <c r="O163" s="92">
        <v>0.13733999999999999</v>
      </c>
      <c r="P163" s="92">
        <v>-46.783450000000002</v>
      </c>
      <c r="Q163" s="92">
        <v>0.14272000000000001</v>
      </c>
      <c r="R163" s="92">
        <v>82.489019999999996</v>
      </c>
      <c r="S163" s="92">
        <v>412.44508000000002</v>
      </c>
      <c r="T163" s="92">
        <v>1.2999999999999999E-3</v>
      </c>
      <c r="U163" s="92">
        <v>-62.530520000000003</v>
      </c>
      <c r="V163" s="92">
        <v>0.10273</v>
      </c>
      <c r="W163" s="4">
        <v>119.86091</v>
      </c>
    </row>
    <row r="164" spans="1:28">
      <c r="B164" s="128"/>
      <c r="D164" s="95" t="s">
        <v>309</v>
      </c>
      <c r="E164" s="95">
        <v>3</v>
      </c>
      <c r="F164" s="116" t="s">
        <v>308</v>
      </c>
      <c r="I164" s="110"/>
      <c r="J164" s="4" t="s">
        <v>315</v>
      </c>
      <c r="K164" s="4">
        <v>-68.368769999999998</v>
      </c>
      <c r="L164" s="4">
        <v>41.293599999999998</v>
      </c>
      <c r="M164" s="4">
        <v>19.858370000000001</v>
      </c>
      <c r="N164" s="92">
        <v>-6.6299999999999996E-3</v>
      </c>
      <c r="O164" s="92">
        <v>0.38306000000000001</v>
      </c>
      <c r="P164" s="92">
        <v>-48.522950000000002</v>
      </c>
      <c r="Q164" s="92">
        <v>0.30125000000000002</v>
      </c>
      <c r="R164" s="92">
        <v>83.526610000000005</v>
      </c>
      <c r="S164" s="92">
        <v>371.22939000000002</v>
      </c>
      <c r="T164" s="92">
        <v>1.3799999999999999E-3</v>
      </c>
      <c r="U164" s="92">
        <v>-64.025880000000001</v>
      </c>
      <c r="V164" s="92">
        <v>0.10267999999999999</v>
      </c>
      <c r="W164" s="4">
        <v>480.90661</v>
      </c>
    </row>
    <row r="165" spans="1:28">
      <c r="B165" s="128">
        <v>1</v>
      </c>
      <c r="C165" s="97">
        <v>3</v>
      </c>
      <c r="D165" s="95" t="s">
        <v>309</v>
      </c>
      <c r="E165" s="95">
        <v>3</v>
      </c>
      <c r="F165" s="116" t="s">
        <v>308</v>
      </c>
      <c r="H165" s="121" t="s">
        <v>253</v>
      </c>
      <c r="I165" s="110"/>
      <c r="J165" s="4" t="s">
        <v>316</v>
      </c>
      <c r="K165" s="4">
        <v>-71.737179999999995</v>
      </c>
      <c r="L165" s="4">
        <v>19.504059999999999</v>
      </c>
      <c r="M165" s="4">
        <v>5.1365999999999996</v>
      </c>
      <c r="N165" s="92">
        <v>1.32E-3</v>
      </c>
      <c r="O165" s="92">
        <v>0.38231999999999999</v>
      </c>
      <c r="P165" s="92">
        <v>-46.447749999999999</v>
      </c>
      <c r="Q165" s="92">
        <v>0.19939999999999999</v>
      </c>
      <c r="R165" s="92">
        <v>79.895020000000002</v>
      </c>
      <c r="S165" s="92">
        <v>319.58008999999998</v>
      </c>
      <c r="T165" s="92">
        <v>1.56E-3</v>
      </c>
      <c r="U165" s="92">
        <v>-59.722900000000003</v>
      </c>
      <c r="V165" s="92">
        <v>0.24331</v>
      </c>
      <c r="W165" s="4">
        <v>263.36049000000003</v>
      </c>
    </row>
    <row r="166" spans="1:28">
      <c r="B166" s="128">
        <v>1</v>
      </c>
      <c r="C166" s="97">
        <v>3</v>
      </c>
      <c r="D166" s="95" t="s">
        <v>309</v>
      </c>
      <c r="E166" s="95">
        <v>3</v>
      </c>
      <c r="F166" s="116" t="s">
        <v>308</v>
      </c>
      <c r="G166" s="121" t="s">
        <v>318</v>
      </c>
      <c r="H166" s="121" t="s">
        <v>250</v>
      </c>
      <c r="I166" s="110"/>
      <c r="J166" s="4" t="s">
        <v>319</v>
      </c>
      <c r="K166" s="4">
        <v>-71.337609999999998</v>
      </c>
      <c r="L166" s="4">
        <v>48.473869999999998</v>
      </c>
      <c r="M166" s="4">
        <v>8.1406799999999997</v>
      </c>
      <c r="N166" s="92">
        <v>4.3610000000000003E-2</v>
      </c>
      <c r="O166" s="92">
        <v>0.14362</v>
      </c>
      <c r="P166" s="92">
        <v>-44.403080000000003</v>
      </c>
      <c r="Q166" s="92">
        <v>6.275E-2</v>
      </c>
      <c r="R166" s="92">
        <v>84.106449999999995</v>
      </c>
      <c r="S166" s="92">
        <v>420.53224</v>
      </c>
      <c r="T166" s="92">
        <v>1.1800000000000001E-3</v>
      </c>
      <c r="U166" s="92">
        <v>-56.671140000000001</v>
      </c>
      <c r="V166" s="92">
        <v>0.12598999999999999</v>
      </c>
      <c r="W166" s="4">
        <v>167.93951999999999</v>
      </c>
    </row>
    <row r="167" spans="1:28">
      <c r="B167" s="128">
        <v>1</v>
      </c>
      <c r="C167" s="97">
        <v>3</v>
      </c>
      <c r="D167" s="95" t="s">
        <v>309</v>
      </c>
      <c r="E167" s="95">
        <v>3</v>
      </c>
      <c r="F167" s="116" t="s">
        <v>308</v>
      </c>
      <c r="H167" s="121" t="s">
        <v>251</v>
      </c>
      <c r="I167" s="110"/>
      <c r="J167" s="4" t="s">
        <v>319</v>
      </c>
      <c r="K167" s="4">
        <v>-71.337609999999998</v>
      </c>
      <c r="L167" s="4">
        <v>48.473869999999998</v>
      </c>
      <c r="M167" s="4">
        <v>8.1406799999999997</v>
      </c>
      <c r="N167" s="92">
        <v>4.3610000000000003E-2</v>
      </c>
      <c r="O167" s="92">
        <v>0.14362</v>
      </c>
      <c r="P167" s="92">
        <v>-44.403080000000003</v>
      </c>
      <c r="Q167" s="92">
        <v>6.275E-2</v>
      </c>
      <c r="R167" s="92">
        <v>84.106449999999995</v>
      </c>
      <c r="S167" s="92">
        <v>420.53224</v>
      </c>
      <c r="T167" s="92">
        <v>1.1800000000000001E-3</v>
      </c>
      <c r="U167" s="92">
        <v>-56.671140000000001</v>
      </c>
      <c r="V167" s="92">
        <v>0.12598999999999999</v>
      </c>
      <c r="W167" s="4">
        <v>167.93951999999999</v>
      </c>
    </row>
    <row r="168" spans="1:28">
      <c r="B168" s="128"/>
      <c r="D168" s="95" t="s">
        <v>309</v>
      </c>
      <c r="E168" s="95">
        <v>3</v>
      </c>
      <c r="F168" s="116" t="s">
        <v>308</v>
      </c>
      <c r="I168" s="110"/>
      <c r="J168" s="4" t="s">
        <v>320</v>
      </c>
      <c r="K168" s="4">
        <v>-72.527270000000001</v>
      </c>
      <c r="L168" s="4">
        <v>554.33338000000003</v>
      </c>
      <c r="M168" s="4">
        <v>119.31634</v>
      </c>
      <c r="N168" s="92">
        <v>4.734E-2</v>
      </c>
      <c r="O168" s="92">
        <v>0.11734</v>
      </c>
      <c r="P168" s="92">
        <v>-46.752929999999999</v>
      </c>
      <c r="Q168" s="92">
        <v>6.4030000000000004E-2</v>
      </c>
      <c r="R168" s="92">
        <v>87.951660000000004</v>
      </c>
      <c r="S168" s="92">
        <v>586.34441000000004</v>
      </c>
      <c r="T168" s="92">
        <v>1.2199999999999999E-3</v>
      </c>
      <c r="U168" s="92">
        <v>-59.478760000000001</v>
      </c>
      <c r="V168" s="92">
        <v>0.11085</v>
      </c>
      <c r="W168" s="4">
        <v>215.24293</v>
      </c>
    </row>
    <row r="169" spans="1:28">
      <c r="B169" s="128">
        <v>1</v>
      </c>
      <c r="C169" s="97">
        <v>3</v>
      </c>
      <c r="D169" s="95" t="s">
        <v>309</v>
      </c>
      <c r="E169" s="95">
        <v>3</v>
      </c>
      <c r="F169" s="116" t="s">
        <v>308</v>
      </c>
      <c r="H169" s="121" t="s">
        <v>252</v>
      </c>
      <c r="I169" s="110"/>
      <c r="J169" s="4" t="s">
        <v>321</v>
      </c>
      <c r="K169" s="4">
        <v>-72.346519999999998</v>
      </c>
      <c r="L169" s="4">
        <v>54.280470000000001</v>
      </c>
      <c r="M169" s="4">
        <v>16.875990000000002</v>
      </c>
      <c r="N169" s="92">
        <v>-1.5270000000000001E-2</v>
      </c>
      <c r="O169" s="92">
        <v>0.14321999999999999</v>
      </c>
      <c r="P169" s="92">
        <v>-48.400880000000001</v>
      </c>
      <c r="Q169" s="92">
        <v>0.10355</v>
      </c>
      <c r="R169" s="92">
        <v>70.404049999999998</v>
      </c>
      <c r="S169" s="92">
        <v>281.61622</v>
      </c>
      <c r="T169" s="92">
        <v>1.2999999999999999E-3</v>
      </c>
      <c r="U169" s="92">
        <v>-59.509279999999997</v>
      </c>
      <c r="V169" s="92">
        <v>7.4679999999999996E-2</v>
      </c>
      <c r="W169" s="4">
        <v>310.90350999999998</v>
      </c>
    </row>
    <row r="170" spans="1:28">
      <c r="B170" s="128">
        <v>1</v>
      </c>
      <c r="C170" s="97">
        <v>3</v>
      </c>
      <c r="D170" s="95" t="s">
        <v>309</v>
      </c>
      <c r="E170" s="95">
        <v>3</v>
      </c>
      <c r="F170" s="116" t="s">
        <v>308</v>
      </c>
      <c r="H170" s="121" t="s">
        <v>253</v>
      </c>
      <c r="I170" s="110"/>
      <c r="J170" s="4" t="s">
        <v>322</v>
      </c>
      <c r="K170" s="4">
        <v>-70.710099999999997</v>
      </c>
      <c r="L170" s="4">
        <v>194.70751000000001</v>
      </c>
      <c r="M170" s="4">
        <v>12.68571</v>
      </c>
      <c r="N170" s="92">
        <v>7.7499999999999999E-2</v>
      </c>
      <c r="O170" s="92">
        <v>3.7100000000000001E-2</v>
      </c>
      <c r="P170" s="92">
        <v>-51.7273</v>
      </c>
      <c r="Q170" s="92">
        <v>7.0639999999999994E-2</v>
      </c>
      <c r="R170" s="92">
        <v>90.94238</v>
      </c>
      <c r="S170" s="92">
        <v>606.28256999999996</v>
      </c>
      <c r="T170" s="92">
        <v>1.14E-3</v>
      </c>
      <c r="U170" s="92">
        <v>-59.295659999999998</v>
      </c>
      <c r="V170" s="92">
        <v>0.26493</v>
      </c>
      <c r="W170" s="4">
        <v>65.152649999999994</v>
      </c>
    </row>
    <row r="171" spans="1:28">
      <c r="B171" s="128">
        <v>1</v>
      </c>
      <c r="C171" s="97">
        <v>3</v>
      </c>
      <c r="D171" s="95" t="s">
        <v>309</v>
      </c>
      <c r="E171" s="95">
        <v>3</v>
      </c>
      <c r="F171" s="116" t="s">
        <v>308</v>
      </c>
      <c r="H171" s="121" t="s">
        <v>256</v>
      </c>
      <c r="I171" s="110"/>
      <c r="J171" s="4" t="s">
        <v>323</v>
      </c>
      <c r="K171" s="4">
        <v>-67.904160000000005</v>
      </c>
      <c r="L171" s="4">
        <v>268.88233000000002</v>
      </c>
      <c r="M171" s="4">
        <v>17.695139999999999</v>
      </c>
      <c r="N171" s="92">
        <v>7.9310000000000005E-2</v>
      </c>
      <c r="O171" s="92">
        <v>6.6739999999999994E-2</v>
      </c>
      <c r="P171" s="92">
        <v>-45.440669999999997</v>
      </c>
      <c r="Q171" s="92">
        <v>9.4920000000000004E-2</v>
      </c>
      <c r="R171" s="92">
        <v>75.653080000000003</v>
      </c>
      <c r="S171" s="92">
        <v>504.35385000000002</v>
      </c>
      <c r="T171" s="92">
        <v>1.34E-3</v>
      </c>
      <c r="U171" s="92">
        <v>-51.269530000000003</v>
      </c>
      <c r="V171" s="92">
        <v>0.32294</v>
      </c>
      <c r="W171" s="4">
        <v>65.809970000000007</v>
      </c>
    </row>
    <row r="172" spans="1:28">
      <c r="B172" s="128"/>
      <c r="D172" s="95" t="s">
        <v>309</v>
      </c>
      <c r="E172" s="95">
        <v>3</v>
      </c>
      <c r="F172" s="116" t="s">
        <v>308</v>
      </c>
      <c r="I172" s="110"/>
      <c r="J172" s="4" t="s">
        <v>324</v>
      </c>
      <c r="K172" s="4">
        <v>-71.373710000000003</v>
      </c>
      <c r="L172" s="4">
        <v>121.11156</v>
      </c>
      <c r="M172" s="4">
        <v>10.5457</v>
      </c>
      <c r="N172" s="92">
        <v>8.5050000000000001E-2</v>
      </c>
      <c r="O172" s="92">
        <v>4.5339999999999998E-2</v>
      </c>
      <c r="P172" s="92">
        <v>-50.384520000000002</v>
      </c>
      <c r="Q172" s="92">
        <v>8.2350000000000007E-2</v>
      </c>
      <c r="R172" s="92">
        <v>73.638919999999999</v>
      </c>
      <c r="S172" s="92">
        <v>327.28408000000002</v>
      </c>
      <c r="T172" s="92">
        <v>1.4E-3</v>
      </c>
      <c r="U172" s="92">
        <v>-54.595950000000002</v>
      </c>
      <c r="V172" s="92">
        <v>0.30812</v>
      </c>
      <c r="W172" s="4">
        <v>87.074299999999994</v>
      </c>
    </row>
    <row r="173" spans="1:28">
      <c r="B173" s="128">
        <v>1</v>
      </c>
      <c r="C173" s="97">
        <v>3</v>
      </c>
      <c r="D173" s="95" t="s">
        <v>309</v>
      </c>
      <c r="E173" s="95">
        <v>3</v>
      </c>
      <c r="F173" s="116" t="s">
        <v>308</v>
      </c>
      <c r="H173" s="121" t="s">
        <v>261</v>
      </c>
      <c r="I173" s="110"/>
      <c r="J173" s="4" t="s">
        <v>325</v>
      </c>
      <c r="K173" s="4">
        <v>-72.724220000000003</v>
      </c>
      <c r="L173" s="4">
        <v>349489.55635999999</v>
      </c>
      <c r="M173" s="4">
        <v>16610.65927</v>
      </c>
      <c r="N173" s="92">
        <v>5.5059999999999998E-2</v>
      </c>
      <c r="O173" s="92">
        <v>9.3600000000000003E-2</v>
      </c>
      <c r="P173" s="92">
        <v>-43.487549999999999</v>
      </c>
      <c r="Q173" s="92">
        <v>7.3349999999999999E-2</v>
      </c>
      <c r="R173" s="92">
        <v>83.190920000000006</v>
      </c>
      <c r="S173" s="92">
        <v>475.37668000000002</v>
      </c>
      <c r="T173" s="92">
        <v>1.32E-3</v>
      </c>
      <c r="U173" s="92">
        <v>-53.497320000000002</v>
      </c>
      <c r="V173" s="92">
        <v>0.33429999999999999</v>
      </c>
      <c r="W173" s="4">
        <v>47.52834</v>
      </c>
    </row>
    <row r="174" spans="1:28" s="72" customFormat="1">
      <c r="B174" s="128"/>
      <c r="C174" s="97"/>
      <c r="D174" s="95" t="s">
        <v>309</v>
      </c>
      <c r="E174" s="95">
        <v>3</v>
      </c>
      <c r="F174" s="116" t="s">
        <v>308</v>
      </c>
      <c r="G174" s="110"/>
      <c r="H174" s="110"/>
      <c r="I174" s="110"/>
      <c r="J174" s="72" t="s">
        <v>326</v>
      </c>
      <c r="K174" s="72">
        <v>-71.238630000000001</v>
      </c>
      <c r="L174" s="72">
        <v>148.84263999999999</v>
      </c>
      <c r="M174" s="72">
        <v>25.136980000000001</v>
      </c>
      <c r="N174" s="92">
        <v>5.1270000000000003E-2</v>
      </c>
      <c r="O174" s="92">
        <v>0.15093999999999999</v>
      </c>
      <c r="P174" s="92">
        <v>-46.203609999999998</v>
      </c>
      <c r="Q174" s="92">
        <v>0.11038000000000001</v>
      </c>
      <c r="R174" s="92">
        <v>85.723879999999994</v>
      </c>
      <c r="S174" s="92">
        <v>428.61939000000001</v>
      </c>
      <c r="T174" s="92">
        <v>1.4E-3</v>
      </c>
      <c r="U174" s="92">
        <v>-57.15943</v>
      </c>
      <c r="V174" s="92">
        <v>0.15744</v>
      </c>
      <c r="W174" s="72">
        <v>168.88292999999999</v>
      </c>
      <c r="Y174" s="74"/>
      <c r="Z174" s="74"/>
      <c r="AB174" s="74"/>
    </row>
    <row r="175" spans="1:28" s="72" customFormat="1">
      <c r="B175" s="128">
        <v>1</v>
      </c>
      <c r="C175" s="97">
        <v>3</v>
      </c>
      <c r="D175" s="95" t="s">
        <v>309</v>
      </c>
      <c r="E175" s="95">
        <v>3</v>
      </c>
      <c r="F175" s="116" t="s">
        <v>308</v>
      </c>
      <c r="G175" s="110"/>
      <c r="H175" s="121" t="s">
        <v>264</v>
      </c>
      <c r="I175" s="110"/>
      <c r="J175" s="72" t="s">
        <v>327</v>
      </c>
      <c r="K175" s="72">
        <v>-89.653940000000006</v>
      </c>
      <c r="L175" s="72">
        <v>2.8286699999999998</v>
      </c>
      <c r="M175" s="72">
        <v>0.54471000000000003</v>
      </c>
      <c r="N175" s="92">
        <v>5.5900000000000004E-3</v>
      </c>
      <c r="O175" s="92">
        <v>6.386E-2</v>
      </c>
      <c r="P175" s="92">
        <v>-47.485349999999997</v>
      </c>
      <c r="Q175" s="92" t="s">
        <v>165</v>
      </c>
      <c r="R175" s="92">
        <v>81.176760000000002</v>
      </c>
      <c r="S175" s="92">
        <v>405.88380000000001</v>
      </c>
      <c r="T175" s="92">
        <v>1.0200000000000001E-3</v>
      </c>
      <c r="U175" s="92">
        <v>-60.272219999999997</v>
      </c>
      <c r="V175" s="92">
        <v>9.2160000000000006E-2</v>
      </c>
      <c r="W175" s="72">
        <v>192.56781000000001</v>
      </c>
      <c r="Y175" s="74"/>
      <c r="Z175" s="74"/>
      <c r="AB175" s="74"/>
    </row>
    <row r="176" spans="1:28">
      <c r="A176" s="4" t="s">
        <v>328</v>
      </c>
      <c r="B176" s="128">
        <v>0</v>
      </c>
      <c r="C176" s="97">
        <v>-3</v>
      </c>
      <c r="D176" s="95" t="s">
        <v>240</v>
      </c>
      <c r="E176" s="95">
        <v>3</v>
      </c>
      <c r="F176" s="114" t="s">
        <v>328</v>
      </c>
      <c r="G176" s="121" t="s">
        <v>317</v>
      </c>
      <c r="H176" s="121" t="s">
        <v>250</v>
      </c>
      <c r="I176" s="110"/>
      <c r="J176" s="4" t="s">
        <v>329</v>
      </c>
      <c r="K176" s="4">
        <v>-72.41574</v>
      </c>
      <c r="L176" s="4">
        <v>133.0761</v>
      </c>
      <c r="M176" s="4">
        <v>27.210550000000001</v>
      </c>
      <c r="N176" s="92">
        <v>5.6169999999999998E-2</v>
      </c>
      <c r="O176" s="92">
        <v>0.15229999999999999</v>
      </c>
      <c r="P176" s="92">
        <v>-46.905520000000003</v>
      </c>
      <c r="Q176" s="92">
        <v>3.8550000000000001E-2</v>
      </c>
      <c r="R176" s="92">
        <v>93.048100000000005</v>
      </c>
      <c r="S176" s="92">
        <v>620.32065</v>
      </c>
      <c r="T176" s="92">
        <v>1.2800000000000001E-3</v>
      </c>
      <c r="U176" s="92">
        <v>-53.558349999999997</v>
      </c>
      <c r="V176" s="92">
        <v>6.3719999999999999E-2</v>
      </c>
      <c r="W176" s="4">
        <v>204.47363999999999</v>
      </c>
    </row>
    <row r="177" spans="2:28">
      <c r="B177" s="128"/>
      <c r="D177" s="95" t="s">
        <v>307</v>
      </c>
      <c r="E177" s="95">
        <v>3</v>
      </c>
      <c r="F177" s="116" t="s">
        <v>328</v>
      </c>
      <c r="I177" s="110"/>
      <c r="J177" s="4" t="s">
        <v>330</v>
      </c>
      <c r="K177" s="4">
        <v>-71.740560000000002</v>
      </c>
      <c r="L177" s="4">
        <v>38.329070000000002</v>
      </c>
      <c r="M177" s="4">
        <v>5.4104700000000001</v>
      </c>
      <c r="N177" s="92">
        <v>5.4600000000000003E-2</v>
      </c>
      <c r="O177" s="92">
        <v>8.5199999999999998E-2</v>
      </c>
      <c r="P177" s="92">
        <v>-49.774169999999998</v>
      </c>
      <c r="Q177" s="92">
        <v>2.8340000000000001E-2</v>
      </c>
      <c r="R177" s="92">
        <v>95.916749999999993</v>
      </c>
      <c r="S177" s="92">
        <v>639.44500000000005</v>
      </c>
      <c r="T177" s="92">
        <v>1.1800000000000001E-3</v>
      </c>
      <c r="U177" s="92">
        <v>-60.363770000000002</v>
      </c>
      <c r="V177" s="92">
        <v>0.11310000000000001</v>
      </c>
      <c r="W177" s="4">
        <v>141.15852000000001</v>
      </c>
    </row>
    <row r="178" spans="2:28" s="72" customFormat="1">
      <c r="B178" s="128">
        <v>0</v>
      </c>
      <c r="C178" s="97">
        <v>-3</v>
      </c>
      <c r="D178" s="95" t="s">
        <v>307</v>
      </c>
      <c r="E178" s="95">
        <v>3</v>
      </c>
      <c r="F178" s="116" t="s">
        <v>328</v>
      </c>
      <c r="G178" s="110"/>
      <c r="H178" s="121" t="s">
        <v>251</v>
      </c>
      <c r="I178" s="110"/>
      <c r="J178" s="72" t="s">
        <v>331</v>
      </c>
      <c r="K178" s="72">
        <v>-65.85727</v>
      </c>
      <c r="L178" s="72">
        <v>85.250309999999999</v>
      </c>
      <c r="M178" s="72">
        <v>6.24038</v>
      </c>
      <c r="N178" s="92">
        <v>0.10965</v>
      </c>
      <c r="O178" s="92">
        <v>0.16006000000000001</v>
      </c>
      <c r="P178" s="92">
        <v>-46.569830000000003</v>
      </c>
      <c r="Q178" s="92">
        <v>3.9019999999999999E-2</v>
      </c>
      <c r="R178" s="92">
        <v>77.36206</v>
      </c>
      <c r="S178" s="92">
        <v>386.81031000000002</v>
      </c>
      <c r="T178" s="92">
        <v>1.58E-3</v>
      </c>
      <c r="U178" s="92">
        <v>-48.675539999999998</v>
      </c>
      <c r="V178" s="92">
        <v>0.38278000000000001</v>
      </c>
      <c r="W178" s="72">
        <v>73.200630000000004</v>
      </c>
      <c r="Y178" s="74"/>
      <c r="Z178" s="74"/>
      <c r="AB178" s="74"/>
    </row>
    <row r="179" spans="2:28" s="72" customFormat="1">
      <c r="B179" s="128"/>
      <c r="C179" s="97"/>
      <c r="D179" s="95" t="s">
        <v>307</v>
      </c>
      <c r="E179" s="95">
        <v>3</v>
      </c>
      <c r="F179" s="116" t="s">
        <v>328</v>
      </c>
      <c r="G179" s="110"/>
      <c r="H179" s="110"/>
      <c r="I179" s="110"/>
      <c r="J179" s="72" t="s">
        <v>332</v>
      </c>
      <c r="K179" s="72" t="s">
        <v>165</v>
      </c>
      <c r="L179" s="72" t="s">
        <v>165</v>
      </c>
      <c r="M179" s="72" t="s">
        <v>165</v>
      </c>
      <c r="N179" s="92" t="s">
        <v>165</v>
      </c>
      <c r="O179" s="92" t="s">
        <v>165</v>
      </c>
      <c r="P179" s="92" t="s">
        <v>165</v>
      </c>
      <c r="Q179" s="92" t="s">
        <v>165</v>
      </c>
      <c r="R179" s="92" t="s">
        <v>165</v>
      </c>
      <c r="S179" s="92" t="s">
        <v>165</v>
      </c>
      <c r="T179" s="92" t="s">
        <v>165</v>
      </c>
      <c r="U179" s="92" t="s">
        <v>165</v>
      </c>
      <c r="V179" s="92" t="s">
        <v>165</v>
      </c>
      <c r="W179" s="72" t="s">
        <v>165</v>
      </c>
      <c r="Y179" s="74"/>
      <c r="Z179" s="74"/>
      <c r="AB179" s="74"/>
    </row>
    <row r="180" spans="2:28">
      <c r="B180" s="128">
        <v>0</v>
      </c>
      <c r="C180" s="97">
        <v>-3</v>
      </c>
      <c r="D180" s="95" t="s">
        <v>307</v>
      </c>
      <c r="E180" s="95">
        <v>3</v>
      </c>
      <c r="F180" s="116" t="s">
        <v>328</v>
      </c>
      <c r="H180" s="121" t="s">
        <v>252</v>
      </c>
      <c r="I180" s="110"/>
      <c r="J180" s="4" t="s">
        <v>333</v>
      </c>
      <c r="K180" s="4">
        <v>-69.195729999999998</v>
      </c>
      <c r="L180" s="4">
        <v>32.941789999999997</v>
      </c>
      <c r="M180" s="4">
        <v>27.640370000000001</v>
      </c>
      <c r="N180" s="92">
        <v>5.7419999999999999E-2</v>
      </c>
      <c r="O180" s="92">
        <v>7.9380000000000006E-2</v>
      </c>
      <c r="P180" s="92">
        <v>-48.217770000000002</v>
      </c>
      <c r="Q180" s="92">
        <v>3.1280000000000002E-2</v>
      </c>
      <c r="R180" s="92">
        <v>69.091800000000006</v>
      </c>
      <c r="S180" s="92">
        <v>394.81027999999998</v>
      </c>
      <c r="T180" s="92">
        <v>1.1800000000000001E-3</v>
      </c>
      <c r="U180" s="92">
        <v>-48.950200000000002</v>
      </c>
      <c r="V180" s="92">
        <v>0.10625999999999999</v>
      </c>
      <c r="W180" s="4">
        <v>839.06697999999994</v>
      </c>
    </row>
    <row r="181" spans="2:28">
      <c r="B181" s="128"/>
      <c r="D181" s="95" t="s">
        <v>307</v>
      </c>
      <c r="E181" s="95">
        <v>3</v>
      </c>
      <c r="F181" s="116" t="s">
        <v>328</v>
      </c>
      <c r="I181" s="110"/>
      <c r="J181" s="4" t="s">
        <v>334</v>
      </c>
      <c r="K181" s="4">
        <v>-57.45628</v>
      </c>
      <c r="L181" s="4">
        <v>126.1763</v>
      </c>
      <c r="M181" s="4">
        <v>53.600769999999997</v>
      </c>
      <c r="N181" s="92">
        <v>0.11935999999999999</v>
      </c>
      <c r="O181" s="92">
        <v>1.95E-2</v>
      </c>
      <c r="P181" s="92">
        <v>-47.668460000000003</v>
      </c>
      <c r="Q181" s="92">
        <v>1.8579999999999999E-2</v>
      </c>
      <c r="R181" s="92">
        <v>58.837890000000002</v>
      </c>
      <c r="S181" s="92">
        <v>196.12630999999999</v>
      </c>
      <c r="T181" s="92">
        <v>1.72E-3</v>
      </c>
      <c r="U181" s="92">
        <v>-57.739260000000002</v>
      </c>
      <c r="V181" s="92">
        <v>0.22325999999999999</v>
      </c>
      <c r="W181" s="4">
        <v>424.80858999999998</v>
      </c>
    </row>
    <row r="182" spans="2:28">
      <c r="B182" s="128"/>
      <c r="D182" s="95" t="s">
        <v>307</v>
      </c>
      <c r="E182" s="95">
        <v>3</v>
      </c>
      <c r="F182" s="116" t="s">
        <v>328</v>
      </c>
      <c r="I182" s="110"/>
      <c r="J182" s="4" t="s">
        <v>335</v>
      </c>
      <c r="K182" s="4">
        <v>-61.697189999999999</v>
      </c>
      <c r="L182" s="4">
        <v>21.128080000000001</v>
      </c>
      <c r="M182" s="4">
        <v>9.4998900000000006</v>
      </c>
      <c r="N182" s="92">
        <v>0.43841000000000002</v>
      </c>
      <c r="O182" s="92">
        <v>0.10793999999999999</v>
      </c>
      <c r="P182" s="92">
        <v>-47.94312</v>
      </c>
      <c r="Q182" s="92">
        <v>1.9400000000000001E-3</v>
      </c>
      <c r="R182" s="92">
        <v>31.58569</v>
      </c>
      <c r="S182" s="92">
        <v>30.081610000000001</v>
      </c>
      <c r="T182" s="92">
        <v>2.4599999999999999E-3</v>
      </c>
      <c r="U182" s="92">
        <v>-53.100589999999997</v>
      </c>
      <c r="V182" s="92">
        <v>5.6939999999999998E-2</v>
      </c>
      <c r="W182" s="4">
        <v>449.63324999999998</v>
      </c>
    </row>
    <row r="183" spans="2:28">
      <c r="B183" s="128">
        <v>0</v>
      </c>
      <c r="C183" s="97">
        <v>-3</v>
      </c>
      <c r="D183" s="95" t="s">
        <v>307</v>
      </c>
      <c r="E183" s="95">
        <v>3</v>
      </c>
      <c r="F183" s="116" t="s">
        <v>328</v>
      </c>
      <c r="H183" s="121" t="s">
        <v>256</v>
      </c>
      <c r="I183" s="110"/>
      <c r="J183" s="4" t="s">
        <v>336</v>
      </c>
      <c r="K183" s="4">
        <v>-70.040769999999995</v>
      </c>
      <c r="L183" s="4">
        <v>32.9313</v>
      </c>
      <c r="M183" s="4">
        <v>5.85337</v>
      </c>
      <c r="N183" s="92">
        <v>7.4940000000000007E-2</v>
      </c>
      <c r="O183" s="92">
        <v>0.26795999999999998</v>
      </c>
      <c r="P183" s="92">
        <v>-39.978029999999997</v>
      </c>
      <c r="Q183" s="92">
        <v>2.214E-2</v>
      </c>
      <c r="R183" s="92">
        <v>62.469479999999997</v>
      </c>
      <c r="S183" s="92">
        <v>499.75587000000002</v>
      </c>
      <c r="T183" s="92">
        <v>9.2000000000000003E-4</v>
      </c>
      <c r="U183" s="92">
        <v>-57.220460000000003</v>
      </c>
      <c r="V183" s="92">
        <v>6.9239999999999996E-2</v>
      </c>
      <c r="W183" s="4">
        <v>177.745</v>
      </c>
    </row>
    <row r="184" spans="2:28">
      <c r="B184" s="128"/>
      <c r="D184" s="95" t="s">
        <v>307</v>
      </c>
      <c r="E184" s="95">
        <v>3</v>
      </c>
      <c r="F184" s="116" t="s">
        <v>328</v>
      </c>
      <c r="I184" s="110"/>
      <c r="J184" s="4" t="s">
        <v>337</v>
      </c>
      <c r="K184" s="4">
        <v>-74.727779999999996</v>
      </c>
      <c r="L184" s="4">
        <v>46.930549999999997</v>
      </c>
      <c r="M184" s="4">
        <v>8.3547700000000003</v>
      </c>
      <c r="N184" s="92">
        <v>6.8989999999999996E-2</v>
      </c>
      <c r="O184" s="92">
        <v>9.5420000000000005E-2</v>
      </c>
      <c r="P184" s="92">
        <v>-41.778570000000002</v>
      </c>
      <c r="Q184" s="92">
        <v>2.8969999999999999E-2</v>
      </c>
      <c r="R184" s="92">
        <v>61.40137</v>
      </c>
      <c r="S184" s="92">
        <v>307.00684000000001</v>
      </c>
      <c r="T184" s="92">
        <v>1.2199999999999999E-3</v>
      </c>
      <c r="U184" s="92">
        <v>-57.678220000000003</v>
      </c>
      <c r="V184" s="92">
        <v>7.6679999999999998E-2</v>
      </c>
      <c r="W184" s="4">
        <v>178.02406999999999</v>
      </c>
    </row>
    <row r="185" spans="2:28">
      <c r="B185" s="128"/>
      <c r="D185" s="95" t="s">
        <v>307</v>
      </c>
      <c r="E185" s="95">
        <v>3</v>
      </c>
      <c r="F185" s="116" t="s">
        <v>328</v>
      </c>
      <c r="I185" s="110"/>
      <c r="J185" s="4" t="s">
        <v>338</v>
      </c>
      <c r="K185" s="4">
        <v>-69.346609999999998</v>
      </c>
      <c r="L185" s="4">
        <v>55.155059999999999</v>
      </c>
      <c r="M185" s="4">
        <v>3.6109399999999998</v>
      </c>
      <c r="N185" s="92">
        <v>1.2489999999999999E-2</v>
      </c>
      <c r="O185" s="92">
        <v>0.20902000000000001</v>
      </c>
      <c r="P185" s="92">
        <v>-46.478270000000002</v>
      </c>
      <c r="Q185" s="92">
        <v>6.7919999999999994E-2</v>
      </c>
      <c r="R185" s="92">
        <v>86.273200000000003</v>
      </c>
      <c r="S185" s="92">
        <v>492.98969</v>
      </c>
      <c r="T185" s="92">
        <v>1.4400000000000001E-3</v>
      </c>
      <c r="U185" s="92">
        <v>-52.886960000000002</v>
      </c>
      <c r="V185" s="92">
        <v>4.478E-2</v>
      </c>
      <c r="W185" s="4">
        <v>65.468890000000002</v>
      </c>
    </row>
    <row r="186" spans="2:28" s="72" customFormat="1">
      <c r="B186" s="128"/>
      <c r="C186" s="97"/>
      <c r="D186" s="95" t="s">
        <v>307</v>
      </c>
      <c r="E186" s="95">
        <v>3</v>
      </c>
      <c r="F186" s="116" t="s">
        <v>328</v>
      </c>
      <c r="G186" s="110"/>
      <c r="H186" s="110"/>
      <c r="I186" s="110"/>
      <c r="J186" s="72" t="s">
        <v>339</v>
      </c>
      <c r="K186" s="72">
        <v>-69.038619999999995</v>
      </c>
      <c r="L186" s="72">
        <v>91.885530000000003</v>
      </c>
      <c r="M186" s="72">
        <v>29.453410000000002</v>
      </c>
      <c r="N186" s="92">
        <v>2.7890000000000002E-2</v>
      </c>
      <c r="O186" s="92">
        <v>0.49452000000000002</v>
      </c>
      <c r="P186" s="92">
        <v>-67.291259999999994</v>
      </c>
      <c r="Q186" s="92">
        <v>5.0500000000000003E-2</v>
      </c>
      <c r="R186" s="92">
        <v>100.58593999999999</v>
      </c>
      <c r="S186" s="92">
        <v>143.6942</v>
      </c>
      <c r="T186" s="92">
        <v>1.3600000000000001E-3</v>
      </c>
      <c r="U186" s="92">
        <v>-55.32837</v>
      </c>
      <c r="V186" s="92">
        <v>6.5960000000000005E-2</v>
      </c>
      <c r="W186" s="72">
        <v>320.54455999999999</v>
      </c>
      <c r="Y186" s="74"/>
      <c r="Z186" s="74"/>
      <c r="AB186" s="74"/>
    </row>
    <row r="187" spans="2:28" s="72" customFormat="1">
      <c r="B187" s="128"/>
      <c r="C187" s="97"/>
      <c r="D187" s="95" t="s">
        <v>307</v>
      </c>
      <c r="E187" s="95">
        <v>3</v>
      </c>
      <c r="F187" s="116" t="s">
        <v>328</v>
      </c>
      <c r="G187" s="110"/>
      <c r="H187" s="110"/>
      <c r="I187" s="110"/>
      <c r="J187" s="72" t="s">
        <v>340</v>
      </c>
      <c r="K187" s="72">
        <v>-52.37415</v>
      </c>
      <c r="L187" s="72">
        <v>4.13049</v>
      </c>
      <c r="M187" s="72">
        <v>1.46529</v>
      </c>
      <c r="N187" s="92">
        <v>-5.4900000000000001E-3</v>
      </c>
      <c r="O187" s="92">
        <v>0.22886000000000001</v>
      </c>
      <c r="P187" s="92">
        <v>-50.44556</v>
      </c>
      <c r="Q187" s="92">
        <v>8.6330000000000004E-2</v>
      </c>
      <c r="R187" s="92">
        <v>74.859620000000007</v>
      </c>
      <c r="S187" s="92">
        <v>299.43848000000003</v>
      </c>
      <c r="T187" s="92">
        <v>1.72E-3</v>
      </c>
      <c r="U187" s="92">
        <v>-60.546880000000002</v>
      </c>
      <c r="V187" s="92">
        <v>0.11040999999999999</v>
      </c>
      <c r="W187" s="72">
        <v>354.74916999999999</v>
      </c>
      <c r="Y187" s="74"/>
      <c r="Z187" s="74"/>
      <c r="AB187" s="74"/>
    </row>
    <row r="188" spans="2:28">
      <c r="B188" s="128">
        <v>0</v>
      </c>
      <c r="C188" s="97">
        <v>-3</v>
      </c>
      <c r="D188" s="95" t="s">
        <v>307</v>
      </c>
      <c r="E188" s="95">
        <v>3</v>
      </c>
      <c r="F188" s="116" t="s">
        <v>328</v>
      </c>
      <c r="H188" s="121" t="s">
        <v>261</v>
      </c>
      <c r="I188" s="110"/>
      <c r="J188" s="4" t="s">
        <v>341</v>
      </c>
      <c r="K188" s="4">
        <v>-72.394229999999993</v>
      </c>
      <c r="L188" s="4">
        <v>185.92062999999999</v>
      </c>
      <c r="M188" s="4">
        <v>34.530140000000003</v>
      </c>
      <c r="N188" s="92">
        <v>6.6449999999999995E-2</v>
      </c>
      <c r="O188" s="92">
        <v>0.14348</v>
      </c>
      <c r="P188" s="92">
        <v>-44.982909999999997</v>
      </c>
      <c r="Q188" s="92">
        <v>5.1159999999999997E-2</v>
      </c>
      <c r="R188" s="92">
        <v>82.427980000000005</v>
      </c>
      <c r="S188" s="92">
        <v>549.51986999999997</v>
      </c>
      <c r="T188" s="92">
        <v>1.6199999999999999E-3</v>
      </c>
      <c r="U188" s="92">
        <v>-48.522950000000002</v>
      </c>
      <c r="V188" s="92">
        <v>3.4619999999999998E-2</v>
      </c>
      <c r="W188" s="4">
        <v>185.72516999999999</v>
      </c>
    </row>
    <row r="189" spans="2:28">
      <c r="B189" s="128">
        <v>0</v>
      </c>
      <c r="C189" s="97">
        <v>-3</v>
      </c>
      <c r="D189" s="95" t="s">
        <v>307</v>
      </c>
      <c r="E189" s="95">
        <v>3</v>
      </c>
      <c r="F189" s="116" t="s">
        <v>328</v>
      </c>
      <c r="H189" s="121" t="s">
        <v>264</v>
      </c>
      <c r="I189" s="110"/>
      <c r="J189" s="4" t="s">
        <v>342</v>
      </c>
      <c r="K189" s="4">
        <v>-69.601820000000004</v>
      </c>
      <c r="L189" s="4">
        <v>194.42249000000001</v>
      </c>
      <c r="M189" s="4">
        <v>5.9510100000000001</v>
      </c>
      <c r="N189" s="92">
        <v>6.8349999999999994E-2</v>
      </c>
      <c r="O189" s="92">
        <v>6.5299999999999997E-2</v>
      </c>
      <c r="P189" s="92">
        <v>-49.163820000000001</v>
      </c>
      <c r="Q189" s="92">
        <v>7.8469999999999998E-2</v>
      </c>
      <c r="R189" s="92">
        <v>90.759280000000004</v>
      </c>
      <c r="S189" s="92">
        <v>605.06186000000002</v>
      </c>
      <c r="T189" s="92">
        <v>1.2999999999999999E-3</v>
      </c>
      <c r="U189" s="92">
        <v>-53.100589999999997</v>
      </c>
      <c r="V189" s="92">
        <v>0.22031999999999999</v>
      </c>
      <c r="W189" s="4">
        <v>30.60866</v>
      </c>
    </row>
    <row r="190" spans="2:28">
      <c r="B190" s="128">
        <v>0</v>
      </c>
      <c r="C190" s="97">
        <v>-3</v>
      </c>
      <c r="D190" s="95" t="s">
        <v>307</v>
      </c>
      <c r="E190" s="95">
        <v>3</v>
      </c>
      <c r="F190" s="116" t="s">
        <v>328</v>
      </c>
      <c r="H190" s="121" t="s">
        <v>266</v>
      </c>
      <c r="I190" s="110"/>
      <c r="J190" s="4" t="s">
        <v>343</v>
      </c>
      <c r="K190" s="4">
        <v>-71.57105</v>
      </c>
      <c r="L190" s="4">
        <v>337.74182999999999</v>
      </c>
      <c r="M190" s="4">
        <v>85.616650000000007</v>
      </c>
      <c r="N190" s="92">
        <v>5.4719999999999998E-2</v>
      </c>
      <c r="O190" s="92">
        <v>0.22434000000000001</v>
      </c>
      <c r="P190" s="92">
        <v>-43.212890000000002</v>
      </c>
      <c r="Q190" s="92">
        <v>5.178E-2</v>
      </c>
      <c r="R190" s="92">
        <v>78.308109999999999</v>
      </c>
      <c r="S190" s="92">
        <v>447.47489999999999</v>
      </c>
      <c r="T190" s="92">
        <v>1.6000000000000001E-3</v>
      </c>
      <c r="U190" s="92">
        <v>-50.689700000000002</v>
      </c>
      <c r="V190" s="92">
        <v>0.12928000000000001</v>
      </c>
      <c r="W190" s="4">
        <v>253.49733000000001</v>
      </c>
    </row>
    <row r="191" spans="2:28" s="72" customFormat="1">
      <c r="B191" s="128"/>
      <c r="C191" s="97"/>
      <c r="D191" s="95" t="s">
        <v>307</v>
      </c>
      <c r="E191" s="95">
        <v>3</v>
      </c>
      <c r="F191" s="116" t="s">
        <v>328</v>
      </c>
      <c r="G191" s="110"/>
      <c r="H191" s="121" t="s">
        <v>269</v>
      </c>
      <c r="I191" s="110"/>
      <c r="J191" s="72" t="s">
        <v>344</v>
      </c>
      <c r="K191" s="72">
        <v>-70.406589999999994</v>
      </c>
      <c r="L191" s="72">
        <v>5784.6215899999997</v>
      </c>
      <c r="M191" s="72">
        <v>75.159049999999993</v>
      </c>
      <c r="N191" s="92">
        <v>6.93E-2</v>
      </c>
      <c r="O191" s="92">
        <v>0.10911999999999999</v>
      </c>
      <c r="P191" s="92">
        <v>-43.212890000000002</v>
      </c>
      <c r="Q191" s="92">
        <v>9.0670000000000001E-2</v>
      </c>
      <c r="R191" s="92">
        <v>81.573490000000007</v>
      </c>
      <c r="S191" s="92">
        <v>466.13422000000003</v>
      </c>
      <c r="T191" s="92">
        <v>1.5E-3</v>
      </c>
      <c r="U191" s="92">
        <v>-46.569830000000003</v>
      </c>
      <c r="V191" s="92">
        <v>0.16541</v>
      </c>
      <c r="W191" s="72">
        <v>12.99291</v>
      </c>
      <c r="Y191" s="74"/>
      <c r="Z191" s="74"/>
      <c r="AB191" s="74"/>
    </row>
    <row r="192" spans="2:28">
      <c r="B192" s="128">
        <v>0</v>
      </c>
      <c r="C192" s="97">
        <v>-3</v>
      </c>
      <c r="D192" s="95" t="s">
        <v>307</v>
      </c>
      <c r="E192" s="95">
        <v>3</v>
      </c>
      <c r="F192" s="116" t="s">
        <v>328</v>
      </c>
      <c r="I192" s="110"/>
      <c r="J192" s="4" t="s">
        <v>345</v>
      </c>
      <c r="K192" s="4">
        <v>-69.71114</v>
      </c>
      <c r="L192" s="4">
        <v>99.860309999999998</v>
      </c>
      <c r="M192" s="4">
        <v>12.470499999999999</v>
      </c>
      <c r="N192" s="92">
        <v>7.7799999999999994E-2</v>
      </c>
      <c r="O192" s="92">
        <v>0.13014000000000001</v>
      </c>
      <c r="P192" s="92">
        <v>-45.1355</v>
      </c>
      <c r="Q192" s="92">
        <v>5.9769999999999997E-2</v>
      </c>
      <c r="R192" s="92">
        <v>77.484129999999993</v>
      </c>
      <c r="S192" s="92">
        <v>516.56088</v>
      </c>
      <c r="T192" s="92">
        <v>1.6000000000000001E-3</v>
      </c>
      <c r="U192" s="92">
        <v>-50.964359999999999</v>
      </c>
      <c r="V192" s="92">
        <v>9.7489999999999993E-2</v>
      </c>
      <c r="W192" s="4">
        <v>124.87948</v>
      </c>
    </row>
    <row r="193" spans="1:28" s="72" customFormat="1">
      <c r="B193" s="128">
        <v>1</v>
      </c>
      <c r="C193" s="97">
        <v>3</v>
      </c>
      <c r="D193" s="95" t="s">
        <v>307</v>
      </c>
      <c r="E193" s="95">
        <v>3</v>
      </c>
      <c r="F193" s="116" t="s">
        <v>328</v>
      </c>
      <c r="G193" s="110"/>
      <c r="H193" s="121" t="s">
        <v>272</v>
      </c>
      <c r="I193" s="110"/>
      <c r="J193" s="72" t="s">
        <v>346</v>
      </c>
      <c r="K193" s="72">
        <v>-68.829030000000003</v>
      </c>
      <c r="L193" s="72">
        <v>299.06362999999999</v>
      </c>
      <c r="M193" s="72">
        <v>25.912870000000002</v>
      </c>
      <c r="N193" s="92">
        <v>7.4499999999999997E-2</v>
      </c>
      <c r="O193" s="92">
        <v>4.9360000000000001E-2</v>
      </c>
      <c r="P193" s="92">
        <v>-47.424320000000002</v>
      </c>
      <c r="Q193" s="92">
        <v>7.4990000000000001E-2</v>
      </c>
      <c r="R193" s="92">
        <v>93.200689999999994</v>
      </c>
      <c r="S193" s="92">
        <v>745.60549000000003</v>
      </c>
      <c r="T193" s="92">
        <v>1.32E-3</v>
      </c>
      <c r="U193" s="92">
        <v>-54.22974</v>
      </c>
      <c r="V193" s="92">
        <v>0.22917000000000001</v>
      </c>
      <c r="W193" s="72">
        <v>86.646680000000003</v>
      </c>
      <c r="Y193" s="74"/>
      <c r="Z193" s="74"/>
      <c r="AB193" s="74"/>
    </row>
    <row r="194" spans="1:28">
      <c r="A194" s="4" t="s">
        <v>347</v>
      </c>
      <c r="B194" s="128">
        <v>1</v>
      </c>
      <c r="C194" s="97">
        <v>1</v>
      </c>
      <c r="D194" s="95" t="s">
        <v>241</v>
      </c>
      <c r="E194" s="95">
        <v>3</v>
      </c>
      <c r="F194" s="114" t="s">
        <v>347</v>
      </c>
      <c r="G194" s="122" t="s">
        <v>317</v>
      </c>
      <c r="H194" s="122" t="s">
        <v>250</v>
      </c>
      <c r="I194" s="110"/>
      <c r="J194" s="4" t="s">
        <v>349</v>
      </c>
      <c r="K194" s="4">
        <v>-66.339550000000003</v>
      </c>
      <c r="L194" s="4">
        <v>70.172079999999994</v>
      </c>
      <c r="M194" s="4">
        <v>22.498719999999999</v>
      </c>
      <c r="N194" s="92">
        <v>4.8000000000000001E-4</v>
      </c>
      <c r="O194" s="92">
        <v>0.39441999999999999</v>
      </c>
      <c r="P194" s="92">
        <v>-45.501710000000003</v>
      </c>
      <c r="Q194" s="92">
        <v>0.15751000000000001</v>
      </c>
      <c r="R194" s="92">
        <v>86.456299999999999</v>
      </c>
      <c r="S194" s="92">
        <v>576.37534000000005</v>
      </c>
      <c r="T194" s="92">
        <v>1.24E-3</v>
      </c>
      <c r="U194" s="92">
        <v>-62.561039999999998</v>
      </c>
      <c r="V194" s="92">
        <v>0.10724</v>
      </c>
      <c r="W194" s="4">
        <v>320.62207000000001</v>
      </c>
    </row>
    <row r="195" spans="1:28">
      <c r="B195" s="128">
        <v>1</v>
      </c>
      <c r="C195" s="97">
        <v>1</v>
      </c>
      <c r="D195" s="95" t="s">
        <v>241</v>
      </c>
      <c r="E195" s="95">
        <v>3</v>
      </c>
      <c r="F195" s="116" t="s">
        <v>347</v>
      </c>
      <c r="H195" s="122" t="s">
        <v>251</v>
      </c>
      <c r="I195" s="110"/>
      <c r="J195" s="4" t="s">
        <v>350</v>
      </c>
      <c r="K195" s="4">
        <v>-69.481899999999996</v>
      </c>
      <c r="L195" s="4">
        <v>68.319149999999993</v>
      </c>
      <c r="M195" s="4">
        <v>18.19031</v>
      </c>
      <c r="N195" s="92">
        <v>1.119E-2</v>
      </c>
      <c r="O195" s="92">
        <v>0.10716000000000001</v>
      </c>
      <c r="P195" s="92">
        <v>-51.208500000000001</v>
      </c>
      <c r="Q195" s="92">
        <v>4.4229999999999998E-2</v>
      </c>
      <c r="R195" s="92">
        <v>86.761480000000006</v>
      </c>
      <c r="S195" s="92">
        <v>495.77987000000002</v>
      </c>
      <c r="T195" s="92">
        <v>1.3600000000000001E-3</v>
      </c>
      <c r="U195" s="92">
        <v>-66.558840000000004</v>
      </c>
      <c r="V195" s="92">
        <v>8.3339999999999997E-2</v>
      </c>
      <c r="W195" s="4">
        <v>266.25488999999999</v>
      </c>
    </row>
    <row r="196" spans="1:28">
      <c r="B196" s="128"/>
      <c r="D196" s="95" t="s">
        <v>241</v>
      </c>
      <c r="E196" s="95">
        <v>3</v>
      </c>
      <c r="F196" s="116" t="s">
        <v>347</v>
      </c>
      <c r="I196" s="110"/>
      <c r="J196" s="4" t="s">
        <v>351</v>
      </c>
      <c r="K196" s="4">
        <v>-70.406559999999999</v>
      </c>
      <c r="L196" s="4">
        <v>97.216009999999997</v>
      </c>
      <c r="M196" s="4">
        <v>26.87396</v>
      </c>
      <c r="N196" s="92">
        <v>5.8500000000000002E-3</v>
      </c>
      <c r="O196" s="92">
        <v>5.3359999999999998E-2</v>
      </c>
      <c r="P196" s="92">
        <v>-52.764890000000001</v>
      </c>
      <c r="Q196" s="92">
        <v>5.7689999999999998E-2</v>
      </c>
      <c r="R196" s="92">
        <v>86.486819999999994</v>
      </c>
      <c r="S196" s="92">
        <v>432.43409000000003</v>
      </c>
      <c r="T196" s="92">
        <v>1.34E-3</v>
      </c>
      <c r="U196" s="92">
        <v>-67.260739999999998</v>
      </c>
      <c r="V196" s="92">
        <v>9.5210000000000003E-2</v>
      </c>
      <c r="W196" s="4">
        <v>276.43556000000001</v>
      </c>
    </row>
    <row r="197" spans="1:28">
      <c r="B197" s="128">
        <v>1</v>
      </c>
      <c r="C197" s="97">
        <v>1</v>
      </c>
      <c r="D197" s="95" t="s">
        <v>241</v>
      </c>
      <c r="E197" s="95">
        <v>3</v>
      </c>
      <c r="F197" s="116" t="s">
        <v>347</v>
      </c>
      <c r="H197" s="122" t="s">
        <v>252</v>
      </c>
      <c r="I197" s="110"/>
      <c r="J197" s="4" t="s">
        <v>352</v>
      </c>
      <c r="K197" s="4">
        <v>-77.454260000000005</v>
      </c>
      <c r="L197" s="4">
        <v>76.411199999999994</v>
      </c>
      <c r="M197" s="4">
        <v>13.94192</v>
      </c>
      <c r="N197" s="92">
        <v>3.5500000000000002E-3</v>
      </c>
      <c r="O197" s="92">
        <v>0.30724000000000001</v>
      </c>
      <c r="P197" s="92">
        <v>-45.196530000000003</v>
      </c>
      <c r="Q197" s="92">
        <v>4.4510000000000001E-2</v>
      </c>
      <c r="R197" s="92">
        <v>82.214359999999999</v>
      </c>
      <c r="S197" s="92">
        <v>469.79633000000001</v>
      </c>
      <c r="T197" s="92">
        <v>1.34E-3</v>
      </c>
      <c r="U197" s="92">
        <v>-61.614989999999999</v>
      </c>
      <c r="V197" s="92">
        <v>8.4400000000000003E-2</v>
      </c>
      <c r="W197" s="4">
        <v>182.45909</v>
      </c>
    </row>
    <row r="198" spans="1:28">
      <c r="B198" s="128"/>
      <c r="D198" s="95" t="s">
        <v>241</v>
      </c>
      <c r="E198" s="95">
        <v>3</v>
      </c>
      <c r="F198" s="116" t="s">
        <v>347</v>
      </c>
      <c r="I198" s="110"/>
      <c r="J198" s="4" t="s">
        <v>353</v>
      </c>
      <c r="K198" s="4">
        <v>-73.348010000000002</v>
      </c>
      <c r="L198" s="4">
        <v>95.711510000000004</v>
      </c>
      <c r="M198" s="4">
        <v>24.31345</v>
      </c>
      <c r="N198" s="92">
        <v>-8.2799999999999992E-3</v>
      </c>
      <c r="O198" s="92">
        <v>7.3400000000000007E-2</v>
      </c>
      <c r="P198" s="92">
        <v>-46.905520000000003</v>
      </c>
      <c r="Q198" s="92">
        <v>9.8379999999999995E-2</v>
      </c>
      <c r="R198" s="92">
        <v>87.554929999999999</v>
      </c>
      <c r="S198" s="92">
        <v>583.69956000000002</v>
      </c>
      <c r="T198" s="92">
        <v>1.2199999999999999E-3</v>
      </c>
      <c r="U198" s="92">
        <v>-64.36157</v>
      </c>
      <c r="V198" s="92">
        <v>9.3119999999999994E-2</v>
      </c>
      <c r="W198" s="4">
        <v>254.02846</v>
      </c>
    </row>
    <row r="199" spans="1:28">
      <c r="B199" s="128"/>
      <c r="D199" s="95" t="s">
        <v>241</v>
      </c>
      <c r="E199" s="95">
        <v>3</v>
      </c>
      <c r="F199" s="116" t="s">
        <v>347</v>
      </c>
      <c r="H199" s="122" t="s">
        <v>253</v>
      </c>
      <c r="I199" s="110"/>
      <c r="J199" s="4" t="s">
        <v>354</v>
      </c>
      <c r="K199" s="4">
        <v>-65.107100000000003</v>
      </c>
      <c r="L199" s="4">
        <v>804.82992999999999</v>
      </c>
      <c r="M199" s="4">
        <v>66.946700000000007</v>
      </c>
      <c r="N199" s="92">
        <v>-2.4099999999999998E-3</v>
      </c>
      <c r="O199" s="92">
        <v>0.18392</v>
      </c>
      <c r="P199" s="92">
        <v>-45.227049999999998</v>
      </c>
      <c r="Q199" s="92" t="s">
        <v>165</v>
      </c>
      <c r="R199" s="92">
        <v>77.972409999999996</v>
      </c>
      <c r="S199" s="92">
        <v>311.88965999999999</v>
      </c>
      <c r="T199" s="92">
        <v>1.3600000000000001E-3</v>
      </c>
      <c r="U199" s="92">
        <v>-59.265140000000002</v>
      </c>
      <c r="V199" s="92">
        <v>0.26469999999999999</v>
      </c>
      <c r="W199" s="4">
        <v>83.181169999999995</v>
      </c>
    </row>
    <row r="200" spans="1:28">
      <c r="B200" s="128">
        <v>1</v>
      </c>
      <c r="C200" s="97">
        <v>1</v>
      </c>
      <c r="D200" s="95" t="s">
        <v>241</v>
      </c>
      <c r="E200" s="95">
        <v>3</v>
      </c>
      <c r="F200" s="116" t="s">
        <v>347</v>
      </c>
      <c r="I200" s="110"/>
      <c r="J200" s="4" t="s">
        <v>355</v>
      </c>
      <c r="K200" s="4">
        <v>-70.208780000000004</v>
      </c>
      <c r="L200" s="4">
        <v>578.86506999999995</v>
      </c>
      <c r="M200" s="4">
        <v>140.39397</v>
      </c>
      <c r="N200" s="92">
        <v>1.24E-3</v>
      </c>
      <c r="O200" s="92">
        <v>0.29959999999999998</v>
      </c>
      <c r="P200" s="92">
        <v>-46.11206</v>
      </c>
      <c r="Q200" s="92" t="s">
        <v>165</v>
      </c>
      <c r="R200" s="92">
        <v>81.146240000000006</v>
      </c>
      <c r="S200" s="92">
        <v>360.64996000000002</v>
      </c>
      <c r="T200" s="92">
        <v>1.2999999999999999E-3</v>
      </c>
      <c r="U200" s="92">
        <v>-60.028080000000003</v>
      </c>
      <c r="V200" s="92">
        <v>3.8359999999999998E-2</v>
      </c>
      <c r="W200" s="4">
        <v>242.53316000000001</v>
      </c>
    </row>
    <row r="201" spans="1:28">
      <c r="B201" s="128"/>
      <c r="D201" s="95" t="s">
        <v>241</v>
      </c>
      <c r="E201" s="95">
        <v>3</v>
      </c>
      <c r="F201" s="116" t="s">
        <v>347</v>
      </c>
      <c r="H201" s="122" t="s">
        <v>256</v>
      </c>
      <c r="I201" s="110"/>
      <c r="J201" s="4" t="s">
        <v>356</v>
      </c>
      <c r="K201" s="4">
        <v>-71.809219999999996</v>
      </c>
      <c r="L201" s="4">
        <v>-318.78109000000001</v>
      </c>
      <c r="M201" s="4">
        <v>20.063099999999999</v>
      </c>
      <c r="N201" s="92">
        <v>6.96E-3</v>
      </c>
      <c r="O201" s="92">
        <v>2.214E-2</v>
      </c>
      <c r="P201" s="92">
        <v>-46.691899999999997</v>
      </c>
      <c r="Q201" s="92">
        <v>0.14119000000000001</v>
      </c>
      <c r="R201" s="92">
        <v>88.104249999999993</v>
      </c>
      <c r="S201" s="92">
        <v>881.04250000000002</v>
      </c>
      <c r="T201" s="92">
        <v>9.7999999999999997E-4</v>
      </c>
      <c r="U201" s="92">
        <v>-62.011719999999997</v>
      </c>
      <c r="V201" s="92">
        <v>0.22916</v>
      </c>
      <c r="W201" s="4">
        <v>-62.936920000000001</v>
      </c>
    </row>
    <row r="202" spans="1:28">
      <c r="B202" s="128">
        <v>1</v>
      </c>
      <c r="C202" s="97">
        <v>1</v>
      </c>
      <c r="D202" s="95" t="s">
        <v>241</v>
      </c>
      <c r="E202" s="95">
        <v>3</v>
      </c>
      <c r="F202" s="116" t="s">
        <v>347</v>
      </c>
      <c r="I202" s="110"/>
      <c r="J202" s="4" t="s">
        <v>357</v>
      </c>
      <c r="K202" s="4">
        <v>-71.8215</v>
      </c>
      <c r="L202" s="4">
        <v>62.243400000000001</v>
      </c>
      <c r="M202" s="4">
        <v>13.07124</v>
      </c>
      <c r="N202" s="92">
        <v>-2.2000000000000001E-3</v>
      </c>
      <c r="O202" s="92">
        <v>0.10344</v>
      </c>
      <c r="P202" s="92">
        <v>-51.788330000000002</v>
      </c>
      <c r="Q202" s="92">
        <v>9.3299999999999994E-2</v>
      </c>
      <c r="R202" s="92">
        <v>95.214849999999998</v>
      </c>
      <c r="S202" s="92">
        <v>544.08483000000001</v>
      </c>
      <c r="T202" s="92">
        <v>1.1999999999999999E-3</v>
      </c>
      <c r="U202" s="92">
        <v>-65.185550000000006</v>
      </c>
      <c r="V202" s="92">
        <v>0.12687999999999999</v>
      </c>
      <c r="W202" s="4">
        <v>210.00194999999999</v>
      </c>
    </row>
    <row r="203" spans="1:28">
      <c r="B203" s="128">
        <v>1</v>
      </c>
      <c r="C203" s="97">
        <v>1</v>
      </c>
      <c r="D203" s="95" t="s">
        <v>241</v>
      </c>
      <c r="E203" s="95">
        <v>3</v>
      </c>
      <c r="F203" s="116" t="s">
        <v>347</v>
      </c>
      <c r="G203" s="122" t="s">
        <v>318</v>
      </c>
      <c r="H203" s="122" t="s">
        <v>250</v>
      </c>
      <c r="I203" s="110"/>
      <c r="J203" s="4" t="s">
        <v>358</v>
      </c>
      <c r="K203" s="4">
        <v>-74.048429999999996</v>
      </c>
      <c r="L203" s="4">
        <v>37.267629999999997</v>
      </c>
      <c r="M203" s="4">
        <v>24.08661</v>
      </c>
      <c r="N203" s="92">
        <v>-2.69E-2</v>
      </c>
      <c r="O203" s="92">
        <v>9.6680000000000002E-2</v>
      </c>
      <c r="P203" s="92">
        <v>-51.208500000000001</v>
      </c>
      <c r="Q203" s="92">
        <v>6.9800000000000001E-2</v>
      </c>
      <c r="R203" s="92">
        <v>80.078130000000002</v>
      </c>
      <c r="S203" s="92">
        <v>266.92709000000002</v>
      </c>
      <c r="T203" s="92">
        <v>1.08E-3</v>
      </c>
      <c r="U203" s="92">
        <v>-71.868899999999996</v>
      </c>
      <c r="V203" s="92">
        <v>0.17016000000000001</v>
      </c>
      <c r="W203" s="4">
        <v>646.31439</v>
      </c>
    </row>
    <row r="204" spans="1:28">
      <c r="B204" s="128"/>
      <c r="D204" s="95" t="s">
        <v>241</v>
      </c>
      <c r="E204" s="95">
        <v>3</v>
      </c>
      <c r="F204" s="116" t="s">
        <v>347</v>
      </c>
      <c r="I204" s="110"/>
      <c r="J204" s="4" t="s">
        <v>359</v>
      </c>
      <c r="K204" s="4">
        <v>-67.288849999999996</v>
      </c>
      <c r="L204" s="4">
        <v>24.582750000000001</v>
      </c>
      <c r="M204" s="4">
        <v>17.622119999999999</v>
      </c>
      <c r="N204" s="92">
        <v>-4.1860000000000001E-2</v>
      </c>
      <c r="O204" s="92">
        <v>4.0059999999999998E-2</v>
      </c>
      <c r="P204" s="92">
        <v>-51.147460000000002</v>
      </c>
      <c r="Q204" s="92">
        <v>6.9159999999999999E-2</v>
      </c>
      <c r="R204" s="92">
        <v>78.125</v>
      </c>
      <c r="S204" s="92">
        <v>240.38462000000001</v>
      </c>
      <c r="T204" s="92">
        <v>1.08E-3</v>
      </c>
      <c r="U204" s="92">
        <v>-72.692869999999999</v>
      </c>
      <c r="V204" s="92">
        <v>0.15931000000000001</v>
      </c>
      <c r="W204" s="4">
        <v>716.84873000000005</v>
      </c>
    </row>
    <row r="205" spans="1:28" ht="18.75" customHeight="1">
      <c r="B205" s="128">
        <v>1</v>
      </c>
      <c r="C205" s="97">
        <v>1</v>
      </c>
      <c r="D205" s="95" t="s">
        <v>241</v>
      </c>
      <c r="E205" s="95">
        <v>3</v>
      </c>
      <c r="F205" s="116" t="s">
        <v>347</v>
      </c>
      <c r="H205" s="122" t="s">
        <v>251</v>
      </c>
      <c r="I205" s="110"/>
      <c r="J205" s="4" t="s">
        <v>360</v>
      </c>
      <c r="K205" s="4">
        <v>-69.015299999999996</v>
      </c>
      <c r="L205" s="4">
        <v>227.08314999999999</v>
      </c>
      <c r="M205" s="4">
        <v>46.183050000000001</v>
      </c>
      <c r="N205" s="92">
        <v>2.9860000000000001E-2</v>
      </c>
      <c r="O205" s="92">
        <v>0.35426000000000002</v>
      </c>
      <c r="P205" s="92">
        <v>-50.567630000000001</v>
      </c>
      <c r="Q205" s="92">
        <v>4.3779999999999999E-2</v>
      </c>
      <c r="R205" s="92">
        <v>94.665530000000004</v>
      </c>
      <c r="S205" s="92">
        <v>631.10352999999998</v>
      </c>
      <c r="T205" s="92">
        <v>1.08E-3</v>
      </c>
      <c r="U205" s="92">
        <v>-54.22974</v>
      </c>
      <c r="V205" s="92">
        <v>0.16439000000000001</v>
      </c>
      <c r="W205" s="4">
        <v>203.37505999999999</v>
      </c>
    </row>
    <row r="206" spans="1:28">
      <c r="B206" s="128"/>
      <c r="D206" s="95" t="s">
        <v>241</v>
      </c>
      <c r="E206" s="95">
        <v>3</v>
      </c>
      <c r="F206" s="116" t="s">
        <v>347</v>
      </c>
      <c r="I206" s="110"/>
      <c r="J206" s="4" t="s">
        <v>361</v>
      </c>
      <c r="K206" s="4">
        <v>-66.482159999999993</v>
      </c>
      <c r="L206" s="4">
        <v>67.612110000000001</v>
      </c>
      <c r="M206" s="4">
        <v>29.921710000000001</v>
      </c>
      <c r="N206" s="92">
        <v>-1.055E-2</v>
      </c>
      <c r="O206" s="92">
        <v>0.17222000000000001</v>
      </c>
      <c r="P206" s="92">
        <v>-47.63794</v>
      </c>
      <c r="Q206" s="92">
        <v>4.1950000000000001E-2</v>
      </c>
      <c r="R206" s="92">
        <v>88.806150000000002</v>
      </c>
      <c r="S206" s="92">
        <v>507.46373999999997</v>
      </c>
      <c r="T206" s="92">
        <v>1.32E-3</v>
      </c>
      <c r="U206" s="92">
        <v>-61.309820000000002</v>
      </c>
      <c r="V206" s="92">
        <v>0.11656999999999999</v>
      </c>
      <c r="W206" s="4">
        <v>442.54953</v>
      </c>
    </row>
    <row r="207" spans="1:28">
      <c r="B207" s="128">
        <v>1</v>
      </c>
      <c r="C207" s="97">
        <v>1</v>
      </c>
      <c r="D207" s="95" t="s">
        <v>241</v>
      </c>
      <c r="E207" s="95">
        <v>3</v>
      </c>
      <c r="F207" s="116" t="s">
        <v>347</v>
      </c>
      <c r="H207" s="122" t="s">
        <v>253</v>
      </c>
      <c r="I207" s="110"/>
      <c r="J207" s="4" t="s">
        <v>362</v>
      </c>
      <c r="K207" s="4">
        <v>-71.700659999999999</v>
      </c>
      <c r="L207" s="4">
        <v>72.025289999999998</v>
      </c>
      <c r="M207" s="4">
        <v>14.570410000000001</v>
      </c>
      <c r="N207" s="92">
        <v>0.28183000000000002</v>
      </c>
      <c r="O207" s="92">
        <v>0.45044000000000001</v>
      </c>
      <c r="P207" s="92">
        <v>-46.295169999999999</v>
      </c>
      <c r="Q207" s="92">
        <v>9.3000000000000005E-4</v>
      </c>
      <c r="R207" s="92">
        <v>67.535399999999996</v>
      </c>
      <c r="S207" s="92">
        <v>337.67701</v>
      </c>
      <c r="T207" s="92">
        <v>5.1999999999999995E-4</v>
      </c>
      <c r="U207" s="92">
        <v>-71.655280000000005</v>
      </c>
      <c r="V207" s="92">
        <v>4.8480000000000002E-2</v>
      </c>
      <c r="W207" s="4">
        <v>202.29571000000001</v>
      </c>
    </row>
    <row r="208" spans="1:28">
      <c r="B208" s="128"/>
      <c r="D208" s="95" t="s">
        <v>241</v>
      </c>
      <c r="E208" s="95">
        <v>3</v>
      </c>
      <c r="F208" s="116" t="s">
        <v>347</v>
      </c>
      <c r="I208" s="110"/>
      <c r="J208" s="4" t="s">
        <v>363</v>
      </c>
      <c r="K208" s="4">
        <v>-75.85172</v>
      </c>
      <c r="L208" s="4">
        <v>81.160489999999996</v>
      </c>
      <c r="M208" s="4">
        <v>15.981920000000001</v>
      </c>
      <c r="N208" s="92">
        <v>1.3679999999999999E-2</v>
      </c>
      <c r="O208" s="92">
        <v>0.56598000000000004</v>
      </c>
      <c r="P208" s="92">
        <v>-44.281010000000002</v>
      </c>
      <c r="Q208" s="92">
        <v>1.9230000000000001E-2</v>
      </c>
      <c r="R208" s="92">
        <v>76.26343</v>
      </c>
      <c r="S208" s="92">
        <v>338.94857999999999</v>
      </c>
      <c r="T208" s="92">
        <v>1.4E-3</v>
      </c>
      <c r="U208" s="92">
        <v>-61.798099999999998</v>
      </c>
      <c r="V208" s="92">
        <v>8.1460000000000005E-2</v>
      </c>
      <c r="W208" s="4">
        <v>196.91744</v>
      </c>
    </row>
    <row r="209" spans="1:23">
      <c r="A209" s="4" t="s">
        <v>348</v>
      </c>
      <c r="B209" s="128">
        <v>1</v>
      </c>
      <c r="C209" s="97">
        <v>3</v>
      </c>
      <c r="D209" s="95" t="s">
        <v>240</v>
      </c>
      <c r="E209" s="95">
        <v>3</v>
      </c>
      <c r="F209" s="114" t="s">
        <v>348</v>
      </c>
      <c r="G209" s="122" t="s">
        <v>317</v>
      </c>
      <c r="H209" s="122" t="s">
        <v>250</v>
      </c>
      <c r="I209" s="110"/>
      <c r="J209" s="4" t="s">
        <v>364</v>
      </c>
      <c r="K209" s="4">
        <v>-59.93441</v>
      </c>
      <c r="L209" s="4">
        <v>129.83161999999999</v>
      </c>
      <c r="M209" s="4">
        <v>35.058320000000002</v>
      </c>
      <c r="N209" s="92">
        <v>8.1999999999999998E-4</v>
      </c>
      <c r="O209" s="92">
        <v>0.17391999999999999</v>
      </c>
      <c r="P209" s="92">
        <v>-51.147460000000002</v>
      </c>
      <c r="Q209" s="92">
        <v>0.51927999999999996</v>
      </c>
      <c r="R209" s="92">
        <v>86.334230000000005</v>
      </c>
      <c r="S209" s="92">
        <v>431.67115000000001</v>
      </c>
      <c r="T209" s="92">
        <v>1.2199999999999999E-3</v>
      </c>
      <c r="U209" s="92">
        <v>-66.375730000000004</v>
      </c>
      <c r="V209" s="92">
        <v>0.14571000000000001</v>
      </c>
      <c r="W209" s="4">
        <v>270.02915999999999</v>
      </c>
    </row>
    <row r="210" spans="1:23">
      <c r="B210" s="128"/>
      <c r="D210" s="95" t="s">
        <v>240</v>
      </c>
      <c r="E210" s="95">
        <v>3</v>
      </c>
      <c r="F210" s="116" t="s">
        <v>348</v>
      </c>
      <c r="I210" s="110"/>
      <c r="J210" s="4" t="s">
        <v>365</v>
      </c>
      <c r="K210" s="4">
        <v>-65.640569999999997</v>
      </c>
      <c r="L210" s="4">
        <v>70.875969999999995</v>
      </c>
      <c r="M210" s="4">
        <v>13.649190000000001</v>
      </c>
      <c r="N210" s="92">
        <v>4.7200000000000002E-3</v>
      </c>
      <c r="O210" s="92">
        <v>0.39716000000000001</v>
      </c>
      <c r="P210" s="92">
        <v>-47.088619999999999</v>
      </c>
      <c r="Q210" s="92" t="s">
        <v>165</v>
      </c>
      <c r="R210" s="92">
        <v>78.643799999999999</v>
      </c>
      <c r="S210" s="92">
        <v>314.5752</v>
      </c>
      <c r="T210" s="92">
        <v>1.34E-3</v>
      </c>
      <c r="U210" s="92">
        <v>-59.326169999999998</v>
      </c>
      <c r="V210" s="92">
        <v>9.4539999999999999E-2</v>
      </c>
      <c r="W210" s="4">
        <v>192.57849999999999</v>
      </c>
    </row>
    <row r="211" spans="1:23">
      <c r="B211" s="128"/>
      <c r="D211" s="95" t="s">
        <v>240</v>
      </c>
      <c r="E211" s="95">
        <v>3</v>
      </c>
      <c r="F211" s="116" t="s">
        <v>348</v>
      </c>
      <c r="I211" s="110"/>
      <c r="J211" s="4" t="s">
        <v>366</v>
      </c>
      <c r="K211" s="4">
        <v>-60.917990000000003</v>
      </c>
      <c r="L211" s="4">
        <v>46595763.465470001</v>
      </c>
      <c r="M211" s="4">
        <v>66122.135129999995</v>
      </c>
      <c r="N211" s="92">
        <v>6.2E-4</v>
      </c>
      <c r="O211" s="92">
        <v>0.32922000000000001</v>
      </c>
      <c r="P211" s="92">
        <v>-47.119140000000002</v>
      </c>
      <c r="Q211" s="92">
        <v>-6.0040000000000003E-2</v>
      </c>
      <c r="R211" s="92">
        <v>70.159909999999996</v>
      </c>
      <c r="S211" s="92">
        <v>350.79957000000002</v>
      </c>
      <c r="T211" s="92">
        <v>1.2199999999999999E-3</v>
      </c>
      <c r="U211" s="92">
        <v>-63.720700000000001</v>
      </c>
      <c r="V211" s="92">
        <v>0.17444999999999999</v>
      </c>
      <c r="W211" s="4">
        <v>1.41906</v>
      </c>
    </row>
    <row r="212" spans="1:23">
      <c r="B212" s="128"/>
      <c r="D212" s="95" t="s">
        <v>240</v>
      </c>
      <c r="E212" s="95">
        <v>3</v>
      </c>
      <c r="F212" s="116" t="s">
        <v>348</v>
      </c>
      <c r="I212" s="110"/>
      <c r="J212" s="4" t="s">
        <v>367</v>
      </c>
      <c r="K212" s="4">
        <v>-60.703339999999997</v>
      </c>
      <c r="L212" s="4">
        <v>59.454270000000001</v>
      </c>
      <c r="M212" s="4">
        <v>18.042480000000001</v>
      </c>
      <c r="N212" s="92">
        <v>7.3999999999999999E-4</v>
      </c>
      <c r="O212" s="92">
        <v>0.10098</v>
      </c>
      <c r="P212" s="92">
        <v>-47.851559999999999</v>
      </c>
      <c r="Q212" s="92">
        <v>0.37819999999999998</v>
      </c>
      <c r="R212" s="92">
        <v>66.894530000000003</v>
      </c>
      <c r="S212" s="92">
        <v>222.98177999999999</v>
      </c>
      <c r="T212" s="92">
        <v>1.4599999999999999E-3</v>
      </c>
      <c r="U212" s="92">
        <v>-60.272219999999997</v>
      </c>
      <c r="V212" s="92">
        <v>0.18511</v>
      </c>
      <c r="W212" s="4">
        <v>303.46809999999999</v>
      </c>
    </row>
    <row r="213" spans="1:23">
      <c r="B213" s="128">
        <v>1</v>
      </c>
      <c r="C213" s="97">
        <v>3</v>
      </c>
      <c r="D213" s="95" t="s">
        <v>240</v>
      </c>
      <c r="E213" s="95">
        <v>3</v>
      </c>
      <c r="F213" s="116" t="s">
        <v>348</v>
      </c>
      <c r="H213" s="122" t="s">
        <v>251</v>
      </c>
      <c r="I213" s="110"/>
      <c r="J213" s="4" t="s">
        <v>368</v>
      </c>
      <c r="K213" s="4">
        <v>-71.525130000000004</v>
      </c>
      <c r="L213" s="4">
        <v>182.47501</v>
      </c>
      <c r="M213" s="4">
        <v>32.169899999999998</v>
      </c>
      <c r="N213" s="92">
        <v>1.0840000000000001E-2</v>
      </c>
      <c r="O213" s="92">
        <v>0.16589999999999999</v>
      </c>
      <c r="P213" s="92">
        <v>-44.342039999999997</v>
      </c>
      <c r="Q213" s="92">
        <v>2.4279999999999999E-2</v>
      </c>
      <c r="R213" s="92">
        <v>80.413820000000001</v>
      </c>
      <c r="S213" s="92">
        <v>402.06909999999999</v>
      </c>
      <c r="T213" s="92">
        <v>1.5E-3</v>
      </c>
      <c r="U213" s="92">
        <v>-53.710940000000001</v>
      </c>
      <c r="V213" s="92">
        <v>0.36335000000000001</v>
      </c>
      <c r="W213" s="4">
        <v>176.29755</v>
      </c>
    </row>
    <row r="214" spans="1:23">
      <c r="B214" s="128">
        <v>1</v>
      </c>
      <c r="C214" s="97">
        <v>3</v>
      </c>
      <c r="D214" s="95" t="s">
        <v>240</v>
      </c>
      <c r="E214" s="95">
        <v>3</v>
      </c>
      <c r="F214" s="116" t="s">
        <v>348</v>
      </c>
      <c r="H214" s="122" t="s">
        <v>252</v>
      </c>
      <c r="I214" s="110"/>
      <c r="J214" s="4" t="s">
        <v>369</v>
      </c>
      <c r="K214" s="4">
        <v>-86.230119999999999</v>
      </c>
      <c r="L214" s="4">
        <v>108.34748</v>
      </c>
      <c r="M214" s="4">
        <v>18.91441</v>
      </c>
      <c r="N214" s="92">
        <v>1.5469999999999999E-2</v>
      </c>
      <c r="O214" s="92">
        <v>0.58040000000000003</v>
      </c>
      <c r="P214" s="92">
        <v>-45.654299999999999</v>
      </c>
      <c r="Q214" s="92">
        <v>8.5300000000000001E-2</v>
      </c>
      <c r="R214" s="92">
        <v>85.418700000000001</v>
      </c>
      <c r="S214" s="92">
        <v>488.10687000000001</v>
      </c>
      <c r="T214" s="92">
        <v>1.2199999999999999E-3</v>
      </c>
      <c r="U214" s="92">
        <v>-62.957769999999996</v>
      </c>
      <c r="V214" s="92">
        <v>6.5299999999999997E-2</v>
      </c>
      <c r="W214" s="4">
        <v>174.57178999999999</v>
      </c>
    </row>
    <row r="215" spans="1:23">
      <c r="B215" s="128"/>
      <c r="D215" s="95" t="s">
        <v>240</v>
      </c>
      <c r="E215" s="95">
        <v>3</v>
      </c>
      <c r="F215" s="116" t="s">
        <v>348</v>
      </c>
      <c r="I215" s="110"/>
      <c r="J215" s="4" t="s">
        <v>370</v>
      </c>
      <c r="K215" s="4">
        <v>-76.949590000000001</v>
      </c>
      <c r="L215" s="4">
        <v>156.04410999999999</v>
      </c>
      <c r="M215" s="4">
        <v>44.080640000000002</v>
      </c>
      <c r="N215" s="92">
        <v>2.1000000000000001E-4</v>
      </c>
      <c r="O215" s="92">
        <v>0.48168</v>
      </c>
      <c r="P215" s="92">
        <v>-43.518070000000002</v>
      </c>
      <c r="Q215" s="92">
        <v>9.3649999999999997E-2</v>
      </c>
      <c r="R215" s="92">
        <v>81.146240000000006</v>
      </c>
      <c r="S215" s="92">
        <v>463.69281000000001</v>
      </c>
      <c r="T215" s="92">
        <v>1.14E-3</v>
      </c>
      <c r="U215" s="92">
        <v>-63.59863</v>
      </c>
      <c r="V215" s="92">
        <v>6.4079999999999998E-2</v>
      </c>
      <c r="W215" s="4">
        <v>282.48829999999998</v>
      </c>
    </row>
    <row r="216" spans="1:23">
      <c r="B216" s="128">
        <v>1</v>
      </c>
      <c r="C216" s="97">
        <v>3</v>
      </c>
      <c r="D216" s="95" t="s">
        <v>240</v>
      </c>
      <c r="E216" s="95">
        <v>3</v>
      </c>
      <c r="F216" s="116" t="s">
        <v>348</v>
      </c>
      <c r="H216" s="122" t="s">
        <v>253</v>
      </c>
      <c r="I216" s="110"/>
      <c r="J216" s="4" t="s">
        <v>371</v>
      </c>
      <c r="K216" s="4">
        <v>-73.647270000000006</v>
      </c>
      <c r="L216" s="4">
        <v>88.547669999999997</v>
      </c>
      <c r="M216" s="4">
        <v>15.03167</v>
      </c>
      <c r="N216" s="92">
        <v>0.30504999999999999</v>
      </c>
      <c r="O216" s="92">
        <v>0.25509999999999999</v>
      </c>
      <c r="P216" s="92">
        <v>-56.121830000000003</v>
      </c>
      <c r="Q216" s="92">
        <v>1.2529999999999999E-2</v>
      </c>
      <c r="R216" s="92">
        <v>60.974119999999999</v>
      </c>
      <c r="S216" s="92">
        <v>60.974119999999999</v>
      </c>
      <c r="T216" s="92">
        <v>1.8400000000000001E-3</v>
      </c>
      <c r="U216" s="92">
        <v>-51.513669999999998</v>
      </c>
      <c r="V216" s="92">
        <v>4.2130000000000001E-2</v>
      </c>
      <c r="W216" s="4">
        <v>169.75788</v>
      </c>
    </row>
    <row r="217" spans="1:23">
      <c r="B217" s="128">
        <v>1</v>
      </c>
      <c r="C217" s="97">
        <v>3</v>
      </c>
      <c r="D217" s="95" t="s">
        <v>240</v>
      </c>
      <c r="E217" s="95">
        <v>3</v>
      </c>
      <c r="F217" s="116" t="s">
        <v>348</v>
      </c>
      <c r="H217" s="122" t="s">
        <v>256</v>
      </c>
      <c r="I217" s="110"/>
      <c r="J217" s="4" t="s">
        <v>372</v>
      </c>
      <c r="K217" s="4">
        <v>-72.689710000000005</v>
      </c>
      <c r="L217" s="4">
        <v>6.7609399999999997</v>
      </c>
      <c r="M217" s="4">
        <v>1.67069</v>
      </c>
      <c r="N217" s="92">
        <v>0.24149000000000001</v>
      </c>
      <c r="O217" s="92">
        <v>1.01E-2</v>
      </c>
      <c r="P217" s="92">
        <v>-55.541989999999998</v>
      </c>
      <c r="Q217" s="92">
        <v>2.0100000000000001E-3</v>
      </c>
      <c r="R217" s="92">
        <v>78.002930000000006</v>
      </c>
      <c r="S217" s="92">
        <v>346.67970000000003</v>
      </c>
      <c r="T217" s="92">
        <v>5.1999999999999995E-4</v>
      </c>
      <c r="U217" s="92">
        <v>-73.486329999999995</v>
      </c>
      <c r="V217" s="92">
        <v>0.16349</v>
      </c>
      <c r="W217" s="4">
        <v>247.10901000000001</v>
      </c>
    </row>
    <row r="218" spans="1:23">
      <c r="B218" s="128"/>
      <c r="D218" s="95" t="s">
        <v>240</v>
      </c>
      <c r="E218" s="95">
        <v>3</v>
      </c>
      <c r="F218" s="116" t="s">
        <v>348</v>
      </c>
      <c r="H218" s="122" t="s">
        <v>261</v>
      </c>
      <c r="I218" s="110"/>
      <c r="J218" s="4" t="s">
        <v>373</v>
      </c>
      <c r="K218" s="4">
        <v>-72.400620000000004</v>
      </c>
      <c r="L218" s="4">
        <v>248316.70353999999</v>
      </c>
      <c r="M218" s="4">
        <v>37531.154750000002</v>
      </c>
      <c r="N218" s="92">
        <v>2.947E-2</v>
      </c>
      <c r="O218" s="92">
        <v>6.8059999999999996E-2</v>
      </c>
      <c r="P218" s="92">
        <v>-41.656500000000001</v>
      </c>
      <c r="Q218" s="92">
        <v>6.8919999999999995E-2</v>
      </c>
      <c r="R218" s="92">
        <v>77.484129999999993</v>
      </c>
      <c r="S218" s="92">
        <v>442.76647000000003</v>
      </c>
      <c r="T218" s="92">
        <v>1.4400000000000001E-3</v>
      </c>
      <c r="U218" s="92">
        <v>-53.680419999999998</v>
      </c>
      <c r="V218" s="92">
        <v>0.34355999999999998</v>
      </c>
      <c r="W218" s="4">
        <v>151.14229</v>
      </c>
    </row>
    <row r="219" spans="1:23">
      <c r="B219" s="132">
        <v>1</v>
      </c>
      <c r="C219" s="102">
        <v>3</v>
      </c>
      <c r="D219" s="95" t="s">
        <v>240</v>
      </c>
      <c r="E219" s="95">
        <v>3</v>
      </c>
      <c r="F219" s="116" t="s">
        <v>348</v>
      </c>
      <c r="I219" s="110"/>
      <c r="J219" s="4" t="s">
        <v>374</v>
      </c>
      <c r="K219" s="4">
        <v>-76.178989999999999</v>
      </c>
      <c r="L219" s="4">
        <v>-253.07205999999999</v>
      </c>
      <c r="M219" s="4">
        <v>33.175280000000001</v>
      </c>
      <c r="N219" s="92">
        <v>2.6069999999999999E-2</v>
      </c>
      <c r="O219" s="92">
        <v>0.3543</v>
      </c>
      <c r="P219" s="92">
        <v>-47.21069</v>
      </c>
      <c r="Q219" s="92">
        <v>1.993E-2</v>
      </c>
      <c r="R219" s="92">
        <v>84.777829999999994</v>
      </c>
      <c r="S219" s="92">
        <v>423.88916999999998</v>
      </c>
      <c r="T219" s="92">
        <v>1.3600000000000001E-3</v>
      </c>
      <c r="U219" s="92">
        <v>-57.556150000000002</v>
      </c>
      <c r="V219" s="92">
        <v>0.13475999999999999</v>
      </c>
      <c r="W219" s="4">
        <v>-131.09027</v>
      </c>
    </row>
    <row r="220" spans="1:23">
      <c r="B220" s="128">
        <v>1</v>
      </c>
      <c r="C220" s="97">
        <v>3</v>
      </c>
      <c r="D220" s="95" t="s">
        <v>240</v>
      </c>
      <c r="E220" s="95">
        <v>3</v>
      </c>
      <c r="F220" s="116" t="s">
        <v>348</v>
      </c>
      <c r="H220" s="122" t="s">
        <v>264</v>
      </c>
      <c r="I220" s="110"/>
      <c r="J220" s="4" t="s">
        <v>375</v>
      </c>
      <c r="K220" s="4">
        <v>-76.188040000000001</v>
      </c>
      <c r="L220" s="4">
        <v>102.22918</v>
      </c>
      <c r="M220" s="4">
        <v>26.110289999999999</v>
      </c>
      <c r="N220" s="92">
        <v>2.49E-3</v>
      </c>
      <c r="O220" s="92">
        <v>0.17191999999999999</v>
      </c>
      <c r="P220" s="92">
        <v>-41.931150000000002</v>
      </c>
      <c r="Q220" s="92" t="s">
        <v>165</v>
      </c>
      <c r="R220" s="92">
        <v>72.906499999999994</v>
      </c>
      <c r="S220" s="92">
        <v>416.60854999999998</v>
      </c>
      <c r="T220" s="92">
        <v>1.34E-3</v>
      </c>
      <c r="U220" s="92">
        <v>-55.389409999999998</v>
      </c>
      <c r="V220" s="92">
        <v>8.0509999999999998E-2</v>
      </c>
      <c r="W220" s="4">
        <v>255.40939</v>
      </c>
    </row>
    <row r="221" spans="1:23">
      <c r="B221" s="128"/>
      <c r="D221" s="95" t="s">
        <v>240</v>
      </c>
      <c r="E221" s="95">
        <v>3</v>
      </c>
      <c r="F221" s="116" t="s">
        <v>348</v>
      </c>
      <c r="I221" s="110"/>
      <c r="J221" s="4" t="s">
        <v>376</v>
      </c>
      <c r="K221" s="4">
        <v>-71.355130000000003</v>
      </c>
      <c r="L221" s="4">
        <v>88.924090000000007</v>
      </c>
      <c r="M221" s="4">
        <v>31.999320000000001</v>
      </c>
      <c r="N221" s="92">
        <v>3.2000000000000002E-3</v>
      </c>
      <c r="O221" s="92">
        <v>7.1559999999999999E-2</v>
      </c>
      <c r="P221" s="92">
        <v>-43.945309999999999</v>
      </c>
      <c r="Q221" s="92" t="s">
        <v>165</v>
      </c>
      <c r="R221" s="92">
        <v>75.866699999999994</v>
      </c>
      <c r="S221" s="92">
        <v>379.33350000000002</v>
      </c>
      <c r="T221" s="92">
        <v>1.4E-3</v>
      </c>
      <c r="U221" s="92">
        <v>-56.945799999999998</v>
      </c>
      <c r="V221" s="92">
        <v>7.8219999999999998E-2</v>
      </c>
      <c r="W221" s="4">
        <v>359.84982000000002</v>
      </c>
    </row>
    <row r="222" spans="1:23">
      <c r="B222" s="128">
        <v>1</v>
      </c>
      <c r="C222" s="97">
        <v>3</v>
      </c>
      <c r="D222" s="95" t="s">
        <v>240</v>
      </c>
      <c r="E222" s="95">
        <v>3</v>
      </c>
      <c r="F222" s="116" t="s">
        <v>348</v>
      </c>
      <c r="H222" s="122" t="s">
        <v>266</v>
      </c>
      <c r="I222" s="110"/>
      <c r="J222" s="4" t="s">
        <v>377</v>
      </c>
      <c r="K222" s="4">
        <v>-71.385260000000002</v>
      </c>
      <c r="L222" s="4">
        <v>109.33981</v>
      </c>
      <c r="M222" s="4">
        <v>24.554130000000001</v>
      </c>
      <c r="N222" s="92">
        <v>3.2960000000000003E-2</v>
      </c>
      <c r="O222" s="92">
        <v>0.55657999999999996</v>
      </c>
      <c r="P222" s="92">
        <v>-47.241210000000002</v>
      </c>
      <c r="Q222" s="92">
        <v>2.2110000000000001E-2</v>
      </c>
      <c r="R222" s="92">
        <v>90.820310000000006</v>
      </c>
      <c r="S222" s="92">
        <v>605.46875999999997</v>
      </c>
      <c r="T222" s="92">
        <v>1.1800000000000001E-3</v>
      </c>
      <c r="U222" s="92">
        <v>-61.73706</v>
      </c>
      <c r="V222" s="92">
        <v>8.1220000000000001E-2</v>
      </c>
      <c r="W222" s="4">
        <v>224.56713999999999</v>
      </c>
    </row>
    <row r="223" spans="1:23">
      <c r="B223" s="128">
        <v>1</v>
      </c>
      <c r="C223" s="97">
        <v>3</v>
      </c>
      <c r="D223" s="95" t="s">
        <v>240</v>
      </c>
      <c r="E223" s="95">
        <v>3</v>
      </c>
      <c r="F223" s="116" t="s">
        <v>348</v>
      </c>
      <c r="G223" s="122" t="s">
        <v>318</v>
      </c>
      <c r="H223" s="122" t="s">
        <v>250</v>
      </c>
      <c r="I223" s="110"/>
      <c r="J223" s="4" t="s">
        <v>378</v>
      </c>
      <c r="K223" s="4">
        <v>-70.783090000000001</v>
      </c>
      <c r="L223" s="4">
        <v>320.65931</v>
      </c>
      <c r="M223" s="4">
        <v>26.938300000000002</v>
      </c>
      <c r="N223" s="92">
        <v>6.7150000000000001E-2</v>
      </c>
      <c r="O223" s="92">
        <v>6.9099999999999995E-2</v>
      </c>
      <c r="P223" s="92">
        <v>-50.567630000000001</v>
      </c>
      <c r="Q223" s="92">
        <v>6.4530000000000004E-2</v>
      </c>
      <c r="R223" s="92">
        <v>97.930909999999997</v>
      </c>
      <c r="S223" s="92">
        <v>559.60519999999997</v>
      </c>
      <c r="T223" s="92">
        <v>1.16E-3</v>
      </c>
      <c r="U223" s="92">
        <v>-59.326169999999998</v>
      </c>
      <c r="V223" s="92">
        <v>0.24829000000000001</v>
      </c>
      <c r="W223" s="4">
        <v>84.00909</v>
      </c>
    </row>
    <row r="224" spans="1:23">
      <c r="B224" s="128"/>
      <c r="D224" s="95" t="s">
        <v>240</v>
      </c>
      <c r="E224" s="95">
        <v>3</v>
      </c>
      <c r="F224" s="116" t="s">
        <v>348</v>
      </c>
      <c r="H224" s="122" t="s">
        <v>251</v>
      </c>
      <c r="I224" s="110"/>
      <c r="J224" s="4" t="s">
        <v>379</v>
      </c>
      <c r="K224" s="4">
        <v>-66.945880000000002</v>
      </c>
      <c r="L224" s="4">
        <v>64114.835520000001</v>
      </c>
      <c r="M224" s="4">
        <v>13682.047269999999</v>
      </c>
      <c r="N224" s="92">
        <v>1.074E-2</v>
      </c>
      <c r="O224" s="92">
        <v>0.30592000000000003</v>
      </c>
      <c r="P224" s="92">
        <v>-49.68262</v>
      </c>
      <c r="Q224" s="92">
        <v>6.5369999999999998E-2</v>
      </c>
      <c r="R224" s="92">
        <v>92.071539999999999</v>
      </c>
      <c r="S224" s="92">
        <v>526.12306000000001</v>
      </c>
      <c r="T224" s="92">
        <v>1.1999999999999999E-3</v>
      </c>
      <c r="U224" s="92">
        <v>-56.915280000000003</v>
      </c>
      <c r="V224" s="92">
        <v>0.26569999999999999</v>
      </c>
      <c r="W224" s="4">
        <v>213.39909</v>
      </c>
    </row>
    <row r="225" spans="1:23">
      <c r="B225" s="128">
        <v>1</v>
      </c>
      <c r="C225" s="97">
        <v>3</v>
      </c>
      <c r="D225" s="95" t="s">
        <v>240</v>
      </c>
      <c r="E225" s="95">
        <v>3</v>
      </c>
      <c r="F225" s="116" t="s">
        <v>348</v>
      </c>
      <c r="I225" s="110"/>
      <c r="J225" s="4" t="s">
        <v>380</v>
      </c>
      <c r="K225" s="4">
        <v>-71.393739999999994</v>
      </c>
      <c r="L225" s="4">
        <v>48626.994749999998</v>
      </c>
      <c r="M225" s="4">
        <v>11202.485720000001</v>
      </c>
      <c r="N225" s="92">
        <v>-8.5999999999999998E-4</v>
      </c>
      <c r="O225" s="92">
        <v>0.34401999999999999</v>
      </c>
      <c r="P225" s="92">
        <v>-49.285890000000002</v>
      </c>
      <c r="Q225" s="92">
        <v>8.5889999999999994E-2</v>
      </c>
      <c r="R225" s="92">
        <v>89.752200000000002</v>
      </c>
      <c r="S225" s="92">
        <v>448.76100000000002</v>
      </c>
      <c r="T225" s="92">
        <v>1.32E-3</v>
      </c>
      <c r="U225" s="92">
        <v>-60.272219999999997</v>
      </c>
      <c r="V225" s="92">
        <v>0.10383000000000001</v>
      </c>
      <c r="W225" s="4">
        <v>230.37585999999999</v>
      </c>
    </row>
    <row r="226" spans="1:23">
      <c r="B226" s="128">
        <v>1</v>
      </c>
      <c r="C226" s="97">
        <v>3</v>
      </c>
      <c r="D226" s="95" t="s">
        <v>240</v>
      </c>
      <c r="E226" s="95">
        <v>3</v>
      </c>
      <c r="F226" s="116" t="s">
        <v>348</v>
      </c>
      <c r="H226" s="122" t="s">
        <v>252</v>
      </c>
      <c r="I226" s="110"/>
      <c r="J226" s="4" t="s">
        <v>381</v>
      </c>
      <c r="K226" s="4">
        <v>-70.066249999999997</v>
      </c>
      <c r="L226" s="4">
        <v>78.209530000000001</v>
      </c>
      <c r="M226" s="4">
        <v>3.54366</v>
      </c>
      <c r="N226" s="92">
        <v>6.8449999999999997E-2</v>
      </c>
      <c r="O226" s="92">
        <v>5.466E-2</v>
      </c>
      <c r="P226" s="92">
        <v>-46.53931</v>
      </c>
      <c r="Q226" s="92">
        <v>0.11573</v>
      </c>
      <c r="R226" s="92">
        <v>91.339110000000005</v>
      </c>
      <c r="S226" s="92">
        <v>608.92741999999998</v>
      </c>
      <c r="T226" s="92">
        <v>1.2199999999999999E-3</v>
      </c>
      <c r="U226" s="92">
        <v>-51.910400000000003</v>
      </c>
      <c r="V226" s="92">
        <v>0.27862999999999999</v>
      </c>
      <c r="W226" s="4">
        <v>45.30988</v>
      </c>
    </row>
    <row r="227" spans="1:23">
      <c r="B227" s="128"/>
      <c r="D227" s="95" t="s">
        <v>240</v>
      </c>
      <c r="E227" s="95">
        <v>3</v>
      </c>
      <c r="F227" s="116" t="s">
        <v>348</v>
      </c>
      <c r="I227" s="110"/>
      <c r="J227" s="4" t="s">
        <v>382</v>
      </c>
      <c r="K227" s="4">
        <v>-69.330719999999999</v>
      </c>
      <c r="L227" s="4">
        <v>248.55108999999999</v>
      </c>
      <c r="M227" s="4">
        <v>10.57756</v>
      </c>
      <c r="N227" s="92">
        <v>6.7110000000000003E-2</v>
      </c>
      <c r="O227" s="92">
        <v>4.2999999999999997E-2</v>
      </c>
      <c r="P227" s="92">
        <v>-47.058109999999999</v>
      </c>
      <c r="Q227" s="92">
        <v>9.3740000000000004E-2</v>
      </c>
      <c r="R227" s="92">
        <v>88.592529999999996</v>
      </c>
      <c r="S227" s="92">
        <v>590.61688000000004</v>
      </c>
      <c r="T227" s="92">
        <v>1.1800000000000001E-3</v>
      </c>
      <c r="U227" s="92">
        <v>-55.02319</v>
      </c>
      <c r="V227" s="92">
        <v>0.26444000000000001</v>
      </c>
      <c r="W227" s="4">
        <v>42.55688</v>
      </c>
    </row>
    <row r="228" spans="1:23">
      <c r="A228" s="4" t="s">
        <v>383</v>
      </c>
      <c r="B228" s="128">
        <v>1</v>
      </c>
      <c r="C228" s="97">
        <v>3</v>
      </c>
      <c r="D228" s="95" t="s">
        <v>241</v>
      </c>
      <c r="E228" s="95">
        <v>3</v>
      </c>
      <c r="F228" s="114" t="s">
        <v>383</v>
      </c>
      <c r="G228" s="123" t="s">
        <v>317</v>
      </c>
      <c r="H228" s="123" t="s">
        <v>250</v>
      </c>
      <c r="I228" s="110"/>
      <c r="J228" s="4" t="s">
        <v>384</v>
      </c>
      <c r="K228" s="4">
        <v>-64.821550000000002</v>
      </c>
      <c r="L228" s="4">
        <v>114.99382</v>
      </c>
      <c r="M228" s="4">
        <v>12.342309999999999</v>
      </c>
      <c r="N228" s="92">
        <v>0.10206999999999999</v>
      </c>
      <c r="O228" s="92">
        <v>0.44557999999999998</v>
      </c>
      <c r="P228" s="92">
        <v>-45.410159999999998</v>
      </c>
      <c r="Q228" s="92">
        <v>2.1829999999999999E-2</v>
      </c>
      <c r="R228" s="92">
        <v>72.418210000000002</v>
      </c>
      <c r="S228" s="92">
        <v>362.09107</v>
      </c>
      <c r="T228" s="92">
        <v>1.2999999999999999E-3</v>
      </c>
      <c r="U228" s="92">
        <v>-53.100589999999997</v>
      </c>
      <c r="V228" s="92">
        <v>8.1220000000000001E-2</v>
      </c>
      <c r="W228" s="4">
        <v>107.33019</v>
      </c>
    </row>
    <row r="229" spans="1:23">
      <c r="B229" s="128"/>
      <c r="D229" s="95" t="s">
        <v>241</v>
      </c>
      <c r="E229" s="95">
        <v>3</v>
      </c>
      <c r="F229" s="116" t="s">
        <v>383</v>
      </c>
      <c r="I229" s="110"/>
      <c r="J229" s="4" t="s">
        <v>385</v>
      </c>
      <c r="K229" s="4">
        <v>-66.001249999999999</v>
      </c>
      <c r="L229" s="4">
        <v>129.33369999999999</v>
      </c>
      <c r="M229" s="4">
        <v>12.93515</v>
      </c>
      <c r="N229" s="92">
        <v>0.10809000000000001</v>
      </c>
      <c r="O229" s="92">
        <v>7.5999999999999998E-2</v>
      </c>
      <c r="P229" s="92">
        <v>-45.349119999999999</v>
      </c>
      <c r="Q229" s="92">
        <v>8.6300000000000005E-3</v>
      </c>
      <c r="R229" s="92">
        <v>54.962159999999997</v>
      </c>
      <c r="S229" s="92">
        <v>199.86240000000001</v>
      </c>
      <c r="T229" s="92">
        <v>1.4599999999999999E-3</v>
      </c>
      <c r="U229" s="92">
        <v>-51.025390000000002</v>
      </c>
      <c r="V229" s="92">
        <v>0.16564999999999999</v>
      </c>
      <c r="W229" s="4">
        <v>100.01373</v>
      </c>
    </row>
    <row r="230" spans="1:23">
      <c r="B230" s="128">
        <v>1</v>
      </c>
      <c r="C230" s="97">
        <v>3</v>
      </c>
      <c r="D230" s="95" t="s">
        <v>241</v>
      </c>
      <c r="E230" s="95">
        <v>3</v>
      </c>
      <c r="F230" s="116" t="s">
        <v>383</v>
      </c>
      <c r="H230" s="123" t="s">
        <v>251</v>
      </c>
      <c r="I230" s="110"/>
      <c r="J230" s="4" t="s">
        <v>386</v>
      </c>
      <c r="K230" s="4">
        <v>-70.602320000000006</v>
      </c>
      <c r="L230" s="4">
        <v>67.76764</v>
      </c>
      <c r="M230" s="4">
        <v>17.40814</v>
      </c>
      <c r="N230" s="92">
        <v>5.951E-2</v>
      </c>
      <c r="O230" s="92">
        <v>0.24476000000000001</v>
      </c>
      <c r="P230" s="92">
        <v>-45.959470000000003</v>
      </c>
      <c r="Q230" s="92">
        <v>3.9730000000000001E-2</v>
      </c>
      <c r="R230" s="92">
        <v>81.451419999999999</v>
      </c>
      <c r="S230" s="92">
        <v>407.25709000000001</v>
      </c>
      <c r="T230" s="92">
        <v>1.34E-3</v>
      </c>
      <c r="U230" s="92">
        <v>-58.288580000000003</v>
      </c>
      <c r="V230" s="92">
        <v>7.0290000000000005E-2</v>
      </c>
      <c r="W230" s="4">
        <v>256.87986999999998</v>
      </c>
    </row>
    <row r="231" spans="1:23">
      <c r="B231" s="128">
        <v>1</v>
      </c>
      <c r="C231" s="97">
        <v>3</v>
      </c>
      <c r="D231" s="95" t="s">
        <v>241</v>
      </c>
      <c r="E231" s="95">
        <v>3</v>
      </c>
      <c r="F231" s="116" t="s">
        <v>383</v>
      </c>
      <c r="H231" s="123" t="s">
        <v>252</v>
      </c>
      <c r="I231" s="110"/>
      <c r="J231" s="4" t="s">
        <v>387</v>
      </c>
      <c r="K231" s="4">
        <v>-69.698520000000002</v>
      </c>
      <c r="L231" s="4">
        <v>115.46776</v>
      </c>
      <c r="M231" s="4">
        <v>11.197559999999999</v>
      </c>
      <c r="N231" s="92">
        <v>0.42715999999999998</v>
      </c>
      <c r="O231" s="92">
        <v>8.584E-2</v>
      </c>
      <c r="P231" s="92">
        <v>-46.356200000000001</v>
      </c>
      <c r="Q231" s="92">
        <v>-1.8689999999999998E-2</v>
      </c>
      <c r="R231" s="92">
        <v>64.666749999999993</v>
      </c>
      <c r="S231" s="92">
        <v>431.11165999999997</v>
      </c>
      <c r="T231" s="92">
        <v>3.6000000000000002E-4</v>
      </c>
      <c r="U231" s="92">
        <v>-71.807860000000005</v>
      </c>
      <c r="V231" s="92">
        <v>6.6739999999999994E-2</v>
      </c>
      <c r="W231" s="4">
        <v>96.975660000000005</v>
      </c>
    </row>
    <row r="232" spans="1:23">
      <c r="B232" s="128">
        <v>1</v>
      </c>
      <c r="C232" s="97">
        <v>3</v>
      </c>
      <c r="D232" s="95" t="s">
        <v>241</v>
      </c>
      <c r="E232" s="95">
        <v>3</v>
      </c>
      <c r="F232" s="116" t="s">
        <v>383</v>
      </c>
      <c r="H232" s="123" t="s">
        <v>253</v>
      </c>
      <c r="I232" s="110"/>
      <c r="J232" s="4" t="s">
        <v>388</v>
      </c>
      <c r="K232" s="4">
        <v>-71.947320000000005</v>
      </c>
      <c r="L232" s="4">
        <v>152.66466</v>
      </c>
      <c r="M232" s="4">
        <v>31.94445</v>
      </c>
      <c r="N232" s="92">
        <v>6.5500000000000003E-2</v>
      </c>
      <c r="O232" s="92">
        <v>0.16803999999999999</v>
      </c>
      <c r="P232" s="92">
        <v>-45.440669999999997</v>
      </c>
      <c r="Q232" s="92">
        <v>4.2290000000000001E-2</v>
      </c>
      <c r="R232" s="92">
        <v>75.439449999999994</v>
      </c>
      <c r="S232" s="92">
        <v>431.08260000000001</v>
      </c>
      <c r="T232" s="92">
        <v>1.5E-3</v>
      </c>
      <c r="U232" s="92">
        <v>-51.513669999999998</v>
      </c>
      <c r="V232" s="92">
        <v>5.1540000000000002E-2</v>
      </c>
      <c r="W232" s="4">
        <v>209.24590000000001</v>
      </c>
    </row>
    <row r="233" spans="1:23">
      <c r="B233" s="128"/>
      <c r="D233" s="95" t="s">
        <v>241</v>
      </c>
      <c r="E233" s="95">
        <v>3</v>
      </c>
      <c r="F233" s="116" t="s">
        <v>383</v>
      </c>
      <c r="I233" s="110"/>
      <c r="J233" s="4" t="s">
        <v>389</v>
      </c>
      <c r="K233" s="4">
        <v>-70.690060000000003</v>
      </c>
      <c r="L233" s="4">
        <v>181.01875999999999</v>
      </c>
      <c r="M233" s="4">
        <v>46.067189999999997</v>
      </c>
      <c r="N233" s="92">
        <v>5.96E-2</v>
      </c>
      <c r="O233" s="92">
        <v>0.11748</v>
      </c>
      <c r="P233" s="92">
        <v>-54.870609999999999</v>
      </c>
      <c r="Q233" s="92">
        <v>2.7709999999999999E-2</v>
      </c>
      <c r="R233" s="92">
        <v>93.719480000000004</v>
      </c>
      <c r="S233" s="92">
        <v>416.53104000000002</v>
      </c>
      <c r="T233" s="92">
        <v>1.32E-3</v>
      </c>
      <c r="U233" s="92">
        <v>-57.098390000000002</v>
      </c>
      <c r="V233" s="92">
        <v>0.11898</v>
      </c>
      <c r="W233" s="4">
        <v>254.48847000000001</v>
      </c>
    </row>
    <row r="234" spans="1:23">
      <c r="B234" s="128">
        <v>1</v>
      </c>
      <c r="C234" s="97">
        <v>3</v>
      </c>
      <c r="D234" s="95" t="s">
        <v>241</v>
      </c>
      <c r="E234" s="95">
        <v>3</v>
      </c>
      <c r="F234" s="116" t="s">
        <v>383</v>
      </c>
      <c r="H234" s="123" t="s">
        <v>256</v>
      </c>
      <c r="I234" s="110"/>
      <c r="J234" s="4" t="s">
        <v>390</v>
      </c>
      <c r="K234" s="4">
        <v>-71.64573</v>
      </c>
      <c r="L234" s="4">
        <v>47.21593</v>
      </c>
      <c r="M234" s="4">
        <v>3.8068499999999998</v>
      </c>
      <c r="N234" s="92">
        <v>8.6800000000000002E-2</v>
      </c>
      <c r="O234" s="92">
        <v>4.8439999999999997E-2</v>
      </c>
      <c r="P234" s="92">
        <v>-52.215580000000003</v>
      </c>
      <c r="Q234" s="92">
        <v>7.6450000000000004E-2</v>
      </c>
      <c r="R234" s="92">
        <v>96.130369999999999</v>
      </c>
      <c r="S234" s="92">
        <v>549.31641999999999</v>
      </c>
      <c r="T234" s="92">
        <v>9.7999999999999997E-4</v>
      </c>
      <c r="U234" s="92">
        <v>-62.83569</v>
      </c>
      <c r="V234" s="92">
        <v>0.19936000000000001</v>
      </c>
      <c r="W234" s="4">
        <v>80.626310000000004</v>
      </c>
    </row>
    <row r="235" spans="1:23">
      <c r="B235" s="128"/>
      <c r="D235" s="95" t="s">
        <v>241</v>
      </c>
      <c r="E235" s="95">
        <v>3</v>
      </c>
      <c r="F235" s="116" t="s">
        <v>383</v>
      </c>
      <c r="I235" s="110"/>
      <c r="J235" s="4" t="s">
        <v>391</v>
      </c>
      <c r="K235" s="4">
        <v>-71.6113</v>
      </c>
      <c r="L235" s="4">
        <v>42501.582450000002</v>
      </c>
      <c r="M235" s="4">
        <v>702.45074</v>
      </c>
      <c r="N235" s="92">
        <v>7.4029999999999999E-2</v>
      </c>
      <c r="O235" s="92">
        <v>9.3200000000000002E-3</v>
      </c>
      <c r="P235" s="92">
        <v>-64.819339999999997</v>
      </c>
      <c r="Q235" s="92">
        <v>2.937E-2</v>
      </c>
      <c r="R235" s="92">
        <v>103.97338999999999</v>
      </c>
      <c r="S235" s="92">
        <v>346.57796999999999</v>
      </c>
      <c r="T235" s="92">
        <v>9.3999999999999997E-4</v>
      </c>
      <c r="U235" s="92">
        <v>-65.30762</v>
      </c>
      <c r="V235" s="92">
        <v>0.26784000000000002</v>
      </c>
      <c r="W235" s="4">
        <v>16.527640000000002</v>
      </c>
    </row>
    <row r="236" spans="1:23">
      <c r="B236" s="128">
        <v>1</v>
      </c>
      <c r="C236" s="97">
        <v>3</v>
      </c>
      <c r="D236" s="95" t="s">
        <v>241</v>
      </c>
      <c r="E236" s="95">
        <v>3</v>
      </c>
      <c r="F236" s="116" t="s">
        <v>383</v>
      </c>
      <c r="H236" s="123" t="s">
        <v>261</v>
      </c>
      <c r="I236" s="110"/>
      <c r="J236" s="4" t="s">
        <v>392</v>
      </c>
      <c r="K236" s="4">
        <v>-77.821079999999995</v>
      </c>
      <c r="L236" s="4">
        <v>256.29727000000003</v>
      </c>
      <c r="M236" s="4">
        <v>35.595390000000002</v>
      </c>
      <c r="N236" s="92">
        <v>6.5509999999999999E-2</v>
      </c>
      <c r="O236" s="92">
        <v>0.23662</v>
      </c>
      <c r="P236" s="92">
        <v>-44.83032</v>
      </c>
      <c r="Q236" s="92">
        <v>4.58E-2</v>
      </c>
      <c r="R236" s="92">
        <v>82.489019999999996</v>
      </c>
      <c r="S236" s="92">
        <v>471.36579999999998</v>
      </c>
      <c r="T236" s="92">
        <v>1.4400000000000001E-3</v>
      </c>
      <c r="U236" s="92">
        <v>-52.551270000000002</v>
      </c>
      <c r="V236" s="92">
        <v>0.29038000000000003</v>
      </c>
      <c r="W236" s="4">
        <v>138.88321999999999</v>
      </c>
    </row>
    <row r="237" spans="1:23">
      <c r="B237" s="128"/>
      <c r="D237" s="95" t="s">
        <v>241</v>
      </c>
      <c r="E237" s="95">
        <v>3</v>
      </c>
      <c r="F237" s="116" t="s">
        <v>383</v>
      </c>
      <c r="I237" s="110"/>
      <c r="J237" s="4" t="s">
        <v>393</v>
      </c>
      <c r="K237" s="4">
        <v>-72.625050000000002</v>
      </c>
      <c r="L237" s="4">
        <v>63.756830000000001</v>
      </c>
      <c r="M237" s="4">
        <v>12.49047</v>
      </c>
      <c r="N237" s="92">
        <v>5.5259999999999997E-2</v>
      </c>
      <c r="O237" s="92">
        <v>0.2465</v>
      </c>
      <c r="P237" s="92">
        <v>-44.06738</v>
      </c>
      <c r="Q237" s="92">
        <v>2.9260000000000001E-2</v>
      </c>
      <c r="R237" s="92">
        <v>78.247069999999994</v>
      </c>
      <c r="S237" s="92">
        <v>521.64715000000001</v>
      </c>
      <c r="T237" s="92">
        <v>1.4599999999999999E-3</v>
      </c>
      <c r="U237" s="92">
        <v>-56.182859999999998</v>
      </c>
      <c r="V237" s="92">
        <v>0.10072</v>
      </c>
      <c r="W237" s="4">
        <v>195.90796</v>
      </c>
    </row>
    <row r="238" spans="1:23">
      <c r="B238" s="128"/>
      <c r="D238" s="95" t="s">
        <v>241</v>
      </c>
      <c r="E238" s="95">
        <v>3</v>
      </c>
      <c r="F238" s="116" t="s">
        <v>383</v>
      </c>
      <c r="H238" s="123" t="s">
        <v>264</v>
      </c>
      <c r="I238" s="110"/>
      <c r="J238" s="4" t="s">
        <v>394</v>
      </c>
      <c r="K238" s="4">
        <v>-71.167379999999994</v>
      </c>
      <c r="L238" s="4">
        <v>778.38963000000001</v>
      </c>
      <c r="M238" s="4">
        <v>16.140920000000001</v>
      </c>
      <c r="N238" s="92">
        <v>9.5699999999999993E-2</v>
      </c>
      <c r="O238" s="92">
        <v>8.0820000000000003E-2</v>
      </c>
      <c r="P238" s="92">
        <v>-50.598149999999997</v>
      </c>
      <c r="Q238" s="92">
        <v>8.4140000000000006E-2</v>
      </c>
      <c r="R238" s="92">
        <v>95.825199999999995</v>
      </c>
      <c r="S238" s="92">
        <v>638.83465000000001</v>
      </c>
      <c r="T238" s="92">
        <v>1.0200000000000001E-3</v>
      </c>
      <c r="U238" s="92">
        <v>-53.985599999999998</v>
      </c>
      <c r="V238" s="92">
        <v>0.28133999999999998</v>
      </c>
      <c r="W238" s="4">
        <v>20.7363</v>
      </c>
    </row>
    <row r="239" spans="1:23">
      <c r="A239" s="4" t="s">
        <v>395</v>
      </c>
      <c r="B239" s="128"/>
      <c r="D239" s="95" t="s">
        <v>240</v>
      </c>
      <c r="E239" s="95">
        <v>3</v>
      </c>
      <c r="F239" s="114" t="s">
        <v>395</v>
      </c>
      <c r="G239" s="123" t="s">
        <v>317</v>
      </c>
      <c r="H239" s="123" t="s">
        <v>250</v>
      </c>
      <c r="I239" s="110"/>
      <c r="J239" s="4" t="s">
        <v>396</v>
      </c>
      <c r="K239" s="4">
        <v>-65.502179999999996</v>
      </c>
      <c r="L239" s="4">
        <v>478.67725000000002</v>
      </c>
      <c r="M239" s="4">
        <v>89.214470000000006</v>
      </c>
      <c r="N239" s="92">
        <v>-2.2720000000000001E-2</v>
      </c>
      <c r="O239" s="92">
        <v>0.11258</v>
      </c>
      <c r="P239" s="92">
        <v>-54.6875</v>
      </c>
      <c r="Q239" s="92">
        <v>5.987E-2</v>
      </c>
      <c r="R239" s="92">
        <v>79.467780000000005</v>
      </c>
      <c r="S239" s="92">
        <v>288.97372999999999</v>
      </c>
      <c r="T239" s="92">
        <v>1.2199999999999999E-3</v>
      </c>
      <c r="U239" s="92">
        <v>-62.896729999999998</v>
      </c>
      <c r="V239" s="92">
        <v>0.25707999999999998</v>
      </c>
      <c r="W239" s="4">
        <v>186.37709000000001</v>
      </c>
    </row>
    <row r="240" spans="1:23">
      <c r="B240" s="128">
        <v>1</v>
      </c>
      <c r="C240" s="97">
        <v>1</v>
      </c>
      <c r="D240" s="95" t="s">
        <v>240</v>
      </c>
      <c r="E240" s="95">
        <v>3</v>
      </c>
      <c r="F240" s="116" t="s">
        <v>395</v>
      </c>
      <c r="I240" s="110"/>
      <c r="J240" s="4" t="s">
        <v>397</v>
      </c>
      <c r="K240" s="4">
        <v>-71.010720000000006</v>
      </c>
      <c r="L240" s="4">
        <v>65.37688</v>
      </c>
      <c r="M240" s="4">
        <v>43.902500000000003</v>
      </c>
      <c r="N240" s="92">
        <v>-3.8460000000000001E-2</v>
      </c>
      <c r="O240" s="92">
        <v>5.484E-2</v>
      </c>
      <c r="P240" s="92">
        <v>-55.877690000000001</v>
      </c>
      <c r="Q240" s="92">
        <v>8.5779999999999995E-2</v>
      </c>
      <c r="R240" s="92">
        <v>82.183840000000004</v>
      </c>
      <c r="S240" s="92">
        <v>365.26150999999999</v>
      </c>
      <c r="T240" s="92">
        <v>1.2199999999999999E-3</v>
      </c>
      <c r="U240" s="92">
        <v>-63.171390000000002</v>
      </c>
      <c r="V240" s="92">
        <v>0.28952</v>
      </c>
      <c r="W240" s="4">
        <v>671.52953000000002</v>
      </c>
    </row>
    <row r="241" spans="1:23">
      <c r="B241" s="128">
        <v>1</v>
      </c>
      <c r="C241" s="97">
        <v>1</v>
      </c>
      <c r="D241" s="95" t="s">
        <v>240</v>
      </c>
      <c r="E241" s="95">
        <v>3</v>
      </c>
      <c r="F241" s="116" t="s">
        <v>395</v>
      </c>
      <c r="H241" s="123" t="s">
        <v>251</v>
      </c>
      <c r="I241" s="110"/>
      <c r="J241" s="4" t="s">
        <v>398</v>
      </c>
      <c r="K241" s="4">
        <v>-69.121369999999999</v>
      </c>
      <c r="L241" s="4">
        <v>69.84545</v>
      </c>
      <c r="M241" s="4">
        <v>34.044049999999999</v>
      </c>
      <c r="N241" s="92">
        <v>-2.4309999999999998E-2</v>
      </c>
      <c r="O241" s="92">
        <v>7.8539999999999999E-2</v>
      </c>
      <c r="P241" s="92">
        <v>-54.290770000000002</v>
      </c>
      <c r="Q241" s="92">
        <v>9.851E-2</v>
      </c>
      <c r="R241" s="92">
        <v>88.958740000000006</v>
      </c>
      <c r="S241" s="92">
        <v>444.79370999999998</v>
      </c>
      <c r="T241" s="92">
        <v>9.6000000000000002E-4</v>
      </c>
      <c r="U241" s="92">
        <v>-66.40625</v>
      </c>
      <c r="V241" s="92">
        <v>0.31641000000000002</v>
      </c>
      <c r="W241" s="4">
        <v>487.41975000000002</v>
      </c>
    </row>
    <row r="242" spans="1:23">
      <c r="B242" s="128">
        <v>1</v>
      </c>
      <c r="C242" s="97">
        <v>1</v>
      </c>
      <c r="D242" s="95" t="s">
        <v>240</v>
      </c>
      <c r="E242" s="95">
        <v>3</v>
      </c>
      <c r="F242" s="116" t="s">
        <v>395</v>
      </c>
      <c r="H242" s="123" t="s">
        <v>252</v>
      </c>
      <c r="I242" s="110"/>
      <c r="J242" s="4" t="s">
        <v>399</v>
      </c>
      <c r="K242" s="4">
        <v>-61.947899999999997</v>
      </c>
      <c r="L242" s="4">
        <v>169.91047</v>
      </c>
      <c r="M242" s="4">
        <v>34.350990000000003</v>
      </c>
      <c r="N242" s="92">
        <v>6.6689999999999999E-2</v>
      </c>
      <c r="O242" s="92">
        <v>7.2520000000000001E-2</v>
      </c>
      <c r="P242" s="92">
        <v>-49.621580000000002</v>
      </c>
      <c r="Q242" s="92">
        <v>2.3720000000000001E-2</v>
      </c>
      <c r="R242" s="92">
        <v>79.742429999999999</v>
      </c>
      <c r="S242" s="92">
        <v>455.67104999999998</v>
      </c>
      <c r="T242" s="92">
        <v>1.1999999999999999E-3</v>
      </c>
      <c r="U242" s="92">
        <v>-54.840089999999996</v>
      </c>
      <c r="V242" s="92">
        <v>0.23912</v>
      </c>
      <c r="W242" s="4">
        <v>202.17113000000001</v>
      </c>
    </row>
    <row r="243" spans="1:23">
      <c r="B243" s="128">
        <v>1</v>
      </c>
      <c r="C243" s="97">
        <v>1</v>
      </c>
      <c r="D243" s="95" t="s">
        <v>240</v>
      </c>
      <c r="E243" s="95">
        <v>3</v>
      </c>
      <c r="F243" s="116" t="s">
        <v>395</v>
      </c>
      <c r="H243" s="123" t="s">
        <v>253</v>
      </c>
      <c r="I243" s="110"/>
      <c r="J243" s="4" t="s">
        <v>400</v>
      </c>
      <c r="K243" s="4">
        <v>-70.972759999999994</v>
      </c>
      <c r="L243" s="4">
        <v>88.933400000000006</v>
      </c>
      <c r="M243" s="4">
        <v>20.953150000000001</v>
      </c>
      <c r="N243" s="92">
        <v>8.8739999999999999E-2</v>
      </c>
      <c r="O243" s="92">
        <v>0.31496000000000002</v>
      </c>
      <c r="P243" s="92">
        <v>-45.440669999999997</v>
      </c>
      <c r="Q243" s="92">
        <v>6.3000000000000003E-4</v>
      </c>
      <c r="R243" s="92">
        <v>78.521730000000005</v>
      </c>
      <c r="S243" s="92">
        <v>392.60865000000001</v>
      </c>
      <c r="T243" s="92">
        <v>1.0399999999999999E-3</v>
      </c>
      <c r="U243" s="92">
        <v>-62.377929999999999</v>
      </c>
      <c r="V243" s="92">
        <v>0.16039</v>
      </c>
      <c r="W243" s="4">
        <v>235.60497000000001</v>
      </c>
    </row>
    <row r="244" spans="1:23">
      <c r="B244" s="128">
        <v>1</v>
      </c>
      <c r="C244" s="97">
        <v>1</v>
      </c>
      <c r="D244" s="95" t="s">
        <v>240</v>
      </c>
      <c r="E244" s="95">
        <v>3</v>
      </c>
      <c r="F244" s="116" t="s">
        <v>395</v>
      </c>
      <c r="H244" s="123" t="s">
        <v>256</v>
      </c>
      <c r="I244" s="110"/>
      <c r="J244" s="4" t="s">
        <v>401</v>
      </c>
      <c r="K244" s="4">
        <v>-72.030839999999998</v>
      </c>
      <c r="L244" s="4">
        <v>180.05484999999999</v>
      </c>
      <c r="M244" s="4">
        <v>78.246499999999997</v>
      </c>
      <c r="N244" s="92">
        <v>-4.1700000000000001E-3</v>
      </c>
      <c r="O244" s="92">
        <v>0.19983999999999999</v>
      </c>
      <c r="P244" s="92">
        <v>-48.492429999999999</v>
      </c>
      <c r="Q244" s="92">
        <v>9.4140000000000001E-2</v>
      </c>
      <c r="R244" s="92">
        <v>85.052490000000006</v>
      </c>
      <c r="S244" s="92">
        <v>378.01107999999999</v>
      </c>
      <c r="T244" s="92">
        <v>1.1199999999999999E-3</v>
      </c>
      <c r="U244" s="92">
        <v>-60.943600000000004</v>
      </c>
      <c r="V244" s="92">
        <v>0.16425999999999999</v>
      </c>
      <c r="W244" s="4">
        <v>434.57035999999999</v>
      </c>
    </row>
    <row r="245" spans="1:23">
      <c r="B245" s="128"/>
      <c r="D245" s="95" t="s">
        <v>240</v>
      </c>
      <c r="E245" s="95">
        <v>3</v>
      </c>
      <c r="F245" s="116" t="s">
        <v>395</v>
      </c>
      <c r="H245" s="123" t="s">
        <v>261</v>
      </c>
      <c r="I245" s="110"/>
      <c r="J245" s="4" t="s">
        <v>402</v>
      </c>
      <c r="K245" s="4">
        <v>-71.53058</v>
      </c>
      <c r="L245" s="4">
        <v>-9.4175900000000006</v>
      </c>
      <c r="M245" s="4">
        <v>-1.85355</v>
      </c>
      <c r="N245" s="92">
        <v>2.631E-2</v>
      </c>
      <c r="O245" s="92">
        <v>6.4360000000000001E-2</v>
      </c>
      <c r="P245" s="92">
        <v>-51.971440000000001</v>
      </c>
      <c r="Q245" s="92">
        <v>7.0680000000000007E-2</v>
      </c>
      <c r="R245" s="92">
        <v>87.860110000000006</v>
      </c>
      <c r="S245" s="92">
        <v>439.30054999999999</v>
      </c>
      <c r="T245" s="92">
        <v>1.0399999999999999E-3</v>
      </c>
      <c r="U245" s="92">
        <v>-60.058599999999998</v>
      </c>
      <c r="V245" s="92">
        <v>0.41221999999999998</v>
      </c>
      <c r="W245" s="4">
        <v>196.81741</v>
      </c>
    </row>
    <row r="246" spans="1:23">
      <c r="B246" s="128">
        <v>1</v>
      </c>
      <c r="C246" s="97">
        <v>1</v>
      </c>
      <c r="D246" s="95" t="s">
        <v>240</v>
      </c>
      <c r="E246" s="95">
        <v>3</v>
      </c>
      <c r="F246" s="116" t="s">
        <v>395</v>
      </c>
      <c r="I246" s="110"/>
      <c r="J246" s="4" t="s">
        <v>403</v>
      </c>
      <c r="K246" s="4">
        <v>-71.616619999999998</v>
      </c>
      <c r="L246" s="4">
        <v>69.900840000000002</v>
      </c>
      <c r="M246" s="4">
        <v>12.621740000000001</v>
      </c>
      <c r="N246" s="92">
        <v>-9.7900000000000001E-3</v>
      </c>
      <c r="O246" s="92">
        <v>5.67E-2</v>
      </c>
      <c r="P246" s="92">
        <v>-50.14038</v>
      </c>
      <c r="Q246" s="92">
        <v>0.12046</v>
      </c>
      <c r="R246" s="92">
        <v>86.730959999999996</v>
      </c>
      <c r="S246" s="92">
        <v>433.65478999999999</v>
      </c>
      <c r="T246" s="92">
        <v>1.06E-3</v>
      </c>
      <c r="U246" s="92">
        <v>-62.225340000000003</v>
      </c>
      <c r="V246" s="92">
        <v>0.30203999999999998</v>
      </c>
      <c r="W246" s="4">
        <v>180.56638000000001</v>
      </c>
    </row>
    <row r="247" spans="1:23">
      <c r="B247" s="128">
        <v>1</v>
      </c>
      <c r="C247" s="97">
        <v>1</v>
      </c>
      <c r="D247" s="95" t="s">
        <v>240</v>
      </c>
      <c r="E247" s="95">
        <v>3</v>
      </c>
      <c r="F247" s="116" t="s">
        <v>395</v>
      </c>
      <c r="G247" s="123" t="s">
        <v>317</v>
      </c>
      <c r="H247" s="123" t="s">
        <v>250</v>
      </c>
      <c r="I247" s="110"/>
      <c r="J247" s="4" t="s">
        <v>404</v>
      </c>
      <c r="K247" s="4">
        <v>-70.581810000000004</v>
      </c>
      <c r="L247" s="4">
        <v>560.13256000000001</v>
      </c>
      <c r="M247" s="4">
        <v>81.500969999999995</v>
      </c>
      <c r="N247" s="92">
        <v>7.3069999999999996E-2</v>
      </c>
      <c r="O247" s="92">
        <v>5.3159999999999999E-2</v>
      </c>
      <c r="P247" s="92">
        <v>-54.595950000000002</v>
      </c>
      <c r="Q247" s="92">
        <v>1.8180000000000002E-2</v>
      </c>
      <c r="R247" s="92">
        <v>67.474369999999993</v>
      </c>
      <c r="S247" s="92">
        <v>269.89747</v>
      </c>
      <c r="T247" s="92">
        <v>1.2600000000000001E-3</v>
      </c>
      <c r="U247" s="92">
        <v>-61.370849999999997</v>
      </c>
      <c r="V247" s="92">
        <v>0.15875</v>
      </c>
      <c r="W247" s="4">
        <v>145.50299999999999</v>
      </c>
    </row>
    <row r="248" spans="1:23">
      <c r="B248" s="128">
        <v>1</v>
      </c>
      <c r="C248" s="97">
        <v>1</v>
      </c>
      <c r="D248" s="95" t="s">
        <v>240</v>
      </c>
      <c r="E248" s="95">
        <v>3</v>
      </c>
      <c r="F248" s="116" t="s">
        <v>395</v>
      </c>
      <c r="H248" s="123" t="s">
        <v>251</v>
      </c>
      <c r="I248" s="110"/>
      <c r="J248" s="4" t="s">
        <v>405</v>
      </c>
      <c r="K248" s="4">
        <v>-63.619</v>
      </c>
      <c r="L248" s="4">
        <v>76.968909999999994</v>
      </c>
      <c r="M248" s="4">
        <v>37.602629999999998</v>
      </c>
      <c r="N248" s="92">
        <v>4.2000000000000003E-2</v>
      </c>
      <c r="O248" s="92">
        <v>2.1440000000000001E-2</v>
      </c>
      <c r="P248" s="92">
        <v>-46.752929999999999</v>
      </c>
      <c r="Q248" s="92">
        <v>-4.0699999999999998E-3</v>
      </c>
      <c r="R248" s="92">
        <v>77.239990000000006</v>
      </c>
      <c r="S248" s="92">
        <v>441.37137999999999</v>
      </c>
      <c r="T248" s="92">
        <v>8.0000000000000004E-4</v>
      </c>
      <c r="U248" s="92">
        <v>-65.612790000000004</v>
      </c>
      <c r="V248" s="92">
        <v>0.15931999999999999</v>
      </c>
      <c r="W248" s="4">
        <v>488.54306000000003</v>
      </c>
    </row>
    <row r="249" spans="1:23">
      <c r="B249" s="128">
        <v>1</v>
      </c>
      <c r="C249" s="97">
        <v>1</v>
      </c>
      <c r="D249" s="95" t="s">
        <v>240</v>
      </c>
      <c r="E249" s="95">
        <v>3</v>
      </c>
      <c r="F249" s="116" t="s">
        <v>395</v>
      </c>
      <c r="H249" s="123" t="s">
        <v>252</v>
      </c>
      <c r="I249" s="110"/>
      <c r="J249" s="4" t="s">
        <v>406</v>
      </c>
      <c r="K249" s="4">
        <v>-72.035570000000007</v>
      </c>
      <c r="L249" s="4">
        <v>70.591530000000006</v>
      </c>
      <c r="M249" s="4">
        <v>7.3477199999999998</v>
      </c>
      <c r="N249" s="92">
        <v>3.6209999999999999E-2</v>
      </c>
      <c r="O249" s="92">
        <v>3.2939999999999997E-2</v>
      </c>
      <c r="P249" s="92">
        <v>-49.926760000000002</v>
      </c>
      <c r="Q249" s="92">
        <v>0.17773</v>
      </c>
      <c r="R249" s="92">
        <v>49.804690000000001</v>
      </c>
      <c r="S249" s="92">
        <v>94.866069999999993</v>
      </c>
      <c r="T249" s="92">
        <v>3.0999999999999999E-3</v>
      </c>
      <c r="U249" s="92">
        <v>-42.480469999999997</v>
      </c>
      <c r="V249" s="92">
        <v>1.1350000000000001E-2</v>
      </c>
      <c r="W249" s="4">
        <v>104.08786000000001</v>
      </c>
    </row>
    <row r="250" spans="1:23">
      <c r="A250" s="4" t="s">
        <v>407</v>
      </c>
      <c r="B250" s="128">
        <v>1</v>
      </c>
      <c r="C250" s="97">
        <v>2</v>
      </c>
      <c r="D250" s="95" t="s">
        <v>240</v>
      </c>
      <c r="E250" s="95">
        <v>3</v>
      </c>
      <c r="F250" s="114" t="s">
        <v>407</v>
      </c>
      <c r="G250" s="124" t="s">
        <v>317</v>
      </c>
      <c r="H250" s="124" t="s">
        <v>250</v>
      </c>
      <c r="I250" s="110"/>
      <c r="J250" s="4" t="s">
        <v>408</v>
      </c>
      <c r="K250" s="4">
        <v>-71.795010000000005</v>
      </c>
      <c r="L250" s="4">
        <v>70.624669999999995</v>
      </c>
      <c r="M250" s="4">
        <v>20.693449999999999</v>
      </c>
      <c r="N250" s="92">
        <v>-4.36E-2</v>
      </c>
      <c r="O250" s="92">
        <v>9.7040000000000001E-2</v>
      </c>
      <c r="P250" s="92">
        <v>-47.18018</v>
      </c>
      <c r="Q250" s="92">
        <v>8.2299999999999998E-2</v>
      </c>
      <c r="R250" s="92">
        <v>81.176760000000002</v>
      </c>
      <c r="S250" s="92">
        <v>463.86720000000003</v>
      </c>
      <c r="T250" s="92">
        <v>1.08E-3</v>
      </c>
      <c r="U250" s="92">
        <v>-54.504399999999997</v>
      </c>
      <c r="V250" s="92">
        <v>0.10634</v>
      </c>
      <c r="W250" s="4">
        <v>293.00590999999997</v>
      </c>
    </row>
    <row r="251" spans="1:23">
      <c r="B251" s="128">
        <v>1</v>
      </c>
      <c r="C251" s="97">
        <v>2</v>
      </c>
      <c r="D251" s="95" t="s">
        <v>240</v>
      </c>
      <c r="E251" s="95">
        <v>3</v>
      </c>
      <c r="F251" s="116" t="s">
        <v>407</v>
      </c>
      <c r="H251" s="124" t="s">
        <v>251</v>
      </c>
      <c r="I251" s="110"/>
      <c r="J251" s="4" t="s">
        <v>409</v>
      </c>
      <c r="K251" s="4">
        <v>-70.780270000000002</v>
      </c>
      <c r="L251" s="4">
        <v>109.60929</v>
      </c>
      <c r="M251" s="4">
        <v>11.904489999999999</v>
      </c>
      <c r="N251" s="92">
        <v>4.7169999999999997E-2</v>
      </c>
      <c r="O251" s="92">
        <v>5.8380000000000001E-2</v>
      </c>
      <c r="P251" s="92">
        <v>-50.231929999999998</v>
      </c>
      <c r="Q251" s="92">
        <v>9.5979999999999996E-2</v>
      </c>
      <c r="R251" s="92">
        <v>88.378910000000005</v>
      </c>
      <c r="S251" s="92">
        <v>441.89454000000001</v>
      </c>
      <c r="T251" s="92">
        <v>1.0200000000000001E-3</v>
      </c>
      <c r="U251" s="92">
        <v>-53.92456</v>
      </c>
      <c r="V251" s="92">
        <v>0.313</v>
      </c>
      <c r="W251" s="4">
        <v>108.60844</v>
      </c>
    </row>
    <row r="252" spans="1:23">
      <c r="B252" s="128">
        <v>1</v>
      </c>
      <c r="C252" s="97">
        <v>2</v>
      </c>
      <c r="D252" s="95" t="s">
        <v>240</v>
      </c>
      <c r="E252" s="95">
        <v>3</v>
      </c>
      <c r="F252" s="116" t="s">
        <v>407</v>
      </c>
      <c r="H252" s="124" t="s">
        <v>252</v>
      </c>
      <c r="I252" s="110"/>
      <c r="J252" s="4" t="s">
        <v>410</v>
      </c>
      <c r="K252" s="4">
        <v>-70.372820000000004</v>
      </c>
      <c r="L252" s="4">
        <v>90.323549999999997</v>
      </c>
      <c r="M252" s="4">
        <v>12.116350000000001</v>
      </c>
      <c r="N252" s="92">
        <v>0.11093</v>
      </c>
      <c r="O252" s="92">
        <v>9.98E-2</v>
      </c>
      <c r="P252" s="92">
        <v>-47.668460000000003</v>
      </c>
      <c r="Q252" s="92">
        <v>3.4320000000000003E-2</v>
      </c>
      <c r="R252" s="92">
        <v>79.895020000000002</v>
      </c>
      <c r="S252" s="92">
        <v>456.54298</v>
      </c>
      <c r="T252" s="92">
        <v>1.16E-3</v>
      </c>
      <c r="U252" s="92">
        <v>-52.734380000000002</v>
      </c>
      <c r="V252" s="92">
        <v>0.25973000000000002</v>
      </c>
      <c r="W252" s="4">
        <v>134.14388</v>
      </c>
    </row>
    <row r="253" spans="1:23">
      <c r="B253" s="128"/>
      <c r="D253" s="95" t="s">
        <v>240</v>
      </c>
      <c r="E253" s="95">
        <v>3</v>
      </c>
      <c r="F253" s="116" t="s">
        <v>407</v>
      </c>
      <c r="I253" s="110"/>
      <c r="J253" s="4" t="s">
        <v>411</v>
      </c>
      <c r="K253" s="4">
        <v>-69.669240000000002</v>
      </c>
      <c r="L253" s="4">
        <v>6.6523399999999997</v>
      </c>
      <c r="M253" s="4">
        <v>1.33483</v>
      </c>
      <c r="N253" s="92">
        <v>0.11142000000000001</v>
      </c>
      <c r="O253" s="92">
        <v>0.40939999999999999</v>
      </c>
      <c r="P253" s="92">
        <v>-52.093510000000002</v>
      </c>
      <c r="Q253" s="92">
        <v>2.6519999999999998E-2</v>
      </c>
      <c r="R253" s="92">
        <v>75.439449999999994</v>
      </c>
      <c r="S253" s="92">
        <v>301.75781999999998</v>
      </c>
      <c r="T253" s="92">
        <v>1.24E-3</v>
      </c>
      <c r="U253" s="92">
        <v>-57.342529999999996</v>
      </c>
      <c r="V253" s="92">
        <v>0.26232</v>
      </c>
      <c r="W253" s="4">
        <v>200.65591000000001</v>
      </c>
    </row>
    <row r="254" spans="1:23">
      <c r="B254" s="128">
        <v>1</v>
      </c>
      <c r="C254" s="97">
        <v>2</v>
      </c>
      <c r="D254" s="95" t="s">
        <v>240</v>
      </c>
      <c r="E254" s="95">
        <v>3</v>
      </c>
      <c r="F254" s="116" t="s">
        <v>407</v>
      </c>
      <c r="H254" s="124" t="s">
        <v>253</v>
      </c>
      <c r="I254" s="110"/>
      <c r="J254" s="4" t="s">
        <v>412</v>
      </c>
      <c r="K254" s="4">
        <v>-62.670389999999998</v>
      </c>
      <c r="L254" s="4">
        <v>312.21019000000001</v>
      </c>
      <c r="M254" s="4">
        <v>18.36252</v>
      </c>
      <c r="N254" s="92">
        <v>0.26998</v>
      </c>
      <c r="O254" s="92">
        <v>3.218E-2</v>
      </c>
      <c r="P254" s="92">
        <v>-49.346919999999997</v>
      </c>
      <c r="Q254" s="92">
        <v>1.329E-2</v>
      </c>
      <c r="R254" s="92">
        <v>53.28369</v>
      </c>
      <c r="S254" s="92">
        <v>118.40821</v>
      </c>
      <c r="T254" s="92">
        <v>1.3799999999999999E-3</v>
      </c>
      <c r="U254" s="92">
        <v>-57.15943</v>
      </c>
      <c r="V254" s="92">
        <v>0.17881</v>
      </c>
      <c r="W254" s="4">
        <v>58.814619999999998</v>
      </c>
    </row>
    <row r="255" spans="1:23">
      <c r="B255" s="128">
        <v>1</v>
      </c>
      <c r="C255" s="97">
        <v>2</v>
      </c>
      <c r="D255" s="95" t="s">
        <v>240</v>
      </c>
      <c r="E255" s="95">
        <v>3</v>
      </c>
      <c r="F255" s="116" t="s">
        <v>407</v>
      </c>
      <c r="H255" s="124" t="s">
        <v>256</v>
      </c>
      <c r="I255" s="110"/>
      <c r="J255" s="4" t="s">
        <v>413</v>
      </c>
      <c r="K255" s="4">
        <v>-65.391990000000007</v>
      </c>
      <c r="L255" s="4">
        <v>120.45956</v>
      </c>
      <c r="M255" s="4">
        <v>11.226290000000001</v>
      </c>
      <c r="N255" s="92">
        <v>0.10161000000000001</v>
      </c>
      <c r="O255" s="92">
        <v>8.8520000000000001E-2</v>
      </c>
      <c r="P255" s="92">
        <v>-49.987789999999997</v>
      </c>
      <c r="Q255" s="92">
        <v>5.8540000000000002E-2</v>
      </c>
      <c r="R255" s="92">
        <v>90.545659999999998</v>
      </c>
      <c r="S255" s="92">
        <v>452.72827999999998</v>
      </c>
      <c r="T255" s="92">
        <v>1.08E-3</v>
      </c>
      <c r="U255" s="92">
        <v>-53.558349999999997</v>
      </c>
      <c r="V255" s="92">
        <v>0.25429000000000002</v>
      </c>
      <c r="W255" s="4">
        <v>93.19547</v>
      </c>
    </row>
    <row r="256" spans="1:23">
      <c r="B256" s="128">
        <v>1</v>
      </c>
      <c r="C256" s="97">
        <v>2</v>
      </c>
      <c r="D256" s="95" t="s">
        <v>240</v>
      </c>
      <c r="E256" s="95">
        <v>3</v>
      </c>
      <c r="F256" s="116" t="s">
        <v>407</v>
      </c>
      <c r="H256" s="124" t="s">
        <v>261</v>
      </c>
      <c r="I256" s="110"/>
      <c r="J256" s="4" t="s">
        <v>414</v>
      </c>
      <c r="K256" s="4">
        <v>-67.050280000000001</v>
      </c>
      <c r="L256" s="4">
        <v>203.65833000000001</v>
      </c>
      <c r="M256" s="4">
        <v>25.12959</v>
      </c>
      <c r="N256" s="92">
        <v>7.1749999999999994E-2</v>
      </c>
      <c r="O256" s="92">
        <v>6.4180000000000001E-2</v>
      </c>
      <c r="P256" s="92">
        <v>-52.82593</v>
      </c>
      <c r="Q256" s="92">
        <v>3.8789999999999998E-2</v>
      </c>
      <c r="R256" s="92">
        <v>79.711920000000006</v>
      </c>
      <c r="S256" s="92">
        <v>318.84766000000002</v>
      </c>
      <c r="T256" s="92">
        <v>1.16E-3</v>
      </c>
      <c r="U256" s="92">
        <v>-58.410649999999997</v>
      </c>
      <c r="V256" s="92">
        <v>0.19688</v>
      </c>
      <c r="W256" s="4">
        <v>123.39095</v>
      </c>
    </row>
    <row r="257" spans="1:23">
      <c r="A257" s="4" t="s">
        <v>415</v>
      </c>
      <c r="B257" s="128">
        <v>1</v>
      </c>
      <c r="C257" s="97">
        <v>3</v>
      </c>
      <c r="D257" s="95" t="s">
        <v>240</v>
      </c>
      <c r="E257" s="95">
        <v>3</v>
      </c>
      <c r="F257" s="114" t="s">
        <v>415</v>
      </c>
      <c r="G257" s="124" t="s">
        <v>317</v>
      </c>
      <c r="H257" s="124" t="s">
        <v>250</v>
      </c>
      <c r="I257" s="110"/>
      <c r="J257" s="4" t="s">
        <v>416</v>
      </c>
      <c r="K257" s="4">
        <v>-71.810050000000004</v>
      </c>
      <c r="L257" s="4">
        <v>152.95043999999999</v>
      </c>
      <c r="M257" s="4">
        <v>16.884899999999998</v>
      </c>
      <c r="N257" s="92">
        <v>0.11797000000000001</v>
      </c>
      <c r="O257" s="92">
        <v>0.15840000000000001</v>
      </c>
      <c r="P257" s="92">
        <v>-51.391599999999997</v>
      </c>
      <c r="Q257" s="92">
        <v>-1.102E-2</v>
      </c>
      <c r="R257" s="92">
        <v>103.6377</v>
      </c>
      <c r="S257" s="92">
        <v>690.91797999999994</v>
      </c>
      <c r="T257" s="92">
        <v>1.0399999999999999E-3</v>
      </c>
      <c r="U257" s="92">
        <v>-60.7605</v>
      </c>
      <c r="V257" s="92">
        <v>6.7780000000000007E-2</v>
      </c>
      <c r="W257" s="4">
        <v>110.39458</v>
      </c>
    </row>
    <row r="258" spans="1:23">
      <c r="B258" s="128">
        <v>1</v>
      </c>
      <c r="C258" s="97">
        <v>3</v>
      </c>
      <c r="D258" s="95" t="s">
        <v>240</v>
      </c>
      <c r="E258" s="95">
        <v>3</v>
      </c>
      <c r="F258" s="116" t="s">
        <v>415</v>
      </c>
      <c r="H258" s="124" t="s">
        <v>251</v>
      </c>
      <c r="I258" s="110"/>
      <c r="J258" s="4" t="s">
        <v>417</v>
      </c>
      <c r="K258" s="4">
        <v>-65.913079999999994</v>
      </c>
      <c r="L258" s="4">
        <v>98.795299999999997</v>
      </c>
      <c r="M258" s="4">
        <v>27.68281</v>
      </c>
      <c r="N258" s="92">
        <v>5.2599999999999999E-3</v>
      </c>
      <c r="O258" s="92">
        <v>0.26562000000000002</v>
      </c>
      <c r="P258" s="92">
        <v>-50.964359999999999</v>
      </c>
      <c r="Q258" s="92">
        <v>4.3150000000000001E-2</v>
      </c>
      <c r="R258" s="92">
        <v>80.352779999999996</v>
      </c>
      <c r="S258" s="92">
        <v>401.76391999999998</v>
      </c>
      <c r="T258" s="92">
        <v>1.48E-3</v>
      </c>
      <c r="U258" s="92">
        <v>-63.59863</v>
      </c>
      <c r="V258" s="92">
        <v>6.096E-2</v>
      </c>
      <c r="W258" s="4">
        <v>280.20370000000003</v>
      </c>
    </row>
    <row r="259" spans="1:23">
      <c r="B259" s="128"/>
      <c r="D259" s="95" t="s">
        <v>240</v>
      </c>
      <c r="E259" s="95">
        <v>3</v>
      </c>
      <c r="F259" s="116" t="s">
        <v>415</v>
      </c>
      <c r="H259" s="124"/>
      <c r="I259" s="110"/>
      <c r="J259" s="4" t="s">
        <v>418</v>
      </c>
      <c r="K259" s="4">
        <v>-66.92013</v>
      </c>
      <c r="L259" s="4">
        <v>4.1349200000000002</v>
      </c>
      <c r="M259" s="4">
        <v>2.6410200000000001</v>
      </c>
      <c r="N259" s="92">
        <v>3.3099999999999997E-2</v>
      </c>
      <c r="O259" s="92">
        <v>0.19152</v>
      </c>
      <c r="P259" s="92">
        <v>-49.346919999999997</v>
      </c>
      <c r="Q259" s="92">
        <v>2.213E-2</v>
      </c>
      <c r="R259" s="92">
        <v>79.589849999999998</v>
      </c>
      <c r="S259" s="92">
        <v>454.79912000000002</v>
      </c>
      <c r="T259" s="92">
        <v>1.3799999999999999E-3</v>
      </c>
      <c r="U259" s="92">
        <v>-64.086920000000006</v>
      </c>
      <c r="V259" s="92">
        <v>8.7319999999999995E-2</v>
      </c>
      <c r="W259" s="4">
        <v>638.71155999999996</v>
      </c>
    </row>
    <row r="260" spans="1:23">
      <c r="B260" s="128">
        <v>1</v>
      </c>
      <c r="C260" s="97">
        <v>3</v>
      </c>
      <c r="D260" s="95" t="s">
        <v>240</v>
      </c>
      <c r="E260" s="95">
        <v>3</v>
      </c>
      <c r="F260" s="116" t="s">
        <v>415</v>
      </c>
      <c r="H260" s="124" t="s">
        <v>252</v>
      </c>
      <c r="I260" s="110"/>
      <c r="J260" s="4" t="s">
        <v>419</v>
      </c>
      <c r="K260" s="4">
        <v>-72.290289999999999</v>
      </c>
      <c r="L260" s="4">
        <v>129.54438999999999</v>
      </c>
      <c r="M260" s="4">
        <v>17.053290000000001</v>
      </c>
      <c r="N260" s="92">
        <v>7.9219999999999999E-2</v>
      </c>
      <c r="O260" s="92">
        <v>0.17230000000000001</v>
      </c>
      <c r="P260" s="92">
        <v>-40.740969999999997</v>
      </c>
      <c r="Q260" s="92">
        <v>1.634E-2</v>
      </c>
      <c r="R260" s="92">
        <v>81.237790000000004</v>
      </c>
      <c r="S260" s="92">
        <v>649.90236000000004</v>
      </c>
      <c r="T260" s="92">
        <v>1.1199999999999999E-3</v>
      </c>
      <c r="U260" s="92">
        <v>-52.978520000000003</v>
      </c>
      <c r="V260" s="92">
        <v>5.8779999999999999E-2</v>
      </c>
      <c r="W260" s="4">
        <v>131.64053000000001</v>
      </c>
    </row>
    <row r="261" spans="1:23">
      <c r="B261" s="128">
        <v>1</v>
      </c>
      <c r="C261" s="97">
        <v>3</v>
      </c>
      <c r="D261" s="95" t="s">
        <v>240</v>
      </c>
      <c r="E261" s="95">
        <v>3</v>
      </c>
      <c r="F261" s="116" t="s">
        <v>415</v>
      </c>
      <c r="H261" s="124" t="s">
        <v>253</v>
      </c>
      <c r="I261" s="110"/>
      <c r="J261" s="4" t="s">
        <v>420</v>
      </c>
      <c r="K261" s="4">
        <v>-78.358599999999996</v>
      </c>
      <c r="L261" s="4">
        <v>76.802840000000003</v>
      </c>
      <c r="M261" s="4">
        <v>9.5992300000000004</v>
      </c>
      <c r="N261" s="92">
        <v>8.7819999999999995E-2</v>
      </c>
      <c r="O261" s="92">
        <v>0.38888</v>
      </c>
      <c r="P261" s="92">
        <v>-45.074460000000002</v>
      </c>
      <c r="Q261" s="92">
        <v>-3.007E-2</v>
      </c>
      <c r="R261" s="92">
        <v>79.864500000000007</v>
      </c>
      <c r="S261" s="92">
        <v>399.32252</v>
      </c>
      <c r="T261" s="92">
        <v>1.2800000000000001E-3</v>
      </c>
      <c r="U261" s="92">
        <v>-50.964359999999999</v>
      </c>
      <c r="V261" s="92">
        <v>1.593E-2</v>
      </c>
      <c r="W261" s="4">
        <v>124.98531</v>
      </c>
    </row>
  </sheetData>
  <phoneticPr fontId="24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D93E3-EBDB-4E36-B406-2F5CE9139367}">
  <dimension ref="J1:V261"/>
  <sheetViews>
    <sheetView topLeftCell="I229" zoomScale="85" zoomScaleNormal="85" workbookViewId="0">
      <selection activeCell="K10" sqref="K10:L261"/>
    </sheetView>
  </sheetViews>
  <sheetFormatPr defaultRowHeight="17.649999999999999"/>
  <sheetData>
    <row r="1" spans="10:22">
      <c r="J1" s="31" t="s">
        <v>459</v>
      </c>
      <c r="K1" s="31" t="s">
        <v>460</v>
      </c>
      <c r="L1" s="31" t="s">
        <v>461</v>
      </c>
      <c r="M1" s="31" t="s">
        <v>462</v>
      </c>
      <c r="N1" s="31" t="s">
        <v>463</v>
      </c>
      <c r="O1" s="31" t="s">
        <v>464</v>
      </c>
      <c r="P1" s="31" t="s">
        <v>465</v>
      </c>
      <c r="Q1" s="31" t="s">
        <v>466</v>
      </c>
      <c r="R1" s="31" t="s">
        <v>471</v>
      </c>
      <c r="S1" s="31" t="s">
        <v>468</v>
      </c>
      <c r="T1" s="31" t="s">
        <v>469</v>
      </c>
      <c r="U1" s="31" t="s">
        <v>33</v>
      </c>
      <c r="V1" s="31" t="s">
        <v>470</v>
      </c>
    </row>
    <row r="10" spans="10:22">
      <c r="J10">
        <v>-70.655150000000006</v>
      </c>
      <c r="K10">
        <v>89.816630000000004</v>
      </c>
      <c r="L10">
        <v>12.65057</v>
      </c>
      <c r="M10">
        <v>9.2340000000000005E-2</v>
      </c>
      <c r="N10">
        <v>6.3399999999999998E-2</v>
      </c>
      <c r="O10">
        <v>-50.811770000000003</v>
      </c>
      <c r="P10">
        <v>6.4990000000000006E-2</v>
      </c>
      <c r="Q10">
        <v>85.113529999999997</v>
      </c>
      <c r="R10">
        <v>486.36300999999997</v>
      </c>
      <c r="S10">
        <v>1.2600000000000001E-3</v>
      </c>
      <c r="T10">
        <v>-55.78613</v>
      </c>
      <c r="U10">
        <v>0.18129000000000001</v>
      </c>
      <c r="V10">
        <v>140.84881999999999</v>
      </c>
    </row>
    <row r="11" spans="10:22">
      <c r="J11">
        <v>-59.387239999999998</v>
      </c>
      <c r="K11">
        <v>-22.214790000000001</v>
      </c>
      <c r="L11">
        <v>-6.0827799999999996</v>
      </c>
      <c r="M11">
        <v>0.10426000000000001</v>
      </c>
      <c r="N11">
        <v>0.51078000000000001</v>
      </c>
      <c r="O11">
        <v>-51.055909999999997</v>
      </c>
      <c r="P11">
        <v>4.2040000000000001E-2</v>
      </c>
      <c r="Q11">
        <v>75.286869999999993</v>
      </c>
      <c r="R11">
        <v>334.60829999999999</v>
      </c>
      <c r="S11">
        <v>1.3799999999999999E-3</v>
      </c>
      <c r="T11">
        <v>-58.105469999999997</v>
      </c>
      <c r="U11">
        <v>0.29947000000000001</v>
      </c>
      <c r="V11">
        <v>273.81671</v>
      </c>
    </row>
    <row r="12" spans="10:22">
      <c r="J12">
        <v>-60.618749999999999</v>
      </c>
      <c r="K12">
        <v>199.42975999999999</v>
      </c>
      <c r="L12">
        <v>14.840260000000001</v>
      </c>
      <c r="M12">
        <v>2.315E-2</v>
      </c>
      <c r="N12">
        <v>4.9020000000000001E-2</v>
      </c>
      <c r="O12">
        <v>-53.222659999999998</v>
      </c>
      <c r="P12">
        <v>6.4560000000000006E-2</v>
      </c>
      <c r="Q12">
        <v>73.852540000000005</v>
      </c>
      <c r="R12">
        <v>268.55468999999999</v>
      </c>
      <c r="S12">
        <v>1.5200000000000001E-3</v>
      </c>
      <c r="T12">
        <v>-60.028080000000003</v>
      </c>
      <c r="U12">
        <v>0.1623</v>
      </c>
      <c r="V12">
        <v>74.413460000000001</v>
      </c>
    </row>
    <row r="13" spans="10:22">
      <c r="J13">
        <v>-70.4803</v>
      </c>
      <c r="K13">
        <v>30.54543</v>
      </c>
      <c r="L13">
        <v>6.6075699999999999</v>
      </c>
      <c r="M13">
        <v>2.0899999999999998E-3</v>
      </c>
      <c r="N13">
        <v>0.26717999999999997</v>
      </c>
      <c r="O13">
        <v>-48.339840000000002</v>
      </c>
      <c r="P13" t="s">
        <v>165</v>
      </c>
      <c r="Q13">
        <v>82.122799999999998</v>
      </c>
      <c r="R13">
        <v>547.48536000000001</v>
      </c>
      <c r="S13">
        <v>1.1000000000000001E-3</v>
      </c>
      <c r="T13">
        <v>-62.561039999999998</v>
      </c>
      <c r="U13">
        <v>0.19197</v>
      </c>
      <c r="V13">
        <v>216.31952000000001</v>
      </c>
    </row>
    <row r="14" spans="10:22">
      <c r="J14">
        <v>-73.018420000000006</v>
      </c>
      <c r="K14">
        <v>72.813699999999997</v>
      </c>
      <c r="L14">
        <v>17.363040000000002</v>
      </c>
      <c r="M14">
        <v>1.9400000000000001E-3</v>
      </c>
      <c r="N14">
        <v>0.13582</v>
      </c>
      <c r="O14">
        <v>-62.408450000000002</v>
      </c>
      <c r="P14" t="s">
        <v>165</v>
      </c>
      <c r="Q14">
        <v>96.649169999999998</v>
      </c>
      <c r="R14">
        <v>351.45152999999999</v>
      </c>
      <c r="S14">
        <v>1.2199999999999999E-3</v>
      </c>
      <c r="T14">
        <v>-61.828609999999998</v>
      </c>
      <c r="U14">
        <v>0.1706</v>
      </c>
      <c r="V14">
        <v>238.45840000000001</v>
      </c>
    </row>
    <row r="15" spans="10:22">
      <c r="J15">
        <v>-74.161580000000001</v>
      </c>
      <c r="K15">
        <v>26.080850000000002</v>
      </c>
      <c r="L15">
        <v>3.9146100000000001</v>
      </c>
      <c r="M15">
        <v>0.23783000000000001</v>
      </c>
      <c r="N15">
        <v>0.19524</v>
      </c>
      <c r="O15">
        <v>-58.868409999999997</v>
      </c>
      <c r="P15">
        <v>-8.8340000000000002E-2</v>
      </c>
      <c r="Q15">
        <v>54.99268</v>
      </c>
      <c r="R15">
        <v>157.12192999999999</v>
      </c>
      <c r="S15">
        <v>8.9999999999999998E-4</v>
      </c>
      <c r="T15">
        <v>-59.23462</v>
      </c>
      <c r="U15">
        <v>3.3399999999999999E-2</v>
      </c>
      <c r="V15">
        <v>150.095</v>
      </c>
    </row>
    <row r="16" spans="10:22">
      <c r="J16" t="s">
        <v>165</v>
      </c>
      <c r="K16" t="s">
        <v>165</v>
      </c>
      <c r="L16" t="s">
        <v>165</v>
      </c>
      <c r="M16" t="s">
        <v>165</v>
      </c>
      <c r="N16" t="s">
        <v>165</v>
      </c>
      <c r="O16" t="s">
        <v>165</v>
      </c>
      <c r="P16" t="s">
        <v>165</v>
      </c>
      <c r="Q16" t="s">
        <v>165</v>
      </c>
      <c r="R16" t="s">
        <v>165</v>
      </c>
      <c r="S16" t="s">
        <v>165</v>
      </c>
      <c r="T16" t="s">
        <v>165</v>
      </c>
      <c r="U16" t="s">
        <v>165</v>
      </c>
      <c r="V16" t="s">
        <v>165</v>
      </c>
    </row>
    <row r="17" spans="10:22">
      <c r="J17">
        <v>-70.358429999999998</v>
      </c>
      <c r="K17">
        <v>8295.6279400000003</v>
      </c>
      <c r="L17">
        <v>5.9562299999999997</v>
      </c>
      <c r="M17">
        <v>0.12257999999999999</v>
      </c>
      <c r="N17">
        <v>7.8659999999999994E-2</v>
      </c>
      <c r="O17">
        <v>-63.934330000000003</v>
      </c>
      <c r="P17">
        <v>3.5819999999999998E-2</v>
      </c>
      <c r="Q17">
        <v>104.24805000000001</v>
      </c>
      <c r="R17">
        <v>181.30096</v>
      </c>
      <c r="S17">
        <v>9.6000000000000002E-4</v>
      </c>
      <c r="T17">
        <v>-56.335450000000002</v>
      </c>
      <c r="U17">
        <v>0.47327999999999998</v>
      </c>
      <c r="V17">
        <v>0.71799999999999997</v>
      </c>
    </row>
    <row r="18" spans="10:22">
      <c r="J18">
        <v>-71.711470000000006</v>
      </c>
      <c r="K18">
        <v>175.62311</v>
      </c>
      <c r="L18">
        <v>23.041399999999999</v>
      </c>
      <c r="M18">
        <v>4.8770000000000001E-2</v>
      </c>
      <c r="N18">
        <v>9.5860000000000001E-2</v>
      </c>
      <c r="O18">
        <v>-45.501710000000003</v>
      </c>
      <c r="P18">
        <v>5.5849999999999997E-2</v>
      </c>
      <c r="Q18">
        <v>77.056889999999996</v>
      </c>
      <c r="R18">
        <v>440.32506999999998</v>
      </c>
      <c r="S18">
        <v>1.1199999999999999E-3</v>
      </c>
      <c r="T18">
        <v>-54.504399999999997</v>
      </c>
      <c r="U18">
        <v>0.24260000000000001</v>
      </c>
      <c r="V18">
        <v>131.19802000000001</v>
      </c>
    </row>
    <row r="19" spans="10:22">
      <c r="J19" t="s">
        <v>165</v>
      </c>
      <c r="K19" t="s">
        <v>165</v>
      </c>
      <c r="L19" t="s">
        <v>165</v>
      </c>
      <c r="M19" t="s">
        <v>165</v>
      </c>
      <c r="N19" t="s">
        <v>165</v>
      </c>
      <c r="O19" t="s">
        <v>165</v>
      </c>
      <c r="P19" t="s">
        <v>165</v>
      </c>
      <c r="Q19" t="s">
        <v>165</v>
      </c>
      <c r="R19" t="s">
        <v>165</v>
      </c>
      <c r="S19" t="s">
        <v>165</v>
      </c>
      <c r="T19" t="s">
        <v>165</v>
      </c>
      <c r="U19" t="s">
        <v>165</v>
      </c>
      <c r="V19" t="s">
        <v>165</v>
      </c>
    </row>
    <row r="20" spans="10:22">
      <c r="J20">
        <v>-63.478459999999998</v>
      </c>
      <c r="K20">
        <v>7.1866000000000003</v>
      </c>
      <c r="L20">
        <v>2.3159800000000001</v>
      </c>
      <c r="M20">
        <v>-1.311E-2</v>
      </c>
      <c r="N20">
        <v>7.7439999999999995E-2</v>
      </c>
      <c r="O20">
        <v>-47.851559999999999</v>
      </c>
      <c r="P20">
        <v>0.12303</v>
      </c>
      <c r="Q20">
        <v>65.399169999999998</v>
      </c>
      <c r="R20">
        <v>201.22821999999999</v>
      </c>
      <c r="S20">
        <v>1.7600000000000001E-3</v>
      </c>
      <c r="T20">
        <v>-53.741459999999996</v>
      </c>
      <c r="U20">
        <v>9.9809999999999996E-2</v>
      </c>
      <c r="V20">
        <v>322.26325000000003</v>
      </c>
    </row>
    <row r="21" spans="10:22">
      <c r="J21">
        <v>-73.116799999999998</v>
      </c>
      <c r="K21">
        <v>-535.45425999999998</v>
      </c>
      <c r="L21">
        <v>19.94436</v>
      </c>
      <c r="M21">
        <v>0.34656999999999999</v>
      </c>
      <c r="N21">
        <v>0.48998000000000003</v>
      </c>
      <c r="O21">
        <v>-55.541989999999998</v>
      </c>
      <c r="P21">
        <v>-2.8389999999999999E-2</v>
      </c>
      <c r="Q21">
        <v>68.725589999999997</v>
      </c>
      <c r="R21">
        <v>196.35882000000001</v>
      </c>
      <c r="S21">
        <v>4.8000000000000001E-4</v>
      </c>
      <c r="T21">
        <v>-72.052000000000007</v>
      </c>
      <c r="U21">
        <v>1.9689999999999999E-2</v>
      </c>
      <c r="V21">
        <v>-37.247549999999997</v>
      </c>
    </row>
    <row r="22" spans="10:22">
      <c r="J22">
        <v>-69.832430000000002</v>
      </c>
      <c r="K22">
        <v>10.383150000000001</v>
      </c>
      <c r="L22">
        <v>3.4378199999999999</v>
      </c>
      <c r="M22">
        <v>4.8930000000000001E-2</v>
      </c>
      <c r="N22">
        <v>9.8200000000000006E-3</v>
      </c>
      <c r="O22">
        <v>-46.691899999999997</v>
      </c>
      <c r="P22">
        <v>3.3239999999999999E-2</v>
      </c>
      <c r="Q22">
        <v>80.627440000000007</v>
      </c>
      <c r="R22">
        <v>645.01954999999998</v>
      </c>
      <c r="S22">
        <v>9.2000000000000003E-4</v>
      </c>
      <c r="T22">
        <v>-59.600830000000002</v>
      </c>
      <c r="U22">
        <v>0.16463</v>
      </c>
      <c r="V22">
        <v>331.09611999999998</v>
      </c>
    </row>
    <row r="23" spans="10:22">
      <c r="J23">
        <v>-73.043760000000006</v>
      </c>
      <c r="K23">
        <v>70.160939999999997</v>
      </c>
      <c r="L23">
        <v>19.241589999999999</v>
      </c>
      <c r="M23">
        <v>5.6419999999999998E-2</v>
      </c>
      <c r="N23">
        <v>9.4259999999999997E-2</v>
      </c>
      <c r="O23">
        <v>-45.01343</v>
      </c>
      <c r="P23">
        <v>2.7390000000000001E-2</v>
      </c>
      <c r="Q23">
        <v>69.671629999999993</v>
      </c>
      <c r="R23">
        <v>309.65170000000001</v>
      </c>
      <c r="S23">
        <v>1.3600000000000001E-3</v>
      </c>
      <c r="T23">
        <v>-56.793210000000002</v>
      </c>
      <c r="U23">
        <v>0.10174999999999999</v>
      </c>
      <c r="V23">
        <v>274.24934999999999</v>
      </c>
    </row>
    <row r="24" spans="10:22">
      <c r="J24" t="s">
        <v>165</v>
      </c>
      <c r="K24" t="s">
        <v>165</v>
      </c>
      <c r="L24" t="s">
        <v>165</v>
      </c>
      <c r="M24" t="s">
        <v>165</v>
      </c>
      <c r="N24" t="s">
        <v>165</v>
      </c>
      <c r="O24" t="s">
        <v>165</v>
      </c>
      <c r="P24" t="s">
        <v>165</v>
      </c>
      <c r="Q24" t="s">
        <v>165</v>
      </c>
      <c r="R24" t="s">
        <v>165</v>
      </c>
      <c r="S24" t="s">
        <v>165</v>
      </c>
      <c r="T24" t="s">
        <v>165</v>
      </c>
      <c r="U24" t="s">
        <v>165</v>
      </c>
      <c r="V24" t="s">
        <v>165</v>
      </c>
    </row>
    <row r="25" spans="10:22">
      <c r="J25">
        <v>-67.946669999999997</v>
      </c>
      <c r="K25">
        <v>2076.68806</v>
      </c>
      <c r="L25">
        <v>-13.96505</v>
      </c>
      <c r="M25">
        <v>2.8400000000000001E-3</v>
      </c>
      <c r="N25">
        <v>4.0320000000000002E-2</v>
      </c>
      <c r="O25">
        <v>-54.534910000000004</v>
      </c>
      <c r="P25">
        <v>0.20759</v>
      </c>
      <c r="Q25">
        <v>90.393069999999994</v>
      </c>
      <c r="R25">
        <v>516.53182000000004</v>
      </c>
      <c r="S25">
        <v>1.1999999999999999E-3</v>
      </c>
      <c r="T25">
        <v>-66.833500000000001</v>
      </c>
      <c r="U25">
        <v>0.17108000000000001</v>
      </c>
      <c r="V25">
        <v>-6.7246699999999997</v>
      </c>
    </row>
    <row r="26" spans="10:22">
      <c r="J26">
        <v>-65.612319999999997</v>
      </c>
      <c r="K26">
        <v>0.24132000000000001</v>
      </c>
      <c r="L26">
        <v>4.1619999999999997E-2</v>
      </c>
      <c r="M26">
        <v>3.9100000000000003E-3</v>
      </c>
      <c r="N26">
        <v>0.26479999999999998</v>
      </c>
      <c r="O26">
        <v>-52.795409999999997</v>
      </c>
      <c r="P26" t="s">
        <v>165</v>
      </c>
      <c r="Q26">
        <v>74.707030000000003</v>
      </c>
      <c r="R26">
        <v>249.02343999999999</v>
      </c>
      <c r="S26">
        <v>1.32E-3</v>
      </c>
      <c r="T26">
        <v>-61.798099999999998</v>
      </c>
      <c r="U26">
        <v>0.25620999999999999</v>
      </c>
      <c r="V26">
        <v>172.45690999999999</v>
      </c>
    </row>
    <row r="27" spans="10:22">
      <c r="J27">
        <v>-74.600939999999994</v>
      </c>
      <c r="K27">
        <v>50.75985</v>
      </c>
      <c r="L27">
        <v>12.683439999999999</v>
      </c>
      <c r="M27">
        <v>-9.4000000000000004E-3</v>
      </c>
      <c r="N27">
        <v>0.13650000000000001</v>
      </c>
      <c r="O27">
        <v>-46.478270000000002</v>
      </c>
      <c r="P27">
        <v>2.35E-2</v>
      </c>
      <c r="Q27">
        <v>77.636719999999997</v>
      </c>
      <c r="R27">
        <v>443.63839999999999</v>
      </c>
      <c r="S27">
        <v>1.4E-3</v>
      </c>
      <c r="T27">
        <v>-62.438969999999998</v>
      </c>
      <c r="U27">
        <v>0.11519</v>
      </c>
      <c r="V27">
        <v>249.8715</v>
      </c>
    </row>
    <row r="28" spans="10:22">
      <c r="J28">
        <v>-70.51661</v>
      </c>
      <c r="K28">
        <v>952250.93899000005</v>
      </c>
      <c r="L28">
        <v>23454.0874</v>
      </c>
      <c r="M28">
        <v>6.2990000000000004E-2</v>
      </c>
      <c r="N28">
        <v>9.7839999999999996E-2</v>
      </c>
      <c r="O28">
        <v>-44.70825</v>
      </c>
      <c r="P28">
        <v>0.12271</v>
      </c>
      <c r="Q28">
        <v>73.364260000000002</v>
      </c>
      <c r="R28">
        <v>419.22433999999998</v>
      </c>
      <c r="S28">
        <v>1.3600000000000001E-3</v>
      </c>
      <c r="T28">
        <v>-51.452640000000002</v>
      </c>
      <c r="U28">
        <v>0.17857000000000001</v>
      </c>
      <c r="V28">
        <v>24.63015</v>
      </c>
    </row>
    <row r="29" spans="10:22">
      <c r="J29">
        <v>-71.617289999999997</v>
      </c>
      <c r="K29">
        <v>158.28534999999999</v>
      </c>
      <c r="L29">
        <v>15.6264</v>
      </c>
      <c r="M29">
        <v>6.3460000000000003E-2</v>
      </c>
      <c r="N29">
        <v>5.2220000000000003E-2</v>
      </c>
      <c r="O29">
        <v>-43.090820000000001</v>
      </c>
      <c r="P29">
        <v>0.10332</v>
      </c>
      <c r="Q29">
        <v>69.244389999999996</v>
      </c>
      <c r="R29">
        <v>395.68221</v>
      </c>
      <c r="S29">
        <v>1.4400000000000001E-3</v>
      </c>
      <c r="T29">
        <v>-50.476080000000003</v>
      </c>
      <c r="U29">
        <v>0.12347</v>
      </c>
      <c r="V29">
        <v>98.722980000000007</v>
      </c>
    </row>
    <row r="30" spans="10:22">
      <c r="J30">
        <v>-66.657390000000007</v>
      </c>
      <c r="K30">
        <v>1490.9173499999999</v>
      </c>
      <c r="L30">
        <v>24.475339999999999</v>
      </c>
      <c r="M30">
        <v>5.8209999999999998E-2</v>
      </c>
      <c r="N30">
        <v>5.7660000000000003E-2</v>
      </c>
      <c r="O30">
        <v>-49.530029999999996</v>
      </c>
      <c r="P30">
        <v>7.1459999999999996E-2</v>
      </c>
      <c r="Q30">
        <v>88.684079999999994</v>
      </c>
      <c r="R30">
        <v>591.22722999999996</v>
      </c>
      <c r="S30">
        <v>1.2199999999999999E-3</v>
      </c>
      <c r="T30">
        <v>-52.917479999999998</v>
      </c>
      <c r="U30">
        <v>0.55259000000000003</v>
      </c>
      <c r="V30">
        <v>16.4163</v>
      </c>
    </row>
    <row r="31" spans="10:22">
      <c r="J31">
        <v>-71.138589999999994</v>
      </c>
      <c r="K31">
        <v>57.673209999999997</v>
      </c>
      <c r="L31">
        <v>5.8554899999999996</v>
      </c>
      <c r="M31">
        <v>5.4829999999999997E-2</v>
      </c>
      <c r="N31">
        <v>5.3060000000000003E-2</v>
      </c>
      <c r="O31">
        <v>-44.281010000000002</v>
      </c>
      <c r="P31">
        <v>0.13161999999999999</v>
      </c>
      <c r="Q31">
        <v>78.002930000000006</v>
      </c>
      <c r="R31">
        <v>520.01954000000001</v>
      </c>
      <c r="S31">
        <v>1.32E-3</v>
      </c>
      <c r="T31">
        <v>-49.591070000000002</v>
      </c>
      <c r="U31">
        <v>0.17577999999999999</v>
      </c>
      <c r="V31">
        <v>101.52876000000001</v>
      </c>
    </row>
    <row r="32" spans="10:22">
      <c r="J32" t="s">
        <v>165</v>
      </c>
      <c r="K32" t="s">
        <v>165</v>
      </c>
      <c r="L32" t="s">
        <v>165</v>
      </c>
      <c r="M32" t="s">
        <v>165</v>
      </c>
      <c r="N32" t="s">
        <v>165</v>
      </c>
      <c r="O32" t="s">
        <v>165</v>
      </c>
      <c r="P32" t="s">
        <v>165</v>
      </c>
      <c r="Q32" t="s">
        <v>165</v>
      </c>
      <c r="R32" t="s">
        <v>165</v>
      </c>
      <c r="S32" t="s">
        <v>165</v>
      </c>
      <c r="T32" t="s">
        <v>165</v>
      </c>
      <c r="U32" t="s">
        <v>165</v>
      </c>
      <c r="V32" t="s">
        <v>165</v>
      </c>
    </row>
    <row r="33" spans="10:22">
      <c r="J33">
        <v>-67.543790000000001</v>
      </c>
      <c r="K33">
        <v>7.4291700000000001</v>
      </c>
      <c r="L33">
        <v>1.9534899999999999</v>
      </c>
      <c r="M33">
        <v>1.753E-2</v>
      </c>
      <c r="N33">
        <v>1.6639999999999999E-2</v>
      </c>
      <c r="O33">
        <v>-49.102780000000003</v>
      </c>
      <c r="P33">
        <v>7.1609999999999993E-2</v>
      </c>
      <c r="Q33">
        <v>82.000730000000004</v>
      </c>
      <c r="R33">
        <v>546.67156</v>
      </c>
      <c r="S33">
        <v>1.1800000000000001E-3</v>
      </c>
      <c r="T33">
        <v>-58.074950000000001</v>
      </c>
      <c r="U33">
        <v>0.22722000000000001</v>
      </c>
      <c r="V33">
        <v>262.94900999999999</v>
      </c>
    </row>
    <row r="34" spans="10:22">
      <c r="J34" t="s">
        <v>165</v>
      </c>
      <c r="K34" t="s">
        <v>165</v>
      </c>
      <c r="L34" t="s">
        <v>165</v>
      </c>
      <c r="M34" t="s">
        <v>165</v>
      </c>
      <c r="N34" t="s">
        <v>165</v>
      </c>
      <c r="O34" t="s">
        <v>165</v>
      </c>
      <c r="P34" t="s">
        <v>165</v>
      </c>
      <c r="Q34" t="s">
        <v>165</v>
      </c>
      <c r="R34" t="s">
        <v>165</v>
      </c>
      <c r="S34" t="s">
        <v>165</v>
      </c>
      <c r="T34" t="s">
        <v>165</v>
      </c>
      <c r="U34" t="s">
        <v>165</v>
      </c>
      <c r="V34" t="s">
        <v>165</v>
      </c>
    </row>
    <row r="35" spans="10:22">
      <c r="J35">
        <v>-74.532049999999998</v>
      </c>
      <c r="K35">
        <v>10.6012</v>
      </c>
      <c r="L35">
        <v>2.7005300000000001</v>
      </c>
      <c r="M35">
        <v>-6.8100000000000001E-3</v>
      </c>
      <c r="N35">
        <v>0.23813999999999999</v>
      </c>
      <c r="O35">
        <v>-50.506590000000003</v>
      </c>
      <c r="P35">
        <v>0.26275999999999999</v>
      </c>
      <c r="Q35">
        <v>67.718509999999995</v>
      </c>
      <c r="R35">
        <v>246.24912</v>
      </c>
      <c r="S35">
        <v>1.6000000000000001E-3</v>
      </c>
      <c r="T35">
        <v>-57.922359999999998</v>
      </c>
      <c r="U35">
        <v>0.46921000000000002</v>
      </c>
      <c r="V35">
        <v>254.73803000000001</v>
      </c>
    </row>
    <row r="36" spans="10:22">
      <c r="J36">
        <v>-65.493799999999993</v>
      </c>
      <c r="K36">
        <v>-8.0736799999999995</v>
      </c>
      <c r="L36">
        <v>-2.1251500000000001</v>
      </c>
      <c r="M36">
        <v>-2.6700000000000001E-3</v>
      </c>
      <c r="N36">
        <v>0.48903999999999997</v>
      </c>
      <c r="O36">
        <v>-48.767090000000003</v>
      </c>
      <c r="P36" t="s">
        <v>165</v>
      </c>
      <c r="Q36">
        <v>77.02637</v>
      </c>
      <c r="R36">
        <v>342.33942000000002</v>
      </c>
      <c r="S36">
        <v>1.2199999999999999E-3</v>
      </c>
      <c r="T36">
        <v>-58.13599</v>
      </c>
      <c r="U36">
        <v>0.14238999999999999</v>
      </c>
      <c r="V36">
        <v>263.21893999999998</v>
      </c>
    </row>
    <row r="37" spans="10:22">
      <c r="J37">
        <v>-59.223460000000003</v>
      </c>
      <c r="K37">
        <v>256.06216999999998</v>
      </c>
      <c r="L37">
        <v>8.7538800000000005</v>
      </c>
      <c r="M37">
        <v>5.3499999999999997E-3</v>
      </c>
      <c r="N37">
        <v>1.022E-2</v>
      </c>
      <c r="O37">
        <v>-48.980710000000002</v>
      </c>
      <c r="P37">
        <v>7.0900000000000005E-2</v>
      </c>
      <c r="Q37">
        <v>68.756110000000007</v>
      </c>
      <c r="R37">
        <v>171.89026000000001</v>
      </c>
      <c r="S37">
        <v>1.2600000000000001E-3</v>
      </c>
      <c r="T37">
        <v>-55.541989999999998</v>
      </c>
      <c r="U37">
        <v>0.16965</v>
      </c>
      <c r="V37">
        <v>34.186549999999997</v>
      </c>
    </row>
    <row r="38" spans="10:22">
      <c r="J38">
        <v>-62.652619999999999</v>
      </c>
      <c r="K38">
        <v>551147.46901999996</v>
      </c>
      <c r="L38">
        <v>27920.311000000002</v>
      </c>
      <c r="M38">
        <v>9.41E-3</v>
      </c>
      <c r="N38">
        <v>0.36470000000000002</v>
      </c>
      <c r="O38">
        <v>-53.955080000000002</v>
      </c>
      <c r="P38">
        <v>0.28938999999999998</v>
      </c>
      <c r="Q38">
        <v>73.028570000000002</v>
      </c>
      <c r="R38">
        <v>243.42855</v>
      </c>
      <c r="S38">
        <v>1.2800000000000001E-3</v>
      </c>
      <c r="T38">
        <v>-59.875489999999999</v>
      </c>
      <c r="U38">
        <v>0.49425999999999998</v>
      </c>
      <c r="V38">
        <v>50.65851</v>
      </c>
    </row>
    <row r="39" spans="10:22">
      <c r="J39">
        <v>-64.521789999999996</v>
      </c>
      <c r="K39">
        <v>35.707970000000003</v>
      </c>
      <c r="L39">
        <v>8.6368600000000004</v>
      </c>
      <c r="M39">
        <v>3.3E-3</v>
      </c>
      <c r="N39">
        <v>0.11836000000000001</v>
      </c>
      <c r="O39">
        <v>-46.53931</v>
      </c>
      <c r="P39">
        <v>7.9949999999999993E-2</v>
      </c>
      <c r="Q39">
        <v>81.787109999999998</v>
      </c>
      <c r="R39">
        <v>408.93556000000001</v>
      </c>
      <c r="S39">
        <v>1.5E-3</v>
      </c>
      <c r="T39">
        <v>-54.718020000000003</v>
      </c>
      <c r="U39">
        <v>4.1399999999999999E-2</v>
      </c>
      <c r="V39">
        <v>241.87474</v>
      </c>
    </row>
    <row r="40" spans="10:22">
      <c r="J40">
        <v>-71.176140000000004</v>
      </c>
      <c r="K40">
        <v>73464.78009</v>
      </c>
      <c r="L40">
        <v>25533.08383</v>
      </c>
      <c r="M40">
        <v>4.0980000000000003E-2</v>
      </c>
      <c r="N40">
        <v>0.13194</v>
      </c>
      <c r="O40">
        <v>-46.783450000000002</v>
      </c>
      <c r="P40">
        <v>4.0329999999999998E-2</v>
      </c>
      <c r="Q40">
        <v>83.068849999999998</v>
      </c>
      <c r="R40">
        <v>415.34424999999999</v>
      </c>
      <c r="S40">
        <v>1.3799999999999999E-3</v>
      </c>
      <c r="T40">
        <v>-57.434080000000002</v>
      </c>
      <c r="U40">
        <v>8.5470000000000004E-2</v>
      </c>
      <c r="V40">
        <v>347.55543999999998</v>
      </c>
    </row>
    <row r="41" spans="10:22">
      <c r="J41">
        <v>-71.509209999999996</v>
      </c>
      <c r="K41">
        <v>264.17793</v>
      </c>
      <c r="L41">
        <v>17.516819999999999</v>
      </c>
      <c r="M41">
        <v>7.5649999999999995E-2</v>
      </c>
      <c r="N41">
        <v>6.8659999999999999E-2</v>
      </c>
      <c r="O41">
        <v>-48.889159999999997</v>
      </c>
      <c r="P41">
        <v>8.4930000000000005E-2</v>
      </c>
      <c r="Q41">
        <v>89.263919999999999</v>
      </c>
      <c r="R41">
        <v>510.07952999999998</v>
      </c>
      <c r="S41">
        <v>1.1000000000000001E-3</v>
      </c>
      <c r="T41">
        <v>-57.922359999999998</v>
      </c>
      <c r="U41">
        <v>0.21548999999999999</v>
      </c>
      <c r="V41">
        <v>66.306920000000005</v>
      </c>
    </row>
    <row r="42" spans="10:22">
      <c r="J42">
        <v>-69.352059999999994</v>
      </c>
      <c r="K42">
        <v>56672.292119999998</v>
      </c>
      <c r="L42">
        <v>18534.652549999999</v>
      </c>
      <c r="M42">
        <v>4.3830000000000001E-2</v>
      </c>
      <c r="N42">
        <v>0.37531999999999999</v>
      </c>
      <c r="O42">
        <v>-52.64282</v>
      </c>
      <c r="P42">
        <v>6.6699999999999995E-2</v>
      </c>
      <c r="Q42">
        <v>90.271000000000001</v>
      </c>
      <c r="R42">
        <v>451.35498999999999</v>
      </c>
      <c r="S42">
        <v>8.9999999999999998E-4</v>
      </c>
      <c r="T42">
        <v>-58.746339999999996</v>
      </c>
      <c r="U42">
        <v>0.51549999999999996</v>
      </c>
      <c r="V42">
        <v>327.04964000000001</v>
      </c>
    </row>
    <row r="43" spans="10:22">
      <c r="J43">
        <v>-68.173100000000005</v>
      </c>
      <c r="K43">
        <v>517.28733</v>
      </c>
      <c r="L43">
        <v>22.975480000000001</v>
      </c>
      <c r="M43">
        <v>1.7489999999999999E-2</v>
      </c>
      <c r="N43">
        <v>0.22108</v>
      </c>
      <c r="O43">
        <v>-43.670659999999998</v>
      </c>
      <c r="P43">
        <v>0.21587000000000001</v>
      </c>
      <c r="Q43">
        <v>61.553959999999996</v>
      </c>
      <c r="R43">
        <v>307.76978000000003</v>
      </c>
      <c r="S43">
        <v>1.4599999999999999E-3</v>
      </c>
      <c r="T43">
        <v>-49.102780000000003</v>
      </c>
      <c r="U43">
        <v>4.9970000000000001E-2</v>
      </c>
      <c r="V43">
        <v>44.415309999999998</v>
      </c>
    </row>
    <row r="44" spans="10:22">
      <c r="J44" t="s">
        <v>165</v>
      </c>
      <c r="K44" t="s">
        <v>165</v>
      </c>
      <c r="L44" t="s">
        <v>165</v>
      </c>
      <c r="M44" t="s">
        <v>165</v>
      </c>
      <c r="N44" t="s">
        <v>165</v>
      </c>
      <c r="O44" t="s">
        <v>165</v>
      </c>
      <c r="P44" t="s">
        <v>165</v>
      </c>
      <c r="Q44" t="s">
        <v>165</v>
      </c>
      <c r="R44" t="s">
        <v>165</v>
      </c>
      <c r="S44" t="s">
        <v>165</v>
      </c>
      <c r="T44" t="s">
        <v>165</v>
      </c>
      <c r="U44" t="s">
        <v>165</v>
      </c>
      <c r="V44" t="s">
        <v>165</v>
      </c>
    </row>
    <row r="45" spans="10:22">
      <c r="J45" t="s">
        <v>165</v>
      </c>
      <c r="K45" t="s">
        <v>165</v>
      </c>
      <c r="L45" t="s">
        <v>165</v>
      </c>
      <c r="M45" t="s">
        <v>165</v>
      </c>
      <c r="N45" t="s">
        <v>165</v>
      </c>
      <c r="O45" t="s">
        <v>165</v>
      </c>
      <c r="P45" t="s">
        <v>165</v>
      </c>
      <c r="Q45" t="s">
        <v>165</v>
      </c>
      <c r="R45" t="s">
        <v>165</v>
      </c>
      <c r="S45" t="s">
        <v>165</v>
      </c>
      <c r="T45" t="s">
        <v>165</v>
      </c>
      <c r="U45" t="s">
        <v>165</v>
      </c>
      <c r="V45" t="s">
        <v>165</v>
      </c>
    </row>
    <row r="46" spans="10:22">
      <c r="J46">
        <v>-65.861329999999995</v>
      </c>
      <c r="K46">
        <v>207825.15562999999</v>
      </c>
      <c r="L46">
        <v>25368.577229999999</v>
      </c>
      <c r="M46">
        <v>3.7819999999999999E-2</v>
      </c>
      <c r="N46">
        <v>6.5939999999999999E-2</v>
      </c>
      <c r="O46">
        <v>-48.461919999999999</v>
      </c>
      <c r="P46">
        <v>5.9749999999999998E-2</v>
      </c>
      <c r="Q46">
        <v>91.918949999999995</v>
      </c>
      <c r="R46">
        <v>459.59474</v>
      </c>
      <c r="S46">
        <v>1.5200000000000001E-3</v>
      </c>
      <c r="T46">
        <v>-54.626469999999998</v>
      </c>
      <c r="U46">
        <v>0.23480999999999999</v>
      </c>
      <c r="V46">
        <v>122.06692</v>
      </c>
    </row>
    <row r="47" spans="10:22">
      <c r="J47">
        <v>-72.409540000000007</v>
      </c>
      <c r="K47">
        <v>47.932429999999997</v>
      </c>
      <c r="L47">
        <v>17.165310000000002</v>
      </c>
      <c r="M47">
        <v>1.882E-2</v>
      </c>
      <c r="N47">
        <v>0.47865999999999997</v>
      </c>
      <c r="O47">
        <v>-49.652099999999997</v>
      </c>
      <c r="P47">
        <v>4.7559999999999998E-2</v>
      </c>
      <c r="Q47">
        <v>79.345699999999994</v>
      </c>
      <c r="R47">
        <v>226.70201</v>
      </c>
      <c r="S47">
        <v>1.2600000000000001E-3</v>
      </c>
      <c r="T47">
        <v>-65.338139999999996</v>
      </c>
      <c r="U47">
        <v>7.0120000000000002E-2</v>
      </c>
      <c r="V47">
        <v>358.11470000000003</v>
      </c>
    </row>
    <row r="48" spans="10:22">
      <c r="J48">
        <v>-71.587890000000002</v>
      </c>
      <c r="K48">
        <v>51441.179190000003</v>
      </c>
      <c r="L48">
        <v>9974.2712100000008</v>
      </c>
      <c r="M48">
        <v>2.2200000000000002E-3</v>
      </c>
      <c r="N48">
        <v>6.7239999999999994E-2</v>
      </c>
      <c r="O48">
        <v>-46.936039999999998</v>
      </c>
      <c r="P48" t="s">
        <v>165</v>
      </c>
      <c r="Q48">
        <v>81.390379999999993</v>
      </c>
      <c r="R48">
        <v>361.73502999999999</v>
      </c>
      <c r="S48">
        <v>1.5200000000000001E-3</v>
      </c>
      <c r="T48">
        <v>-56.640630000000002</v>
      </c>
      <c r="U48">
        <v>0.30815999999999999</v>
      </c>
      <c r="V48">
        <v>193.89662999999999</v>
      </c>
    </row>
    <row r="49" spans="10:22">
      <c r="J49" t="s">
        <v>165</v>
      </c>
      <c r="K49" t="s">
        <v>165</v>
      </c>
      <c r="L49" t="s">
        <v>165</v>
      </c>
      <c r="M49" t="s">
        <v>165</v>
      </c>
      <c r="N49" t="s">
        <v>165</v>
      </c>
      <c r="O49" t="s">
        <v>165</v>
      </c>
      <c r="P49" t="s">
        <v>165</v>
      </c>
      <c r="Q49" t="s">
        <v>165</v>
      </c>
      <c r="R49" t="s">
        <v>165</v>
      </c>
      <c r="S49" t="s">
        <v>165</v>
      </c>
      <c r="T49" t="s">
        <v>165</v>
      </c>
      <c r="U49" t="s">
        <v>165</v>
      </c>
      <c r="V49" t="s">
        <v>165</v>
      </c>
    </row>
    <row r="50" spans="10:22">
      <c r="J50" t="s">
        <v>165</v>
      </c>
      <c r="K50" t="s">
        <v>165</v>
      </c>
      <c r="L50" t="s">
        <v>165</v>
      </c>
      <c r="M50" t="s">
        <v>165</v>
      </c>
      <c r="N50" t="s">
        <v>165</v>
      </c>
      <c r="O50" t="s">
        <v>165</v>
      </c>
      <c r="P50" t="s">
        <v>165</v>
      </c>
      <c r="Q50" t="s">
        <v>165</v>
      </c>
      <c r="R50" t="s">
        <v>165</v>
      </c>
      <c r="S50" t="s">
        <v>165</v>
      </c>
      <c r="T50" t="s">
        <v>165</v>
      </c>
      <c r="U50" t="s">
        <v>165</v>
      </c>
      <c r="V50" t="s">
        <v>165</v>
      </c>
    </row>
    <row r="51" spans="10:22">
      <c r="J51">
        <v>-74.845969999999994</v>
      </c>
      <c r="K51">
        <v>41.588050000000003</v>
      </c>
      <c r="L51">
        <v>10.32615</v>
      </c>
      <c r="M51">
        <v>9.1439999999999994E-2</v>
      </c>
      <c r="N51">
        <v>0.30220000000000002</v>
      </c>
      <c r="O51">
        <v>-48.431399999999996</v>
      </c>
      <c r="P51">
        <v>4.0999999999999999E-4</v>
      </c>
      <c r="Q51">
        <v>86.669920000000005</v>
      </c>
      <c r="R51">
        <v>495.25671</v>
      </c>
      <c r="S51">
        <v>1.3799999999999999E-3</v>
      </c>
      <c r="T51">
        <v>-67.016599999999997</v>
      </c>
      <c r="U51">
        <v>7.2700000000000001E-2</v>
      </c>
      <c r="V51">
        <v>248.29611</v>
      </c>
    </row>
    <row r="52" spans="10:22">
      <c r="J52">
        <v>-75.002600000000001</v>
      </c>
      <c r="K52">
        <v>32.658499999999997</v>
      </c>
      <c r="L52">
        <v>7.7749899999999998</v>
      </c>
      <c r="M52">
        <v>1.256E-2</v>
      </c>
      <c r="N52">
        <v>0.45356000000000002</v>
      </c>
      <c r="O52">
        <v>-58.92944</v>
      </c>
      <c r="P52">
        <v>3.3300000000000001E-3</v>
      </c>
      <c r="Q52">
        <v>92.376710000000003</v>
      </c>
      <c r="R52">
        <v>335.91530999999998</v>
      </c>
      <c r="S52">
        <v>1.5E-3</v>
      </c>
      <c r="T52">
        <v>-68.11524</v>
      </c>
      <c r="U52">
        <v>6.7089999999999997E-2</v>
      </c>
      <c r="V52">
        <v>238.0694</v>
      </c>
    </row>
    <row r="53" spans="10:22">
      <c r="J53">
        <v>-68.797250000000005</v>
      </c>
      <c r="K53">
        <v>54.061149999999998</v>
      </c>
      <c r="L53">
        <v>14.397589999999999</v>
      </c>
      <c r="M53">
        <v>5.076E-2</v>
      </c>
      <c r="N53">
        <v>0.10152</v>
      </c>
      <c r="O53">
        <v>-46.051029999999997</v>
      </c>
      <c r="P53">
        <v>1.5180000000000001E-2</v>
      </c>
      <c r="Q53">
        <v>88.470460000000003</v>
      </c>
      <c r="R53">
        <v>589.80307000000005</v>
      </c>
      <c r="S53">
        <v>1.34E-3</v>
      </c>
      <c r="T53">
        <v>-63.476559999999999</v>
      </c>
      <c r="U53">
        <v>5.2670000000000002E-2</v>
      </c>
      <c r="V53">
        <v>266.32038999999997</v>
      </c>
    </row>
    <row r="54" spans="10:22">
      <c r="J54" t="s">
        <v>165</v>
      </c>
      <c r="K54" t="s">
        <v>165</v>
      </c>
      <c r="L54" t="s">
        <v>165</v>
      </c>
      <c r="M54" t="s">
        <v>165</v>
      </c>
      <c r="N54" t="s">
        <v>165</v>
      </c>
      <c r="O54" t="s">
        <v>165</v>
      </c>
      <c r="P54" t="s">
        <v>165</v>
      </c>
      <c r="Q54" t="s">
        <v>165</v>
      </c>
      <c r="R54" t="s">
        <v>165</v>
      </c>
      <c r="S54" t="s">
        <v>165</v>
      </c>
      <c r="T54" t="s">
        <v>165</v>
      </c>
      <c r="U54" t="s">
        <v>165</v>
      </c>
      <c r="V54" t="s">
        <v>165</v>
      </c>
    </row>
    <row r="55" spans="10:22">
      <c r="J55" t="s">
        <v>165</v>
      </c>
      <c r="K55" t="s">
        <v>165</v>
      </c>
      <c r="L55" t="s">
        <v>165</v>
      </c>
      <c r="M55" t="s">
        <v>165</v>
      </c>
      <c r="N55" t="s">
        <v>165</v>
      </c>
      <c r="O55" t="s">
        <v>165</v>
      </c>
      <c r="P55" t="s">
        <v>165</v>
      </c>
      <c r="Q55" t="s">
        <v>165</v>
      </c>
      <c r="R55" t="s">
        <v>165</v>
      </c>
      <c r="S55" t="s">
        <v>165</v>
      </c>
      <c r="T55" t="s">
        <v>165</v>
      </c>
      <c r="U55" t="s">
        <v>165</v>
      </c>
      <c r="V55" t="s">
        <v>165</v>
      </c>
    </row>
    <row r="56" spans="10:22">
      <c r="J56" t="s">
        <v>165</v>
      </c>
      <c r="K56" t="s">
        <v>165</v>
      </c>
      <c r="L56" t="s">
        <v>165</v>
      </c>
      <c r="M56" t="s">
        <v>165</v>
      </c>
      <c r="N56" t="s">
        <v>165</v>
      </c>
      <c r="O56" t="s">
        <v>165</v>
      </c>
      <c r="P56" t="s">
        <v>165</v>
      </c>
      <c r="Q56" t="s">
        <v>165</v>
      </c>
      <c r="R56" t="s">
        <v>165</v>
      </c>
      <c r="S56" t="s">
        <v>165</v>
      </c>
      <c r="T56" t="s">
        <v>165</v>
      </c>
      <c r="U56" t="s">
        <v>165</v>
      </c>
      <c r="V56" t="s">
        <v>165</v>
      </c>
    </row>
    <row r="57" spans="10:22">
      <c r="J57">
        <v>-69.703739999999996</v>
      </c>
      <c r="K57">
        <v>48179.597959999999</v>
      </c>
      <c r="L57">
        <v>7314.2515199999998</v>
      </c>
      <c r="M57">
        <v>8.8800000000000007E-3</v>
      </c>
      <c r="N57">
        <v>4.9020000000000001E-2</v>
      </c>
      <c r="O57">
        <v>-44.403080000000003</v>
      </c>
      <c r="P57" t="s">
        <v>165</v>
      </c>
      <c r="Q57">
        <v>77.941900000000004</v>
      </c>
      <c r="R57">
        <v>346.40843000000001</v>
      </c>
      <c r="S57">
        <v>1.14E-3</v>
      </c>
      <c r="T57">
        <v>-61.981200000000001</v>
      </c>
      <c r="U57">
        <v>0.18683</v>
      </c>
      <c r="V57">
        <v>151.81222</v>
      </c>
    </row>
    <row r="58" spans="10:22">
      <c r="J58" t="s">
        <v>165</v>
      </c>
      <c r="K58" t="s">
        <v>165</v>
      </c>
      <c r="L58" t="s">
        <v>165</v>
      </c>
      <c r="M58" t="s">
        <v>165</v>
      </c>
      <c r="N58" t="s">
        <v>165</v>
      </c>
      <c r="O58" t="s">
        <v>165</v>
      </c>
      <c r="P58" t="s">
        <v>165</v>
      </c>
      <c r="Q58" t="s">
        <v>165</v>
      </c>
      <c r="R58" t="s">
        <v>165</v>
      </c>
      <c r="S58" t="s">
        <v>165</v>
      </c>
      <c r="T58" t="s">
        <v>165</v>
      </c>
      <c r="U58" t="s">
        <v>165</v>
      </c>
      <c r="V58" t="s">
        <v>165</v>
      </c>
    </row>
    <row r="59" spans="10:22">
      <c r="J59" t="s">
        <v>165</v>
      </c>
      <c r="K59" t="s">
        <v>165</v>
      </c>
      <c r="L59" t="s">
        <v>165</v>
      </c>
      <c r="M59" t="s">
        <v>165</v>
      </c>
      <c r="N59" t="s">
        <v>165</v>
      </c>
      <c r="O59" t="s">
        <v>165</v>
      </c>
      <c r="P59" t="s">
        <v>165</v>
      </c>
      <c r="Q59" t="s">
        <v>165</v>
      </c>
      <c r="R59" t="s">
        <v>165</v>
      </c>
      <c r="S59" t="s">
        <v>165</v>
      </c>
      <c r="T59" t="s">
        <v>165</v>
      </c>
      <c r="U59" t="s">
        <v>165</v>
      </c>
      <c r="V59" t="s">
        <v>165</v>
      </c>
    </row>
    <row r="60" spans="10:22">
      <c r="J60" t="s">
        <v>165</v>
      </c>
      <c r="K60" t="s">
        <v>165</v>
      </c>
      <c r="L60" t="s">
        <v>165</v>
      </c>
      <c r="M60" t="s">
        <v>165</v>
      </c>
      <c r="N60" t="s">
        <v>165</v>
      </c>
      <c r="O60" t="s">
        <v>165</v>
      </c>
      <c r="P60" t="s">
        <v>165</v>
      </c>
      <c r="Q60" t="s">
        <v>165</v>
      </c>
      <c r="R60" t="s">
        <v>165</v>
      </c>
      <c r="S60" t="s">
        <v>165</v>
      </c>
      <c r="T60" t="s">
        <v>165</v>
      </c>
      <c r="U60" t="s">
        <v>165</v>
      </c>
      <c r="V60" t="s">
        <v>165</v>
      </c>
    </row>
    <row r="61" spans="10:22">
      <c r="J61">
        <v>-71.060630000000003</v>
      </c>
      <c r="K61">
        <v>86.675139999999999</v>
      </c>
      <c r="L61">
        <v>19.085090000000001</v>
      </c>
      <c r="M61">
        <v>8.9770000000000003E-2</v>
      </c>
      <c r="N61">
        <v>8.072E-2</v>
      </c>
      <c r="O61">
        <v>-51.940919999999998</v>
      </c>
      <c r="P61">
        <v>1.6219999999999998E-2</v>
      </c>
      <c r="Q61">
        <v>80.688479999999998</v>
      </c>
      <c r="R61">
        <v>358.61545999999998</v>
      </c>
      <c r="S61">
        <v>1.58E-3</v>
      </c>
      <c r="T61">
        <v>-59.23462</v>
      </c>
      <c r="U61">
        <v>0.22653999999999999</v>
      </c>
      <c r="V61">
        <v>220.19103999999999</v>
      </c>
    </row>
    <row r="62" spans="10:22">
      <c r="J62" t="s">
        <v>165</v>
      </c>
      <c r="K62" t="s">
        <v>165</v>
      </c>
      <c r="L62" t="s">
        <v>165</v>
      </c>
      <c r="M62" t="s">
        <v>165</v>
      </c>
      <c r="N62" t="s">
        <v>165</v>
      </c>
      <c r="O62" t="s">
        <v>165</v>
      </c>
      <c r="P62" t="s">
        <v>165</v>
      </c>
      <c r="Q62" t="s">
        <v>165</v>
      </c>
      <c r="R62" t="s">
        <v>165</v>
      </c>
      <c r="S62" t="s">
        <v>165</v>
      </c>
      <c r="T62" t="s">
        <v>165</v>
      </c>
      <c r="U62" t="s">
        <v>165</v>
      </c>
      <c r="V62" t="s">
        <v>165</v>
      </c>
    </row>
    <row r="63" spans="10:22">
      <c r="J63">
        <v>-59.782530000000001</v>
      </c>
      <c r="K63">
        <v>38.406300000000002</v>
      </c>
      <c r="L63">
        <v>9.1682100000000002</v>
      </c>
      <c r="M63">
        <v>4.5960000000000001E-2</v>
      </c>
      <c r="N63">
        <v>7.7259999999999995E-2</v>
      </c>
      <c r="O63">
        <v>-46.173099999999998</v>
      </c>
      <c r="P63">
        <v>5.5160000000000001E-2</v>
      </c>
      <c r="Q63">
        <v>67.962649999999996</v>
      </c>
      <c r="R63">
        <v>226.54216</v>
      </c>
      <c r="S63">
        <v>8.5999999999999998E-4</v>
      </c>
      <c r="T63">
        <v>-70.037840000000003</v>
      </c>
      <c r="U63">
        <v>0.16433</v>
      </c>
      <c r="V63">
        <v>238.71642</v>
      </c>
    </row>
    <row r="64" spans="10:22">
      <c r="J64" t="s">
        <v>165</v>
      </c>
      <c r="K64" t="s">
        <v>165</v>
      </c>
      <c r="L64" t="s">
        <v>165</v>
      </c>
      <c r="M64" t="s">
        <v>165</v>
      </c>
      <c r="N64" t="s">
        <v>165</v>
      </c>
      <c r="O64" t="s">
        <v>165</v>
      </c>
      <c r="P64" t="s">
        <v>165</v>
      </c>
      <c r="Q64" t="s">
        <v>165</v>
      </c>
      <c r="R64" t="s">
        <v>165</v>
      </c>
      <c r="S64" t="s">
        <v>165</v>
      </c>
      <c r="T64" t="s">
        <v>165</v>
      </c>
      <c r="U64" t="s">
        <v>165</v>
      </c>
      <c r="V64" t="s">
        <v>165</v>
      </c>
    </row>
    <row r="65" spans="10:22">
      <c r="J65">
        <v>-73.325370000000007</v>
      </c>
      <c r="K65">
        <v>199079.29748000001</v>
      </c>
      <c r="L65">
        <v>37965.559710000001</v>
      </c>
      <c r="M65">
        <v>9.257E-2</v>
      </c>
      <c r="N65">
        <v>7.0319999999999994E-2</v>
      </c>
      <c r="O65">
        <v>-52.368169999999999</v>
      </c>
      <c r="P65">
        <v>4.5310000000000003E-2</v>
      </c>
      <c r="Q65">
        <v>87.158209999999997</v>
      </c>
      <c r="R65">
        <v>435.79102999999998</v>
      </c>
      <c r="S65">
        <v>1.3799999999999999E-3</v>
      </c>
      <c r="T65">
        <v>-58.441160000000004</v>
      </c>
      <c r="U65">
        <v>0.24010000000000001</v>
      </c>
      <c r="V65">
        <v>190.70571000000001</v>
      </c>
    </row>
    <row r="66" spans="10:22">
      <c r="J66" t="s">
        <v>165</v>
      </c>
      <c r="K66" t="s">
        <v>165</v>
      </c>
      <c r="L66" t="s">
        <v>165</v>
      </c>
      <c r="M66" t="s">
        <v>165</v>
      </c>
      <c r="N66" t="s">
        <v>165</v>
      </c>
      <c r="O66" t="s">
        <v>165</v>
      </c>
      <c r="P66" t="s">
        <v>165</v>
      </c>
      <c r="Q66" t="s">
        <v>165</v>
      </c>
      <c r="R66" t="s">
        <v>165</v>
      </c>
      <c r="S66" t="s">
        <v>165</v>
      </c>
      <c r="T66" t="s">
        <v>165</v>
      </c>
      <c r="U66" t="s">
        <v>165</v>
      </c>
      <c r="V66" t="s">
        <v>165</v>
      </c>
    </row>
    <row r="67" spans="10:22">
      <c r="J67">
        <v>-68.442239999999998</v>
      </c>
      <c r="K67">
        <v>181.46418</v>
      </c>
      <c r="L67">
        <v>15.238759999999999</v>
      </c>
      <c r="M67">
        <v>7.1319999999999995E-2</v>
      </c>
      <c r="N67">
        <v>3.4139999999999997E-2</v>
      </c>
      <c r="O67">
        <v>-54.809570000000001</v>
      </c>
      <c r="P67">
        <v>4.4080000000000001E-2</v>
      </c>
      <c r="Q67">
        <v>101.86767999999999</v>
      </c>
      <c r="R67">
        <v>509.33839</v>
      </c>
      <c r="S67">
        <v>1.14E-3</v>
      </c>
      <c r="T67">
        <v>-60.943600000000004</v>
      </c>
      <c r="U67">
        <v>0.20516000000000001</v>
      </c>
      <c r="V67">
        <v>83.976699999999994</v>
      </c>
    </row>
    <row r="68" spans="10:22">
      <c r="J68" t="s">
        <v>165</v>
      </c>
      <c r="K68" t="s">
        <v>165</v>
      </c>
      <c r="L68" t="s">
        <v>165</v>
      </c>
      <c r="M68" t="s">
        <v>165</v>
      </c>
      <c r="N68" t="s">
        <v>165</v>
      </c>
      <c r="O68" t="s">
        <v>165</v>
      </c>
      <c r="P68" t="s">
        <v>165</v>
      </c>
      <c r="Q68" t="s">
        <v>165</v>
      </c>
      <c r="R68" t="s">
        <v>165</v>
      </c>
      <c r="S68" t="s">
        <v>165</v>
      </c>
      <c r="T68" t="s">
        <v>165</v>
      </c>
      <c r="U68" t="s">
        <v>165</v>
      </c>
      <c r="V68" t="s">
        <v>165</v>
      </c>
    </row>
    <row r="69" spans="10:22">
      <c r="J69" t="s">
        <v>165</v>
      </c>
      <c r="K69" t="s">
        <v>165</v>
      </c>
      <c r="L69" t="s">
        <v>165</v>
      </c>
      <c r="M69" t="s">
        <v>165</v>
      </c>
      <c r="N69" t="s">
        <v>165</v>
      </c>
      <c r="O69" t="s">
        <v>165</v>
      </c>
      <c r="P69" t="s">
        <v>165</v>
      </c>
      <c r="Q69" t="s">
        <v>165</v>
      </c>
      <c r="R69" t="s">
        <v>165</v>
      </c>
      <c r="S69" t="s">
        <v>165</v>
      </c>
      <c r="T69" t="s">
        <v>165</v>
      </c>
      <c r="U69" t="s">
        <v>165</v>
      </c>
      <c r="V69" t="s">
        <v>165</v>
      </c>
    </row>
    <row r="70" spans="10:22">
      <c r="J70" t="s">
        <v>165</v>
      </c>
      <c r="K70" t="s">
        <v>165</v>
      </c>
      <c r="L70" t="s">
        <v>165</v>
      </c>
      <c r="M70" t="s">
        <v>165</v>
      </c>
      <c r="N70" t="s">
        <v>165</v>
      </c>
      <c r="O70" t="s">
        <v>165</v>
      </c>
      <c r="P70" t="s">
        <v>165</v>
      </c>
      <c r="Q70" t="s">
        <v>165</v>
      </c>
      <c r="R70" t="s">
        <v>165</v>
      </c>
      <c r="S70" t="s">
        <v>165</v>
      </c>
      <c r="T70" t="s">
        <v>165</v>
      </c>
      <c r="U70" t="s">
        <v>165</v>
      </c>
      <c r="V70" t="s">
        <v>165</v>
      </c>
    </row>
    <row r="71" spans="10:22">
      <c r="J71">
        <v>-74.721260000000001</v>
      </c>
      <c r="K71">
        <v>41.193049999999999</v>
      </c>
      <c r="L71">
        <v>10.86857</v>
      </c>
      <c r="M71">
        <v>5.1889999999999999E-2</v>
      </c>
      <c r="N71">
        <v>5.3780000000000001E-2</v>
      </c>
      <c r="O71">
        <v>-49.37744</v>
      </c>
      <c r="P71">
        <v>1.355E-2</v>
      </c>
      <c r="Q71">
        <v>62.622070000000001</v>
      </c>
      <c r="R71">
        <v>227.71662000000001</v>
      </c>
      <c r="S71">
        <v>1.66E-3</v>
      </c>
      <c r="T71">
        <v>-55.206299999999999</v>
      </c>
      <c r="U71">
        <v>0.16661999999999999</v>
      </c>
      <c r="V71">
        <v>263.84472</v>
      </c>
    </row>
    <row r="72" spans="10:22">
      <c r="J72" t="s">
        <v>165</v>
      </c>
      <c r="K72" t="s">
        <v>165</v>
      </c>
      <c r="L72" t="s">
        <v>165</v>
      </c>
      <c r="M72" t="s">
        <v>165</v>
      </c>
      <c r="N72" t="s">
        <v>165</v>
      </c>
      <c r="O72" t="s">
        <v>165</v>
      </c>
      <c r="P72" t="s">
        <v>165</v>
      </c>
      <c r="Q72" t="s">
        <v>165</v>
      </c>
      <c r="R72" t="s">
        <v>165</v>
      </c>
      <c r="S72" t="s">
        <v>165</v>
      </c>
      <c r="T72" t="s">
        <v>165</v>
      </c>
      <c r="U72" t="s">
        <v>165</v>
      </c>
      <c r="V72" t="s">
        <v>165</v>
      </c>
    </row>
    <row r="73" spans="10:22">
      <c r="J73">
        <v>-63.124429999999997</v>
      </c>
      <c r="K73">
        <v>107.35321</v>
      </c>
      <c r="L73">
        <v>10.904249999999999</v>
      </c>
      <c r="M73">
        <v>4.7489999999999997E-2</v>
      </c>
      <c r="N73">
        <v>6.2820000000000001E-2</v>
      </c>
      <c r="O73">
        <v>-50.384520000000002</v>
      </c>
      <c r="P73">
        <v>2.6749999999999999E-2</v>
      </c>
      <c r="Q73">
        <v>96.252440000000007</v>
      </c>
      <c r="R73">
        <v>641.68295999999998</v>
      </c>
      <c r="S73">
        <v>1.2199999999999999E-3</v>
      </c>
      <c r="T73">
        <v>-51.605229999999999</v>
      </c>
      <c r="U73">
        <v>0.18742</v>
      </c>
      <c r="V73">
        <v>101.57353999999999</v>
      </c>
    </row>
    <row r="74" spans="10:22">
      <c r="J74">
        <v>-62.757710000000003</v>
      </c>
      <c r="K74">
        <v>52.317990000000002</v>
      </c>
      <c r="L74">
        <v>8.5326199999999996</v>
      </c>
      <c r="M74">
        <v>4.7759999999999997E-2</v>
      </c>
      <c r="N74">
        <v>0.13668</v>
      </c>
      <c r="O74">
        <v>-47.119140000000002</v>
      </c>
      <c r="P74">
        <v>3.542E-2</v>
      </c>
      <c r="Q74">
        <v>90.820310000000006</v>
      </c>
      <c r="R74">
        <v>605.46875999999997</v>
      </c>
      <c r="S74">
        <v>1.3600000000000001E-3</v>
      </c>
      <c r="T74">
        <v>-56.09131</v>
      </c>
      <c r="U74">
        <v>0.14025000000000001</v>
      </c>
      <c r="V74">
        <v>163.09154000000001</v>
      </c>
    </row>
    <row r="75" spans="10:22">
      <c r="J75" t="s">
        <v>165</v>
      </c>
      <c r="K75" t="s">
        <v>165</v>
      </c>
      <c r="L75" t="s">
        <v>165</v>
      </c>
      <c r="M75" t="s">
        <v>165</v>
      </c>
      <c r="N75" t="s">
        <v>165</v>
      </c>
      <c r="O75" t="s">
        <v>165</v>
      </c>
      <c r="P75" t="s">
        <v>165</v>
      </c>
      <c r="Q75" t="s">
        <v>165</v>
      </c>
      <c r="R75" t="s">
        <v>165</v>
      </c>
      <c r="S75" t="s">
        <v>165</v>
      </c>
      <c r="T75" t="s">
        <v>165</v>
      </c>
      <c r="U75" t="s">
        <v>165</v>
      </c>
      <c r="V75" t="s">
        <v>165</v>
      </c>
    </row>
    <row r="76" spans="10:22">
      <c r="J76" t="s">
        <v>165</v>
      </c>
      <c r="K76" t="s">
        <v>165</v>
      </c>
      <c r="L76" t="s">
        <v>165</v>
      </c>
      <c r="M76" t="s">
        <v>165</v>
      </c>
      <c r="N76" t="s">
        <v>165</v>
      </c>
      <c r="O76" t="s">
        <v>165</v>
      </c>
      <c r="P76" t="s">
        <v>165</v>
      </c>
      <c r="Q76" t="s">
        <v>165</v>
      </c>
      <c r="R76" t="s">
        <v>165</v>
      </c>
      <c r="S76" t="s">
        <v>165</v>
      </c>
      <c r="T76" t="s">
        <v>165</v>
      </c>
      <c r="U76" t="s">
        <v>165</v>
      </c>
      <c r="V76" t="s">
        <v>165</v>
      </c>
    </row>
    <row r="77" spans="10:22">
      <c r="J77" t="s">
        <v>165</v>
      </c>
      <c r="K77" t="s">
        <v>165</v>
      </c>
      <c r="L77" t="s">
        <v>165</v>
      </c>
      <c r="M77" t="s">
        <v>165</v>
      </c>
      <c r="N77" t="s">
        <v>165</v>
      </c>
      <c r="O77" t="s">
        <v>165</v>
      </c>
      <c r="P77" t="s">
        <v>165</v>
      </c>
      <c r="Q77" t="s">
        <v>165</v>
      </c>
      <c r="R77" t="s">
        <v>165</v>
      </c>
      <c r="S77" t="s">
        <v>165</v>
      </c>
      <c r="T77" t="s">
        <v>165</v>
      </c>
      <c r="U77" t="s">
        <v>165</v>
      </c>
      <c r="V77" t="s">
        <v>165</v>
      </c>
    </row>
    <row r="78" spans="10:22">
      <c r="J78">
        <v>-70.673789999999997</v>
      </c>
      <c r="K78">
        <v>48.861020000000003</v>
      </c>
      <c r="L78">
        <v>13.07385</v>
      </c>
      <c r="M78">
        <v>-7.2300000000000003E-3</v>
      </c>
      <c r="N78">
        <v>2.2460000000000001E-2</v>
      </c>
      <c r="O78">
        <v>-50.048830000000002</v>
      </c>
      <c r="P78">
        <v>0.24485000000000001</v>
      </c>
      <c r="Q78">
        <v>82.061769999999996</v>
      </c>
      <c r="R78">
        <v>410.30885000000001</v>
      </c>
      <c r="S78">
        <v>1.06E-3</v>
      </c>
      <c r="T78">
        <v>-60.150149999999996</v>
      </c>
      <c r="U78">
        <v>7.3599999999999999E-2</v>
      </c>
      <c r="V78">
        <v>267.57226000000003</v>
      </c>
    </row>
    <row r="79" spans="10:22">
      <c r="J79">
        <v>-67.969930000000005</v>
      </c>
      <c r="K79">
        <v>59.840620000000001</v>
      </c>
      <c r="L79">
        <v>14.484640000000001</v>
      </c>
      <c r="M79">
        <v>-1.128E-2</v>
      </c>
      <c r="N79">
        <v>1.5959999999999998E-2</v>
      </c>
      <c r="O79">
        <v>-51.208500000000001</v>
      </c>
      <c r="P79">
        <v>0.25896000000000002</v>
      </c>
      <c r="Q79">
        <v>83.770750000000007</v>
      </c>
      <c r="R79">
        <v>478.69002</v>
      </c>
      <c r="S79">
        <v>1.1000000000000001E-3</v>
      </c>
      <c r="T79">
        <v>-64.36157</v>
      </c>
      <c r="U79">
        <v>9.6210000000000004E-2</v>
      </c>
      <c r="V79">
        <v>242.05360999999999</v>
      </c>
    </row>
    <row r="80" spans="10:22">
      <c r="J80" t="s">
        <v>165</v>
      </c>
      <c r="K80" t="s">
        <v>165</v>
      </c>
      <c r="L80" t="s">
        <v>165</v>
      </c>
      <c r="M80" t="s">
        <v>165</v>
      </c>
      <c r="N80" t="s">
        <v>165</v>
      </c>
      <c r="O80" t="s">
        <v>165</v>
      </c>
      <c r="P80" t="s">
        <v>165</v>
      </c>
      <c r="Q80" t="s">
        <v>165</v>
      </c>
      <c r="R80" t="s">
        <v>165</v>
      </c>
      <c r="S80" t="s">
        <v>165</v>
      </c>
      <c r="T80" t="s">
        <v>165</v>
      </c>
      <c r="U80" t="s">
        <v>165</v>
      </c>
      <c r="V80" t="s">
        <v>165</v>
      </c>
    </row>
    <row r="81" spans="10:22">
      <c r="J81" t="s">
        <v>165</v>
      </c>
      <c r="K81" t="s">
        <v>165</v>
      </c>
      <c r="L81" t="s">
        <v>165</v>
      </c>
      <c r="M81" t="s">
        <v>165</v>
      </c>
      <c r="N81" t="s">
        <v>165</v>
      </c>
      <c r="O81" t="s">
        <v>165</v>
      </c>
      <c r="P81" t="s">
        <v>165</v>
      </c>
      <c r="Q81" t="s">
        <v>165</v>
      </c>
      <c r="R81" t="s">
        <v>165</v>
      </c>
      <c r="S81" t="s">
        <v>165</v>
      </c>
      <c r="T81" t="s">
        <v>165</v>
      </c>
      <c r="U81" t="s">
        <v>165</v>
      </c>
      <c r="V81" t="s">
        <v>165</v>
      </c>
    </row>
    <row r="82" spans="10:22">
      <c r="J82">
        <v>-72.502030000000005</v>
      </c>
      <c r="K82">
        <v>58.59272</v>
      </c>
      <c r="L82">
        <v>15.54363</v>
      </c>
      <c r="M82">
        <v>0</v>
      </c>
      <c r="N82">
        <v>9.0399999999999994E-3</v>
      </c>
      <c r="O82">
        <v>-51.54419</v>
      </c>
      <c r="P82" t="s">
        <v>165</v>
      </c>
      <c r="Q82">
        <v>41.534419999999997</v>
      </c>
      <c r="R82">
        <v>34.612020000000001</v>
      </c>
      <c r="S82">
        <v>1.2999999999999999E-3</v>
      </c>
      <c r="T82">
        <v>-63.690190000000001</v>
      </c>
      <c r="U82">
        <v>7.7030000000000001E-2</v>
      </c>
      <c r="V82">
        <v>265.28260999999998</v>
      </c>
    </row>
    <row r="83" spans="10:22">
      <c r="J83">
        <v>-70.673249999999996</v>
      </c>
      <c r="K83">
        <v>95.514619999999994</v>
      </c>
      <c r="L83">
        <v>22.80997</v>
      </c>
      <c r="M83">
        <v>5.0689999999999999E-2</v>
      </c>
      <c r="N83">
        <v>9.3859999999999999E-2</v>
      </c>
      <c r="O83">
        <v>-46.691899999999997</v>
      </c>
      <c r="P83">
        <v>1.38E-2</v>
      </c>
      <c r="Q83">
        <v>87.463380000000001</v>
      </c>
      <c r="R83">
        <v>499.79075</v>
      </c>
      <c r="S83">
        <v>1.2999999999999999E-3</v>
      </c>
      <c r="T83">
        <v>-58.380130000000001</v>
      </c>
      <c r="U83">
        <v>4.6379999999999998E-2</v>
      </c>
      <c r="V83">
        <v>238.81128000000001</v>
      </c>
    </row>
    <row r="84" spans="10:22">
      <c r="J84" t="s">
        <v>165</v>
      </c>
      <c r="K84" t="s">
        <v>165</v>
      </c>
      <c r="L84" t="s">
        <v>165</v>
      </c>
      <c r="M84" t="s">
        <v>165</v>
      </c>
      <c r="N84" t="s">
        <v>165</v>
      </c>
      <c r="O84" t="s">
        <v>165</v>
      </c>
      <c r="P84" t="s">
        <v>165</v>
      </c>
      <c r="Q84" t="s">
        <v>165</v>
      </c>
      <c r="R84" t="s">
        <v>165</v>
      </c>
      <c r="S84" t="s">
        <v>165</v>
      </c>
      <c r="T84" t="s">
        <v>165</v>
      </c>
      <c r="U84" t="s">
        <v>165</v>
      </c>
      <c r="V84" t="s">
        <v>165</v>
      </c>
    </row>
    <row r="85" spans="10:22">
      <c r="J85" t="s">
        <v>165</v>
      </c>
      <c r="K85" t="s">
        <v>165</v>
      </c>
      <c r="L85" t="s">
        <v>165</v>
      </c>
      <c r="M85" t="s">
        <v>165</v>
      </c>
      <c r="N85" t="s">
        <v>165</v>
      </c>
      <c r="O85" t="s">
        <v>165</v>
      </c>
      <c r="P85" t="s">
        <v>165</v>
      </c>
      <c r="Q85" t="s">
        <v>165</v>
      </c>
      <c r="R85" t="s">
        <v>165</v>
      </c>
      <c r="S85" t="s">
        <v>165</v>
      </c>
      <c r="T85" t="s">
        <v>165</v>
      </c>
      <c r="U85" t="s">
        <v>165</v>
      </c>
      <c r="V85" t="s">
        <v>165</v>
      </c>
    </row>
    <row r="86" spans="10:22">
      <c r="J86">
        <v>-73.055179999999993</v>
      </c>
      <c r="K86">
        <v>4222.2463200000002</v>
      </c>
      <c r="L86">
        <v>13.67187</v>
      </c>
      <c r="M86">
        <v>-7.2399999999999999E-3</v>
      </c>
      <c r="N86">
        <v>4.0140000000000002E-2</v>
      </c>
      <c r="O86">
        <v>-46.142580000000002</v>
      </c>
      <c r="P86">
        <v>0.10691000000000001</v>
      </c>
      <c r="Q86">
        <v>74.829099999999997</v>
      </c>
      <c r="R86">
        <v>374.14551999999998</v>
      </c>
      <c r="S86">
        <v>1.42E-3</v>
      </c>
      <c r="T86">
        <v>-50.750729999999997</v>
      </c>
      <c r="U86">
        <v>0.18704999999999999</v>
      </c>
      <c r="V86">
        <v>3.2380599999999999</v>
      </c>
    </row>
    <row r="87" spans="10:22">
      <c r="J87" t="s">
        <v>165</v>
      </c>
      <c r="K87" t="s">
        <v>165</v>
      </c>
      <c r="L87" t="s">
        <v>165</v>
      </c>
      <c r="M87" t="s">
        <v>165</v>
      </c>
      <c r="N87" t="s">
        <v>165</v>
      </c>
      <c r="O87" t="s">
        <v>165</v>
      </c>
      <c r="P87" t="s">
        <v>165</v>
      </c>
      <c r="Q87" t="s">
        <v>165</v>
      </c>
      <c r="R87" t="s">
        <v>165</v>
      </c>
      <c r="S87" t="s">
        <v>165</v>
      </c>
      <c r="T87" t="s">
        <v>165</v>
      </c>
      <c r="U87" t="s">
        <v>165</v>
      </c>
      <c r="V87" t="s">
        <v>165</v>
      </c>
    </row>
    <row r="88" spans="10:22">
      <c r="J88" t="s">
        <v>165</v>
      </c>
      <c r="K88" t="s">
        <v>165</v>
      </c>
      <c r="L88" t="s">
        <v>165</v>
      </c>
      <c r="M88" t="s">
        <v>165</v>
      </c>
      <c r="N88" t="s">
        <v>165</v>
      </c>
      <c r="O88" t="s">
        <v>165</v>
      </c>
      <c r="P88" t="s">
        <v>165</v>
      </c>
      <c r="Q88" t="s">
        <v>165</v>
      </c>
      <c r="R88" t="s">
        <v>165</v>
      </c>
      <c r="S88" t="s">
        <v>165</v>
      </c>
      <c r="T88" t="s">
        <v>165</v>
      </c>
      <c r="U88" t="s">
        <v>165</v>
      </c>
      <c r="V88" t="s">
        <v>165</v>
      </c>
    </row>
    <row r="89" spans="10:22">
      <c r="J89">
        <v>-61.631010000000003</v>
      </c>
      <c r="K89">
        <v>-704.04601000000002</v>
      </c>
      <c r="L89">
        <v>-56.393880000000003</v>
      </c>
      <c r="M89">
        <v>0</v>
      </c>
      <c r="N89">
        <v>9.1599999999999997E-3</v>
      </c>
      <c r="O89">
        <v>-35.003660000000004</v>
      </c>
      <c r="P89" t="s">
        <v>165</v>
      </c>
      <c r="Q89">
        <v>43.487549999999999</v>
      </c>
      <c r="R89">
        <v>36.239620000000002</v>
      </c>
      <c r="S89">
        <v>2.5999999999999999E-3</v>
      </c>
      <c r="T89">
        <v>-47.363280000000003</v>
      </c>
      <c r="U89">
        <v>5.1159999999999997E-2</v>
      </c>
      <c r="V89">
        <v>80.099710000000002</v>
      </c>
    </row>
    <row r="90" spans="10:22">
      <c r="J90" t="s">
        <v>165</v>
      </c>
      <c r="K90" t="s">
        <v>165</v>
      </c>
      <c r="L90" t="s">
        <v>165</v>
      </c>
      <c r="M90" t="s">
        <v>165</v>
      </c>
      <c r="N90" t="s">
        <v>165</v>
      </c>
      <c r="O90" t="s">
        <v>165</v>
      </c>
      <c r="P90" t="s">
        <v>165</v>
      </c>
      <c r="Q90" t="s">
        <v>165</v>
      </c>
      <c r="R90" t="s">
        <v>165</v>
      </c>
      <c r="S90" t="s">
        <v>165</v>
      </c>
      <c r="T90" t="s">
        <v>165</v>
      </c>
      <c r="U90" t="s">
        <v>165</v>
      </c>
      <c r="V90" t="s">
        <v>165</v>
      </c>
    </row>
    <row r="91" spans="10:22">
      <c r="J91">
        <v>-57.855249999999998</v>
      </c>
      <c r="K91">
        <v>50.789879999999997</v>
      </c>
      <c r="L91">
        <v>7.4314299999999998</v>
      </c>
      <c r="M91">
        <v>0.47262999999999999</v>
      </c>
      <c r="N91">
        <v>6.1600000000000002E-2</v>
      </c>
      <c r="O91">
        <v>-29.144290000000002</v>
      </c>
      <c r="P91">
        <v>8.9340000000000003E-2</v>
      </c>
      <c r="Q91">
        <v>66.650390000000002</v>
      </c>
      <c r="R91">
        <v>888.67188999999996</v>
      </c>
      <c r="S91">
        <v>2.1800000000000001E-3</v>
      </c>
      <c r="T91">
        <v>-27.099609999999998</v>
      </c>
      <c r="U91">
        <v>0.11731</v>
      </c>
      <c r="V91">
        <v>146.31708</v>
      </c>
    </row>
    <row r="92" spans="10:22">
      <c r="J92">
        <v>-69.394810000000007</v>
      </c>
      <c r="K92">
        <v>54.312469999999998</v>
      </c>
      <c r="L92">
        <v>9.0028199999999998</v>
      </c>
      <c r="M92">
        <v>0.1226</v>
      </c>
      <c r="N92">
        <v>4.4119999999999999E-2</v>
      </c>
      <c r="O92">
        <v>-39.733890000000002</v>
      </c>
      <c r="P92">
        <v>8.9709999999999998E-2</v>
      </c>
      <c r="Q92">
        <v>59.753419999999998</v>
      </c>
      <c r="R92">
        <v>298.76710000000003</v>
      </c>
      <c r="S92">
        <v>2.2599999999999999E-3</v>
      </c>
      <c r="T92">
        <v>-37.170409999999997</v>
      </c>
      <c r="U92">
        <v>0.12118</v>
      </c>
      <c r="V92">
        <v>165.75977</v>
      </c>
    </row>
    <row r="93" spans="10:22">
      <c r="J93" t="s">
        <v>165</v>
      </c>
      <c r="K93" t="s">
        <v>165</v>
      </c>
      <c r="L93" t="s">
        <v>165</v>
      </c>
      <c r="M93" t="s">
        <v>165</v>
      </c>
      <c r="N93" t="s">
        <v>165</v>
      </c>
      <c r="O93" t="s">
        <v>165</v>
      </c>
      <c r="P93" t="s">
        <v>165</v>
      </c>
      <c r="Q93" t="s">
        <v>165</v>
      </c>
      <c r="R93" t="s">
        <v>165</v>
      </c>
      <c r="S93" t="s">
        <v>165</v>
      </c>
      <c r="T93" t="s">
        <v>165</v>
      </c>
      <c r="U93" t="s">
        <v>165</v>
      </c>
      <c r="V93" t="s">
        <v>165</v>
      </c>
    </row>
    <row r="94" spans="10:22">
      <c r="J94">
        <v>-78.164180000000002</v>
      </c>
      <c r="K94">
        <v>43.815800000000003</v>
      </c>
      <c r="L94">
        <v>13.16184</v>
      </c>
      <c r="M94">
        <v>0.51958000000000004</v>
      </c>
      <c r="N94">
        <v>9.2579999999999996E-2</v>
      </c>
      <c r="O94">
        <v>-48.126220000000004</v>
      </c>
      <c r="P94">
        <v>3.4430000000000002E-2</v>
      </c>
      <c r="Q94">
        <v>57.434080000000002</v>
      </c>
      <c r="R94">
        <v>176.72026</v>
      </c>
      <c r="S94">
        <v>2.0799999999999998E-3</v>
      </c>
      <c r="T94">
        <v>-50.44556</v>
      </c>
      <c r="U94">
        <v>0.13344</v>
      </c>
      <c r="V94">
        <v>300.39019999999999</v>
      </c>
    </row>
    <row r="95" spans="10:22">
      <c r="J95">
        <v>-76.999430000000004</v>
      </c>
      <c r="K95">
        <v>1143.11976</v>
      </c>
      <c r="L95">
        <v>19.86966</v>
      </c>
      <c r="M95">
        <v>-3.7299999999999998E-3</v>
      </c>
      <c r="N95">
        <v>8.4500000000000006E-2</v>
      </c>
      <c r="O95">
        <v>-43.212890000000002</v>
      </c>
      <c r="P95">
        <v>0.19797000000000001</v>
      </c>
      <c r="Q95">
        <v>79.040530000000004</v>
      </c>
      <c r="R95">
        <v>451.66016999999999</v>
      </c>
      <c r="S95">
        <v>1.48E-3</v>
      </c>
      <c r="T95">
        <v>-55.969239999999999</v>
      </c>
      <c r="U95">
        <v>0.12934999999999999</v>
      </c>
      <c r="V95">
        <v>17.381959999999999</v>
      </c>
    </row>
    <row r="96" spans="10:22">
      <c r="J96">
        <v>-49.289290000000001</v>
      </c>
      <c r="K96">
        <v>5645.9712300000001</v>
      </c>
      <c r="L96">
        <v>290.96485000000001</v>
      </c>
      <c r="M96">
        <v>-1.4599999999999999E-3</v>
      </c>
      <c r="N96">
        <v>6.3200000000000001E-3</v>
      </c>
      <c r="O96">
        <v>-45.318600000000004</v>
      </c>
      <c r="P96" t="s">
        <v>165</v>
      </c>
      <c r="Q96">
        <v>77.392579999999995</v>
      </c>
      <c r="R96">
        <v>281.42756000000003</v>
      </c>
      <c r="S96">
        <v>1.6000000000000001E-3</v>
      </c>
      <c r="T96">
        <v>-55.053710000000002</v>
      </c>
      <c r="U96">
        <v>0.22220999999999999</v>
      </c>
      <c r="V96">
        <v>51.534950000000002</v>
      </c>
    </row>
    <row r="97" spans="10:22">
      <c r="J97">
        <v>-67.165369999999996</v>
      </c>
      <c r="K97">
        <v>168607.22545999999</v>
      </c>
      <c r="L97">
        <v>35464.092960000002</v>
      </c>
      <c r="M97">
        <v>2.945E-2</v>
      </c>
      <c r="N97">
        <v>9.1759999999999994E-2</v>
      </c>
      <c r="O97">
        <v>-52.429200000000002</v>
      </c>
      <c r="P97">
        <v>3.5799999999999998E-2</v>
      </c>
      <c r="Q97">
        <v>92.285160000000005</v>
      </c>
      <c r="R97">
        <v>461.42579000000001</v>
      </c>
      <c r="S97">
        <v>1.2600000000000001E-3</v>
      </c>
      <c r="T97">
        <v>-67.535399999999996</v>
      </c>
      <c r="U97">
        <v>0.10761</v>
      </c>
      <c r="V97">
        <v>210.33555000000001</v>
      </c>
    </row>
    <row r="98" spans="10:22">
      <c r="J98">
        <v>-71.393199999999993</v>
      </c>
      <c r="K98">
        <v>60.482010000000002</v>
      </c>
      <c r="L98">
        <v>15.959289999999999</v>
      </c>
      <c r="M98">
        <v>0.12264</v>
      </c>
      <c r="N98">
        <v>0.38012000000000001</v>
      </c>
      <c r="O98">
        <v>-44.403080000000003</v>
      </c>
      <c r="P98">
        <v>9.5300000000000003E-3</v>
      </c>
      <c r="Q98">
        <v>78.186040000000006</v>
      </c>
      <c r="R98">
        <v>446.77735000000001</v>
      </c>
      <c r="S98">
        <v>1.2600000000000001E-3</v>
      </c>
      <c r="T98">
        <v>-64.941410000000005</v>
      </c>
      <c r="U98">
        <v>7.1580000000000005E-2</v>
      </c>
      <c r="V98">
        <v>263.86847</v>
      </c>
    </row>
    <row r="99" spans="10:22">
      <c r="J99" t="s">
        <v>165</v>
      </c>
      <c r="K99" t="s">
        <v>165</v>
      </c>
      <c r="L99" t="s">
        <v>165</v>
      </c>
      <c r="M99" t="s">
        <v>165</v>
      </c>
      <c r="N99" t="s">
        <v>165</v>
      </c>
      <c r="O99" t="s">
        <v>165</v>
      </c>
      <c r="P99" t="s">
        <v>165</v>
      </c>
      <c r="Q99" t="s">
        <v>165</v>
      </c>
      <c r="R99" t="s">
        <v>165</v>
      </c>
      <c r="S99" t="s">
        <v>165</v>
      </c>
      <c r="T99" t="s">
        <v>165</v>
      </c>
      <c r="U99" t="s">
        <v>165</v>
      </c>
      <c r="V99" t="s">
        <v>165</v>
      </c>
    </row>
    <row r="100" spans="10:22">
      <c r="J100">
        <v>-63.742420000000003</v>
      </c>
      <c r="K100">
        <v>-1621638.00345</v>
      </c>
      <c r="L100">
        <v>45473.161610000003</v>
      </c>
      <c r="M100">
        <v>7.4819999999999998E-2</v>
      </c>
      <c r="N100">
        <v>9.9180000000000004E-2</v>
      </c>
      <c r="O100">
        <v>-43.151859999999999</v>
      </c>
      <c r="P100">
        <v>0.13170000000000001</v>
      </c>
      <c r="Q100">
        <v>88.012699999999995</v>
      </c>
      <c r="R100">
        <v>704.10158000000001</v>
      </c>
      <c r="S100">
        <v>1.2199999999999999E-3</v>
      </c>
      <c r="T100">
        <v>-53.405760000000001</v>
      </c>
      <c r="U100">
        <v>0.19683999999999999</v>
      </c>
      <c r="V100">
        <v>-28.041499999999999</v>
      </c>
    </row>
    <row r="101" spans="10:22">
      <c r="J101">
        <v>-68.153819999999996</v>
      </c>
      <c r="K101">
        <v>26.448370000000001</v>
      </c>
      <c r="L101">
        <v>2.7311399999999999</v>
      </c>
      <c r="M101">
        <v>5.16E-2</v>
      </c>
      <c r="N101">
        <v>0.21093999999999999</v>
      </c>
      <c r="O101">
        <v>-62.530520000000003</v>
      </c>
      <c r="P101">
        <v>0.10940999999999999</v>
      </c>
      <c r="Q101">
        <v>104.70581</v>
      </c>
      <c r="R101">
        <v>119.66379000000001</v>
      </c>
      <c r="S101">
        <v>1.1000000000000001E-3</v>
      </c>
      <c r="T101">
        <v>-54.809570000000001</v>
      </c>
      <c r="U101">
        <v>0.23413999999999999</v>
      </c>
      <c r="V101">
        <v>103.26309000000001</v>
      </c>
    </row>
    <row r="102" spans="10:22">
      <c r="J102">
        <v>-70.058149999999998</v>
      </c>
      <c r="K102">
        <v>359.18585999999999</v>
      </c>
      <c r="L102">
        <v>16.068909999999999</v>
      </c>
      <c r="M102">
        <v>6.3439999999999996E-2</v>
      </c>
      <c r="N102">
        <v>0.11476</v>
      </c>
      <c r="O102">
        <v>-49.255369999999999</v>
      </c>
      <c r="P102">
        <v>8.5529999999999995E-2</v>
      </c>
      <c r="Q102">
        <v>95.092780000000005</v>
      </c>
      <c r="R102">
        <v>633.95183999999995</v>
      </c>
      <c r="S102">
        <v>1.1199999999999999E-3</v>
      </c>
      <c r="T102">
        <v>-60.45532</v>
      </c>
      <c r="U102">
        <v>0.14729</v>
      </c>
      <c r="V102">
        <v>44.737050000000004</v>
      </c>
    </row>
    <row r="103" spans="10:22">
      <c r="J103">
        <v>-70.60324</v>
      </c>
      <c r="K103">
        <v>33.865769999999998</v>
      </c>
      <c r="L103">
        <v>2.9891100000000002</v>
      </c>
      <c r="M103">
        <v>6.1330000000000003E-2</v>
      </c>
      <c r="N103">
        <v>9.4960000000000003E-2</v>
      </c>
      <c r="O103">
        <v>-49.560549999999999</v>
      </c>
      <c r="P103">
        <v>9.64E-2</v>
      </c>
      <c r="Q103">
        <v>95.184330000000003</v>
      </c>
      <c r="R103">
        <v>634.56218999999999</v>
      </c>
      <c r="S103">
        <v>1.1000000000000001E-3</v>
      </c>
      <c r="T103">
        <v>-61.035159999999998</v>
      </c>
      <c r="U103">
        <v>0.13785</v>
      </c>
      <c r="V103">
        <v>88.263549999999995</v>
      </c>
    </row>
    <row r="104" spans="10:22">
      <c r="J104" t="s">
        <v>165</v>
      </c>
      <c r="K104" t="s">
        <v>165</v>
      </c>
      <c r="L104" t="s">
        <v>165</v>
      </c>
      <c r="M104" t="s">
        <v>165</v>
      </c>
      <c r="N104" t="s">
        <v>165</v>
      </c>
      <c r="O104" t="s">
        <v>165</v>
      </c>
      <c r="P104" t="s">
        <v>165</v>
      </c>
      <c r="Q104" t="s">
        <v>165</v>
      </c>
      <c r="R104" t="s">
        <v>165</v>
      </c>
      <c r="S104" t="s">
        <v>165</v>
      </c>
      <c r="T104" t="s">
        <v>165</v>
      </c>
      <c r="U104" t="s">
        <v>165</v>
      </c>
      <c r="V104" t="s">
        <v>165</v>
      </c>
    </row>
    <row r="105" spans="10:22">
      <c r="J105" t="s">
        <v>165</v>
      </c>
      <c r="K105" t="s">
        <v>165</v>
      </c>
      <c r="L105" t="s">
        <v>165</v>
      </c>
      <c r="M105" t="s">
        <v>165</v>
      </c>
      <c r="N105" t="s">
        <v>165</v>
      </c>
      <c r="O105" t="s">
        <v>165</v>
      </c>
      <c r="P105" t="s">
        <v>165</v>
      </c>
      <c r="Q105" t="s">
        <v>165</v>
      </c>
      <c r="R105" t="s">
        <v>165</v>
      </c>
      <c r="S105" t="s">
        <v>165</v>
      </c>
      <c r="T105" t="s">
        <v>165</v>
      </c>
      <c r="U105" t="s">
        <v>165</v>
      </c>
      <c r="V105" t="s">
        <v>165</v>
      </c>
    </row>
    <row r="106" spans="10:22">
      <c r="J106" t="s">
        <v>165</v>
      </c>
      <c r="K106" t="s">
        <v>165</v>
      </c>
      <c r="L106" t="s">
        <v>165</v>
      </c>
      <c r="M106" t="s">
        <v>165</v>
      </c>
      <c r="N106" t="s">
        <v>165</v>
      </c>
      <c r="O106" t="s">
        <v>165</v>
      </c>
      <c r="P106" t="s">
        <v>165</v>
      </c>
      <c r="Q106" t="s">
        <v>165</v>
      </c>
      <c r="R106" t="s">
        <v>165</v>
      </c>
      <c r="S106" t="s">
        <v>165</v>
      </c>
      <c r="T106" t="s">
        <v>165</v>
      </c>
      <c r="U106" t="s">
        <v>165</v>
      </c>
      <c r="V106" t="s">
        <v>165</v>
      </c>
    </row>
    <row r="107" spans="10:22">
      <c r="J107" t="s">
        <v>165</v>
      </c>
      <c r="K107" t="s">
        <v>165</v>
      </c>
      <c r="L107" t="s">
        <v>165</v>
      </c>
      <c r="M107" t="s">
        <v>165</v>
      </c>
      <c r="N107" t="s">
        <v>165</v>
      </c>
      <c r="O107" t="s">
        <v>165</v>
      </c>
      <c r="P107" t="s">
        <v>165</v>
      </c>
      <c r="Q107" t="s">
        <v>165</v>
      </c>
      <c r="R107" t="s">
        <v>165</v>
      </c>
      <c r="S107" t="s">
        <v>165</v>
      </c>
      <c r="T107" t="s">
        <v>165</v>
      </c>
      <c r="U107" t="s">
        <v>165</v>
      </c>
      <c r="V107" t="s">
        <v>165</v>
      </c>
    </row>
    <row r="108" spans="10:22">
      <c r="J108">
        <v>-68.353849999999994</v>
      </c>
      <c r="K108">
        <v>185513.32665999999</v>
      </c>
      <c r="L108">
        <v>12451.7219</v>
      </c>
      <c r="M108">
        <v>7.1000000000000002E-4</v>
      </c>
      <c r="N108">
        <v>9.7180000000000002E-2</v>
      </c>
      <c r="O108">
        <v>-43.579099999999997</v>
      </c>
      <c r="P108">
        <v>4.7100000000000003E-2</v>
      </c>
      <c r="Q108">
        <v>74.249269999999996</v>
      </c>
      <c r="R108">
        <v>424.28154000000001</v>
      </c>
      <c r="S108">
        <v>1.2800000000000001E-3</v>
      </c>
      <c r="T108">
        <v>-60.424810000000001</v>
      </c>
      <c r="U108">
        <v>0.23905000000000001</v>
      </c>
      <c r="V108">
        <v>67.120360000000005</v>
      </c>
    </row>
    <row r="109" spans="10:22">
      <c r="J109">
        <v>-85.332840000000004</v>
      </c>
      <c r="K109">
        <v>61.61298</v>
      </c>
      <c r="L109">
        <v>12.487120000000001</v>
      </c>
      <c r="M109">
        <v>0.28703000000000001</v>
      </c>
      <c r="N109">
        <v>2.078E-2</v>
      </c>
      <c r="O109">
        <v>-49.438479999999998</v>
      </c>
      <c r="P109">
        <v>2.9590000000000002E-2</v>
      </c>
      <c r="Q109">
        <v>78.918459999999996</v>
      </c>
      <c r="R109">
        <v>394.59228999999999</v>
      </c>
      <c r="S109">
        <v>1.06E-3</v>
      </c>
      <c r="T109">
        <v>-63.14087</v>
      </c>
      <c r="U109">
        <v>0.30098000000000003</v>
      </c>
      <c r="V109">
        <v>202.67025000000001</v>
      </c>
    </row>
    <row r="110" spans="10:22">
      <c r="J110">
        <v>-62.841090000000001</v>
      </c>
      <c r="K110">
        <v>65.370260000000002</v>
      </c>
      <c r="L110">
        <v>16.17811</v>
      </c>
      <c r="M110">
        <v>0.1016</v>
      </c>
      <c r="N110">
        <v>0.39284000000000002</v>
      </c>
      <c r="O110">
        <v>-58.959960000000002</v>
      </c>
      <c r="P110">
        <v>4.6960000000000002E-2</v>
      </c>
      <c r="Q110">
        <v>83.068849999999998</v>
      </c>
      <c r="R110">
        <v>110.75847</v>
      </c>
      <c r="S110">
        <v>1.42E-3</v>
      </c>
      <c r="T110">
        <v>-55.419919999999998</v>
      </c>
      <c r="U110">
        <v>9.1590000000000005E-2</v>
      </c>
      <c r="V110">
        <v>247.48420999999999</v>
      </c>
    </row>
    <row r="111" spans="10:22">
      <c r="J111">
        <v>-69.629130000000004</v>
      </c>
      <c r="K111">
        <v>63.010570000000001</v>
      </c>
      <c r="L111">
        <v>17.140250000000002</v>
      </c>
      <c r="M111">
        <v>7.4050000000000005E-2</v>
      </c>
      <c r="N111">
        <v>6.3799999999999996E-2</v>
      </c>
      <c r="O111">
        <v>-47.241210000000002</v>
      </c>
      <c r="P111">
        <v>2.648E-2</v>
      </c>
      <c r="Q111">
        <v>77.178960000000004</v>
      </c>
      <c r="R111">
        <v>441.02260999999999</v>
      </c>
      <c r="S111">
        <v>1.2999999999999999E-3</v>
      </c>
      <c r="T111">
        <v>-63.507080000000002</v>
      </c>
      <c r="U111">
        <v>0.15259</v>
      </c>
      <c r="V111">
        <v>272.02179000000001</v>
      </c>
    </row>
    <row r="112" spans="10:22">
      <c r="J112">
        <v>-71.188720000000004</v>
      </c>
      <c r="K112">
        <v>99.842690000000005</v>
      </c>
      <c r="L112">
        <v>19.758230000000001</v>
      </c>
      <c r="M112">
        <v>7.4319999999999997E-2</v>
      </c>
      <c r="N112">
        <v>7.6139999999999999E-2</v>
      </c>
      <c r="O112">
        <v>-54.321289999999998</v>
      </c>
      <c r="P112">
        <v>2.4840000000000001E-2</v>
      </c>
      <c r="Q112">
        <v>90.728759999999994</v>
      </c>
      <c r="R112">
        <v>453.64380999999997</v>
      </c>
      <c r="S112">
        <v>1.1199999999999999E-3</v>
      </c>
      <c r="T112">
        <v>-64.849850000000004</v>
      </c>
      <c r="U112">
        <v>0.25827</v>
      </c>
      <c r="V112">
        <v>197.89357000000001</v>
      </c>
    </row>
    <row r="113" spans="10:22">
      <c r="J113">
        <v>-72.674589999999995</v>
      </c>
      <c r="K113">
        <v>227.03045</v>
      </c>
      <c r="L113">
        <v>43.634410000000003</v>
      </c>
      <c r="M113">
        <v>7.8789999999999999E-2</v>
      </c>
      <c r="N113">
        <v>0.19378000000000001</v>
      </c>
      <c r="O113">
        <v>-52.001950000000001</v>
      </c>
      <c r="P113">
        <v>3.1099999999999999E-2</v>
      </c>
      <c r="Q113">
        <v>87.860110000000006</v>
      </c>
      <c r="R113">
        <v>502.05777</v>
      </c>
      <c r="S113">
        <v>1.1800000000000001E-3</v>
      </c>
      <c r="T113">
        <v>-64.910889999999995</v>
      </c>
      <c r="U113">
        <v>0.27306000000000002</v>
      </c>
      <c r="V113">
        <v>192.19629</v>
      </c>
    </row>
    <row r="114" spans="10:22">
      <c r="J114">
        <v>-71.397459999999995</v>
      </c>
      <c r="K114">
        <v>82.075879999999998</v>
      </c>
      <c r="L114">
        <v>13.69042</v>
      </c>
      <c r="M114">
        <v>7.2090000000000001E-2</v>
      </c>
      <c r="N114">
        <v>0.12740000000000001</v>
      </c>
      <c r="O114">
        <v>-47.82105</v>
      </c>
      <c r="P114">
        <v>5.4300000000000001E-2</v>
      </c>
      <c r="Q114">
        <v>69.885260000000002</v>
      </c>
      <c r="R114">
        <v>349.42628000000002</v>
      </c>
      <c r="S114">
        <v>1.58E-3</v>
      </c>
      <c r="T114">
        <v>-55.053710000000002</v>
      </c>
      <c r="U114">
        <v>0.20271</v>
      </c>
      <c r="V114">
        <v>166.80199999999999</v>
      </c>
    </row>
    <row r="115" spans="10:22">
      <c r="J115">
        <v>-70.578130000000002</v>
      </c>
      <c r="K115">
        <v>66.488079999999997</v>
      </c>
      <c r="L115">
        <v>15.734870000000001</v>
      </c>
      <c r="M115">
        <v>7.707E-2</v>
      </c>
      <c r="N115">
        <v>5.5780000000000003E-2</v>
      </c>
      <c r="O115">
        <v>-49.224850000000004</v>
      </c>
      <c r="P115">
        <v>3.015E-2</v>
      </c>
      <c r="Q115">
        <v>61.73706</v>
      </c>
      <c r="R115">
        <v>224.49841000000001</v>
      </c>
      <c r="S115">
        <v>1.64E-3</v>
      </c>
      <c r="T115">
        <v>-55.908200000000001</v>
      </c>
      <c r="U115">
        <v>0.18106</v>
      </c>
      <c r="V115">
        <v>236.65697</v>
      </c>
    </row>
    <row r="116" spans="10:22">
      <c r="J116">
        <v>-68.758880000000005</v>
      </c>
      <c r="K116">
        <v>-251.99336</v>
      </c>
      <c r="L116">
        <v>0.54295000000000004</v>
      </c>
      <c r="M116">
        <v>6.1879999999999998E-2</v>
      </c>
      <c r="N116">
        <v>6.4380000000000007E-2</v>
      </c>
      <c r="O116">
        <v>-46.051029999999997</v>
      </c>
      <c r="P116">
        <v>9.2480000000000007E-2</v>
      </c>
      <c r="Q116">
        <v>87.188720000000004</v>
      </c>
      <c r="R116">
        <v>498.22127</v>
      </c>
      <c r="S116">
        <v>1.2199999999999999E-3</v>
      </c>
      <c r="T116">
        <v>-53.863529999999997</v>
      </c>
      <c r="U116">
        <v>0.23158000000000001</v>
      </c>
      <c r="V116">
        <v>-2.1546099999999999</v>
      </c>
    </row>
    <row r="117" spans="10:22">
      <c r="J117">
        <v>-56.14575</v>
      </c>
      <c r="K117">
        <v>165707.12362999999</v>
      </c>
      <c r="L117">
        <v>49475.422429999999</v>
      </c>
      <c r="M117">
        <v>6.8790000000000004E-2</v>
      </c>
      <c r="N117">
        <v>0.11766</v>
      </c>
      <c r="O117">
        <v>-46.966549999999998</v>
      </c>
      <c r="P117">
        <v>4.675E-2</v>
      </c>
      <c r="Q117">
        <v>85.815430000000006</v>
      </c>
      <c r="R117">
        <v>490.37389000000002</v>
      </c>
      <c r="S117">
        <v>1.2999999999999999E-3</v>
      </c>
      <c r="T117">
        <v>-56.152349999999998</v>
      </c>
      <c r="U117">
        <v>0.15754000000000001</v>
      </c>
      <c r="V117">
        <v>298.57148999999998</v>
      </c>
    </row>
    <row r="118" spans="10:22">
      <c r="J118">
        <v>-70.565849999999998</v>
      </c>
      <c r="K118">
        <v>118.34005999999999</v>
      </c>
      <c r="L118">
        <v>22.97017</v>
      </c>
      <c r="M118">
        <v>0.18265999999999999</v>
      </c>
      <c r="N118">
        <v>9.6879999999999994E-2</v>
      </c>
      <c r="O118">
        <v>-43.30444</v>
      </c>
      <c r="P118">
        <v>3.5889999999999998E-2</v>
      </c>
      <c r="Q118">
        <v>70.007329999999996</v>
      </c>
      <c r="R118">
        <v>400.04185999999999</v>
      </c>
      <c r="S118">
        <v>1.6000000000000001E-3</v>
      </c>
      <c r="T118">
        <v>-46.11206</v>
      </c>
      <c r="U118">
        <v>6.7210000000000006E-2</v>
      </c>
      <c r="V118">
        <v>194.10307</v>
      </c>
    </row>
    <row r="119" spans="10:22">
      <c r="J119">
        <v>-67.439260000000004</v>
      </c>
      <c r="K119">
        <v>24.716909999999999</v>
      </c>
      <c r="L119">
        <v>6.57273</v>
      </c>
      <c r="M119">
        <v>0.42619000000000001</v>
      </c>
      <c r="N119">
        <v>0.14008000000000001</v>
      </c>
      <c r="O119">
        <v>-44.281010000000002</v>
      </c>
      <c r="P119">
        <v>2.7490000000000001E-2</v>
      </c>
      <c r="Q119">
        <v>52.948</v>
      </c>
      <c r="R119">
        <v>176.49332999999999</v>
      </c>
      <c r="S119">
        <v>2.0200000000000001E-3</v>
      </c>
      <c r="T119">
        <v>-46.661380000000001</v>
      </c>
      <c r="U119">
        <v>0.10727</v>
      </c>
      <c r="V119">
        <v>265.92038000000002</v>
      </c>
    </row>
    <row r="120" spans="10:22">
      <c r="J120">
        <v>-70.131479999999996</v>
      </c>
      <c r="K120">
        <v>77.572670000000002</v>
      </c>
      <c r="L120">
        <v>19.625610000000002</v>
      </c>
      <c r="M120">
        <v>5.8119999999999998E-2</v>
      </c>
      <c r="N120">
        <v>0.24242</v>
      </c>
      <c r="O120">
        <v>-46.813969999999998</v>
      </c>
      <c r="P120">
        <v>2.8060000000000002E-2</v>
      </c>
      <c r="Q120">
        <v>80.871579999999994</v>
      </c>
      <c r="R120">
        <v>404.35791999999998</v>
      </c>
      <c r="S120">
        <v>1.48E-3</v>
      </c>
      <c r="T120">
        <v>-56.243899999999996</v>
      </c>
      <c r="U120">
        <v>9.0410000000000004E-2</v>
      </c>
      <c r="V120">
        <v>252.9965</v>
      </c>
    </row>
    <row r="121" spans="10:22">
      <c r="J121">
        <v>-67.184719999999999</v>
      </c>
      <c r="K121">
        <v>65.587569999999999</v>
      </c>
      <c r="L121">
        <v>20.970790000000001</v>
      </c>
      <c r="M121">
        <v>5.543E-2</v>
      </c>
      <c r="N121">
        <v>7.9060000000000005E-2</v>
      </c>
      <c r="O121">
        <v>-48.27881</v>
      </c>
      <c r="P121">
        <v>2.7369999999999998E-2</v>
      </c>
      <c r="Q121">
        <v>77.423100000000005</v>
      </c>
      <c r="R121">
        <v>387.11549000000002</v>
      </c>
      <c r="S121">
        <v>1.4400000000000001E-3</v>
      </c>
      <c r="T121">
        <v>-58.532719999999998</v>
      </c>
      <c r="U121">
        <v>6.3320000000000001E-2</v>
      </c>
      <c r="V121">
        <v>319.73725000000002</v>
      </c>
    </row>
    <row r="122" spans="10:22">
      <c r="J122">
        <v>-72.156930000000003</v>
      </c>
      <c r="K122">
        <v>-51.284509999999997</v>
      </c>
      <c r="L122">
        <v>-4.0116399999999999</v>
      </c>
      <c r="M122">
        <v>6.8640000000000007E-2</v>
      </c>
      <c r="N122">
        <v>0.54442000000000002</v>
      </c>
      <c r="O122">
        <v>-44.37256</v>
      </c>
      <c r="P122">
        <v>1.359E-2</v>
      </c>
      <c r="Q122">
        <v>84.106449999999995</v>
      </c>
      <c r="R122">
        <v>672.85158000000001</v>
      </c>
      <c r="S122">
        <v>9.6000000000000002E-4</v>
      </c>
      <c r="T122">
        <v>-52.368169999999999</v>
      </c>
      <c r="U122">
        <v>0.1066</v>
      </c>
      <c r="V122">
        <v>78.223179999999999</v>
      </c>
    </row>
    <row r="123" spans="10:22">
      <c r="J123">
        <v>-71.683840000000004</v>
      </c>
      <c r="K123">
        <v>125.61049</v>
      </c>
      <c r="L123">
        <v>40.368409999999997</v>
      </c>
      <c r="M123">
        <v>-2.7969999999999998E-2</v>
      </c>
      <c r="N123">
        <v>2.9600000000000001E-2</v>
      </c>
      <c r="O123">
        <v>-54.962159999999997</v>
      </c>
      <c r="P123">
        <v>0.1197</v>
      </c>
      <c r="Q123">
        <v>93.170169999999999</v>
      </c>
      <c r="R123">
        <v>414.08963999999997</v>
      </c>
      <c r="S123">
        <v>1.2600000000000001E-3</v>
      </c>
      <c r="T123">
        <v>-64.239500000000007</v>
      </c>
      <c r="U123">
        <v>0.15647</v>
      </c>
      <c r="V123">
        <v>321.37770999999998</v>
      </c>
    </row>
    <row r="124" spans="10:22">
      <c r="J124">
        <v>-65.132589999999993</v>
      </c>
      <c r="K124">
        <v>179.52182999999999</v>
      </c>
      <c r="L124">
        <v>12.183400000000001</v>
      </c>
      <c r="M124">
        <v>5.0389999999999997E-2</v>
      </c>
      <c r="N124">
        <v>0.13696</v>
      </c>
      <c r="O124">
        <v>-41.56494</v>
      </c>
      <c r="P124">
        <v>0.12191</v>
      </c>
      <c r="Q124">
        <v>76.141360000000006</v>
      </c>
      <c r="R124">
        <v>304.56544000000002</v>
      </c>
      <c r="S124">
        <v>1.4599999999999999E-3</v>
      </c>
      <c r="T124">
        <v>-52.154539999999997</v>
      </c>
      <c r="U124">
        <v>0.11903</v>
      </c>
      <c r="V124">
        <v>67.865809999999996</v>
      </c>
    </row>
    <row r="125" spans="10:22">
      <c r="J125">
        <v>-65.143630000000002</v>
      </c>
      <c r="K125">
        <v>220.91165000000001</v>
      </c>
      <c r="L125">
        <v>13.595370000000001</v>
      </c>
      <c r="M125">
        <v>6.4089999999999994E-2</v>
      </c>
      <c r="N125">
        <v>0.1376</v>
      </c>
      <c r="O125">
        <v>-44.67774</v>
      </c>
      <c r="P125">
        <v>4.0669999999999998E-2</v>
      </c>
      <c r="Q125">
        <v>85.388189999999994</v>
      </c>
      <c r="R125">
        <v>379.50304999999997</v>
      </c>
      <c r="S125">
        <v>1.2999999999999999E-3</v>
      </c>
      <c r="T125">
        <v>-53.833010000000002</v>
      </c>
      <c r="U125">
        <v>0.20546</v>
      </c>
      <c r="V125">
        <v>61.542119999999997</v>
      </c>
    </row>
    <row r="126" spans="10:22">
      <c r="J126">
        <v>-63.084029999999998</v>
      </c>
      <c r="K126">
        <v>196.54383999999999</v>
      </c>
      <c r="L126">
        <v>32.943170000000002</v>
      </c>
      <c r="M126">
        <v>6.3519999999999993E-2</v>
      </c>
      <c r="N126">
        <v>0.21740000000000001</v>
      </c>
      <c r="O126">
        <v>-48.309330000000003</v>
      </c>
      <c r="P126">
        <v>4.9410000000000003E-2</v>
      </c>
      <c r="Q126">
        <v>88.653570000000002</v>
      </c>
      <c r="R126">
        <v>322.37661000000003</v>
      </c>
      <c r="S126">
        <v>1.3600000000000001E-3</v>
      </c>
      <c r="T126">
        <v>-56.243899999999996</v>
      </c>
      <c r="U126">
        <v>0.37735999999999997</v>
      </c>
      <c r="V126">
        <v>167.61232999999999</v>
      </c>
    </row>
    <row r="127" spans="10:22">
      <c r="J127">
        <v>-76.577579999999998</v>
      </c>
      <c r="K127">
        <v>-5237.2841699999999</v>
      </c>
      <c r="L127">
        <v>13.62894</v>
      </c>
      <c r="M127">
        <v>6.8129999999999996E-2</v>
      </c>
      <c r="N127">
        <v>0.22237999999999999</v>
      </c>
      <c r="O127">
        <v>-58.685299999999998</v>
      </c>
      <c r="P127">
        <v>3.1949999999999999E-2</v>
      </c>
      <c r="Q127">
        <v>73.272710000000004</v>
      </c>
      <c r="R127">
        <v>225.45447999999999</v>
      </c>
      <c r="S127">
        <v>1.5E-3</v>
      </c>
      <c r="T127">
        <v>-61.370849999999997</v>
      </c>
      <c r="U127">
        <v>0.29225000000000001</v>
      </c>
      <c r="V127">
        <v>-2.60229</v>
      </c>
    </row>
    <row r="128" spans="10:22">
      <c r="J128">
        <v>-68.872370000000004</v>
      </c>
      <c r="K128">
        <v>-2707.7340899999999</v>
      </c>
      <c r="L128">
        <v>40.903120000000001</v>
      </c>
      <c r="M128">
        <v>7.6499999999999999E-2</v>
      </c>
      <c r="N128">
        <v>7.46E-2</v>
      </c>
      <c r="O128">
        <v>-49.896239999999999</v>
      </c>
      <c r="P128">
        <v>4.0649999999999999E-2</v>
      </c>
      <c r="Q128">
        <v>84.777829999999994</v>
      </c>
      <c r="R128">
        <v>484.44477000000001</v>
      </c>
      <c r="S128">
        <v>1.1999999999999999E-3</v>
      </c>
      <c r="T128">
        <v>-58.685299999999998</v>
      </c>
      <c r="U128">
        <v>0.26107999999999998</v>
      </c>
      <c r="V128">
        <v>-15.106030000000001</v>
      </c>
    </row>
    <row r="129" spans="10:22">
      <c r="J129">
        <v>-71.050290000000004</v>
      </c>
      <c r="K129">
        <v>85.876189999999994</v>
      </c>
      <c r="L129">
        <v>12.52993</v>
      </c>
      <c r="M129">
        <v>7.5139999999999998E-2</v>
      </c>
      <c r="N129">
        <v>4.598E-2</v>
      </c>
      <c r="O129">
        <v>-52.062989999999999</v>
      </c>
      <c r="P129">
        <v>4.972E-2</v>
      </c>
      <c r="Q129">
        <v>77.911379999999994</v>
      </c>
      <c r="R129">
        <v>445.20787999999999</v>
      </c>
      <c r="S129">
        <v>1.2800000000000001E-3</v>
      </c>
      <c r="T129">
        <v>-59.753419999999998</v>
      </c>
      <c r="U129">
        <v>0.22983999999999999</v>
      </c>
      <c r="V129">
        <v>145.90690000000001</v>
      </c>
    </row>
    <row r="130" spans="10:22">
      <c r="J130">
        <v>-71.268770000000004</v>
      </c>
      <c r="K130">
        <v>17.83222</v>
      </c>
      <c r="L130">
        <v>1.7346699999999999</v>
      </c>
      <c r="M130">
        <v>9.0929999999999997E-2</v>
      </c>
      <c r="N130">
        <v>5.5879999999999999E-2</v>
      </c>
      <c r="O130">
        <v>-50.415039999999998</v>
      </c>
      <c r="P130">
        <v>4.1709999999999997E-2</v>
      </c>
      <c r="Q130">
        <v>84.07593</v>
      </c>
      <c r="R130">
        <v>420.37965000000003</v>
      </c>
      <c r="S130">
        <v>1.0399999999999999E-3</v>
      </c>
      <c r="T130">
        <v>-61.950679999999998</v>
      </c>
      <c r="U130">
        <v>0.31585999999999997</v>
      </c>
      <c r="V130">
        <v>97.277240000000006</v>
      </c>
    </row>
    <row r="131" spans="10:22">
      <c r="J131" t="s">
        <v>165</v>
      </c>
      <c r="K131" t="s">
        <v>165</v>
      </c>
      <c r="L131" t="s">
        <v>165</v>
      </c>
      <c r="M131" t="s">
        <v>165</v>
      </c>
      <c r="N131" t="s">
        <v>165</v>
      </c>
      <c r="O131" t="s">
        <v>165</v>
      </c>
      <c r="P131" t="s">
        <v>165</v>
      </c>
      <c r="Q131" t="s">
        <v>165</v>
      </c>
      <c r="R131" t="s">
        <v>165</v>
      </c>
      <c r="S131" t="s">
        <v>165</v>
      </c>
      <c r="T131" t="s">
        <v>165</v>
      </c>
      <c r="U131" t="s">
        <v>165</v>
      </c>
      <c r="V131" t="s">
        <v>165</v>
      </c>
    </row>
    <row r="132" spans="10:22">
      <c r="J132">
        <v>-70.133570000000006</v>
      </c>
      <c r="K132">
        <v>74.929130000000001</v>
      </c>
      <c r="L132">
        <v>24.33062</v>
      </c>
      <c r="M132">
        <v>6.4100000000000004E-2</v>
      </c>
      <c r="N132">
        <v>9.7379999999999994E-2</v>
      </c>
      <c r="O132">
        <v>-48.858640000000001</v>
      </c>
      <c r="P132">
        <v>3.5189999999999999E-2</v>
      </c>
      <c r="Q132">
        <v>79.437259999999995</v>
      </c>
      <c r="R132">
        <v>353.05448000000001</v>
      </c>
      <c r="S132">
        <v>1E-3</v>
      </c>
      <c r="T132">
        <v>-69.915769999999995</v>
      </c>
      <c r="U132">
        <v>0.22517000000000001</v>
      </c>
      <c r="V132">
        <v>324.71508999999998</v>
      </c>
    </row>
    <row r="133" spans="10:22">
      <c r="J133">
        <v>-70.820260000000005</v>
      </c>
      <c r="K133">
        <v>11.735300000000001</v>
      </c>
      <c r="L133">
        <v>3.50929</v>
      </c>
      <c r="M133">
        <v>6.4479999999999996E-2</v>
      </c>
      <c r="N133">
        <v>0.10192</v>
      </c>
      <c r="O133">
        <v>-48.675539999999998</v>
      </c>
      <c r="P133">
        <v>2.6429999999999999E-2</v>
      </c>
      <c r="Q133">
        <v>77.301029999999997</v>
      </c>
      <c r="R133">
        <v>309.20411000000001</v>
      </c>
      <c r="S133">
        <v>1E-3</v>
      </c>
      <c r="T133">
        <v>-71.990970000000004</v>
      </c>
      <c r="U133">
        <v>0.25323000000000001</v>
      </c>
      <c r="V133">
        <v>299.03719999999998</v>
      </c>
    </row>
    <row r="134" spans="10:22">
      <c r="J134">
        <v>-70.861840000000001</v>
      </c>
      <c r="K134">
        <v>670.34984999999995</v>
      </c>
      <c r="L134">
        <v>-30.019159999999999</v>
      </c>
      <c r="M134">
        <v>-5.9800000000000001E-3</v>
      </c>
      <c r="N134">
        <v>0.20874000000000001</v>
      </c>
      <c r="O134">
        <v>-46.53931</v>
      </c>
      <c r="P134">
        <v>1.74E-3</v>
      </c>
      <c r="Q134">
        <v>70.739750000000001</v>
      </c>
      <c r="R134">
        <v>188.63933</v>
      </c>
      <c r="S134">
        <v>1.2800000000000001E-3</v>
      </c>
      <c r="T134">
        <v>-59.021000000000001</v>
      </c>
      <c r="U134">
        <v>0.25901000000000002</v>
      </c>
      <c r="V134">
        <v>-44.781329999999997</v>
      </c>
    </row>
    <row r="135" spans="10:22">
      <c r="J135">
        <v>-71.793530000000004</v>
      </c>
      <c r="K135">
        <v>793.51324999999997</v>
      </c>
      <c r="L135">
        <v>127.71984999999999</v>
      </c>
      <c r="M135">
        <v>-1.0120000000000001E-2</v>
      </c>
      <c r="N135">
        <v>2.66E-3</v>
      </c>
      <c r="O135">
        <v>-57.49512</v>
      </c>
      <c r="P135">
        <v>0.17302999999999999</v>
      </c>
      <c r="Q135">
        <v>90.850830000000002</v>
      </c>
      <c r="R135">
        <v>403.78147999999999</v>
      </c>
      <c r="S135">
        <v>9.3999999999999997E-4</v>
      </c>
      <c r="T135">
        <v>-65.887450000000001</v>
      </c>
      <c r="U135">
        <v>0.19583</v>
      </c>
      <c r="V135">
        <v>160.95491000000001</v>
      </c>
    </row>
    <row r="136" spans="10:22">
      <c r="J136">
        <v>-71.321389999999994</v>
      </c>
      <c r="K136">
        <v>69.912520000000001</v>
      </c>
      <c r="L136">
        <v>10.24283</v>
      </c>
      <c r="M136">
        <v>-6.11E-3</v>
      </c>
      <c r="N136">
        <v>0.48399999999999999</v>
      </c>
      <c r="O136">
        <v>-57.769779999999997</v>
      </c>
      <c r="P136">
        <v>0.13000999999999999</v>
      </c>
      <c r="Q136">
        <v>91.247559999999993</v>
      </c>
      <c r="R136">
        <v>364.99023999999997</v>
      </c>
      <c r="S136">
        <v>1E-3</v>
      </c>
      <c r="T136">
        <v>-65.338139999999996</v>
      </c>
      <c r="U136">
        <v>0.28943000000000002</v>
      </c>
      <c r="V136">
        <v>146.50922</v>
      </c>
    </row>
    <row r="137" spans="10:22">
      <c r="J137">
        <v>-71.385099999999994</v>
      </c>
      <c r="K137">
        <v>29.82236</v>
      </c>
      <c r="L137">
        <v>9.2978900000000007</v>
      </c>
      <c r="M137">
        <v>-4.4000000000000002E-4</v>
      </c>
      <c r="N137">
        <v>0.34151999999999999</v>
      </c>
      <c r="O137">
        <v>-47.18018</v>
      </c>
      <c r="P137">
        <v>0.28943999999999998</v>
      </c>
      <c r="Q137">
        <v>87.64649</v>
      </c>
      <c r="R137">
        <v>584.30990999999995</v>
      </c>
      <c r="S137">
        <v>1.1999999999999999E-3</v>
      </c>
      <c r="T137">
        <v>-65.063479999999998</v>
      </c>
      <c r="U137">
        <v>9.3090000000000006E-2</v>
      </c>
      <c r="V137">
        <v>311.77568000000002</v>
      </c>
    </row>
    <row r="138" spans="10:22">
      <c r="J138">
        <v>-68.629260000000002</v>
      </c>
      <c r="K138">
        <v>67.091089999999994</v>
      </c>
      <c r="L138">
        <v>26.468540000000001</v>
      </c>
      <c r="M138">
        <v>-3.2200000000000002E-3</v>
      </c>
      <c r="N138">
        <v>0.33156000000000002</v>
      </c>
      <c r="O138">
        <v>-47.668460000000003</v>
      </c>
      <c r="P138">
        <v>0.34703000000000001</v>
      </c>
      <c r="Q138">
        <v>85.632329999999996</v>
      </c>
      <c r="R138">
        <v>380.58812</v>
      </c>
      <c r="S138">
        <v>1.24E-3</v>
      </c>
      <c r="T138">
        <v>-65.216070000000002</v>
      </c>
      <c r="U138">
        <v>8.6279999999999996E-2</v>
      </c>
      <c r="V138">
        <v>394.51639999999998</v>
      </c>
    </row>
    <row r="139" spans="10:22">
      <c r="J139">
        <v>-66.111739999999998</v>
      </c>
      <c r="K139">
        <v>503.58884999999998</v>
      </c>
      <c r="L139">
        <v>99.409220000000005</v>
      </c>
      <c r="M139">
        <v>-2.8300000000000001E-3</v>
      </c>
      <c r="N139">
        <v>0.12781999999999999</v>
      </c>
      <c r="O139">
        <v>-52.307130000000001</v>
      </c>
      <c r="P139" t="s">
        <v>165</v>
      </c>
      <c r="Q139">
        <v>65.277100000000004</v>
      </c>
      <c r="R139">
        <v>118.68564000000001</v>
      </c>
      <c r="S139">
        <v>1.1999999999999999E-3</v>
      </c>
      <c r="T139">
        <v>-63.507080000000002</v>
      </c>
      <c r="U139">
        <v>0.19716</v>
      </c>
      <c r="V139">
        <v>197.40154000000001</v>
      </c>
    </row>
    <row r="140" spans="10:22">
      <c r="J140">
        <v>-65.881500000000003</v>
      </c>
      <c r="K140">
        <v>119.20482</v>
      </c>
      <c r="L140">
        <v>17.98499</v>
      </c>
      <c r="M140">
        <v>0</v>
      </c>
      <c r="N140">
        <v>0.23064000000000001</v>
      </c>
      <c r="O140">
        <v>-55.511479999999999</v>
      </c>
      <c r="P140" t="s">
        <v>165</v>
      </c>
      <c r="Q140">
        <v>77.667240000000007</v>
      </c>
      <c r="R140">
        <v>86.296930000000003</v>
      </c>
      <c r="S140">
        <v>1.1999999999999999E-3</v>
      </c>
      <c r="T140">
        <v>-59.204099999999997</v>
      </c>
      <c r="U140">
        <v>0.36728</v>
      </c>
      <c r="V140">
        <v>150.87465</v>
      </c>
    </row>
    <row r="141" spans="10:22">
      <c r="J141">
        <v>-71.407390000000007</v>
      </c>
      <c r="K141">
        <v>117.25448</v>
      </c>
      <c r="L141">
        <v>13.854760000000001</v>
      </c>
      <c r="M141">
        <v>7.0709999999999995E-2</v>
      </c>
      <c r="N141">
        <v>4.0759999999999998E-2</v>
      </c>
      <c r="O141">
        <v>-41.503909999999998</v>
      </c>
      <c r="P141">
        <v>6.9970000000000004E-2</v>
      </c>
      <c r="Q141">
        <v>67.108159999999998</v>
      </c>
      <c r="R141">
        <v>383.47518000000002</v>
      </c>
      <c r="S141">
        <v>1.34E-3</v>
      </c>
      <c r="T141">
        <v>-48.797609999999999</v>
      </c>
      <c r="U141">
        <v>8.0939999999999998E-2</v>
      </c>
      <c r="V141">
        <v>118.15976000000001</v>
      </c>
    </row>
    <row r="142" spans="10:22">
      <c r="J142">
        <v>-67.800430000000006</v>
      </c>
      <c r="K142">
        <v>77.58708</v>
      </c>
      <c r="L142">
        <v>16.25094</v>
      </c>
      <c r="M142">
        <v>5.7099999999999998E-2</v>
      </c>
      <c r="N142">
        <v>8.652E-2</v>
      </c>
      <c r="O142">
        <v>-39.489750000000001</v>
      </c>
      <c r="P142">
        <v>2.9190000000000001E-2</v>
      </c>
      <c r="Q142">
        <v>70.953370000000007</v>
      </c>
      <c r="R142">
        <v>405.44783000000001</v>
      </c>
      <c r="S142">
        <v>1.6199999999999999E-3</v>
      </c>
      <c r="T142">
        <v>-48.6145</v>
      </c>
      <c r="U142">
        <v>4.8840000000000001E-2</v>
      </c>
      <c r="V142">
        <v>209.45417</v>
      </c>
    </row>
    <row r="143" spans="10:22">
      <c r="J143">
        <v>-73.240700000000004</v>
      </c>
      <c r="K143">
        <v>411.95945999999998</v>
      </c>
      <c r="L143">
        <v>27.895029999999998</v>
      </c>
      <c r="M143">
        <v>0.20755999999999999</v>
      </c>
      <c r="N143">
        <v>0.14863999999999999</v>
      </c>
      <c r="O143">
        <v>-55.694580000000002</v>
      </c>
      <c r="P143">
        <v>-9.7900000000000001E-3</v>
      </c>
      <c r="Q143">
        <v>96.374510000000001</v>
      </c>
      <c r="R143">
        <v>550.71150999999998</v>
      </c>
      <c r="S143">
        <v>1.1999999999999999E-3</v>
      </c>
      <c r="T143">
        <v>-67.810059999999993</v>
      </c>
      <c r="U143">
        <v>7.6200000000000004E-2</v>
      </c>
      <c r="V143">
        <v>67.713040000000007</v>
      </c>
    </row>
    <row r="144" spans="10:22">
      <c r="J144">
        <v>-71.085329999999999</v>
      </c>
      <c r="K144">
        <v>6088.2631600000004</v>
      </c>
      <c r="L144">
        <v>64.000720000000001</v>
      </c>
      <c r="M144">
        <v>5.9499999999999997E-2</v>
      </c>
      <c r="N144">
        <v>0.41105999999999998</v>
      </c>
      <c r="O144">
        <v>-54.748539999999998</v>
      </c>
      <c r="P144">
        <v>-1.6150000000000001E-2</v>
      </c>
      <c r="Q144">
        <v>102.14234</v>
      </c>
      <c r="R144">
        <v>680.94890999999996</v>
      </c>
      <c r="S144">
        <v>1.06E-3</v>
      </c>
      <c r="T144">
        <v>-70.770269999999996</v>
      </c>
      <c r="U144">
        <v>0.29842999999999997</v>
      </c>
      <c r="V144">
        <v>10.51215</v>
      </c>
    </row>
    <row r="145" spans="10:22">
      <c r="J145">
        <v>-66.751850000000005</v>
      </c>
      <c r="K145">
        <v>-1.4807900000000001</v>
      </c>
      <c r="L145">
        <v>-0.85409000000000002</v>
      </c>
      <c r="M145">
        <v>-1.1900000000000001E-3</v>
      </c>
      <c r="N145">
        <v>0.54883999999999999</v>
      </c>
      <c r="O145">
        <v>-50.231929999999998</v>
      </c>
      <c r="P145">
        <v>0.41904000000000002</v>
      </c>
      <c r="Q145">
        <v>87.097170000000006</v>
      </c>
      <c r="R145">
        <v>435.48585000000003</v>
      </c>
      <c r="S145">
        <v>1.08E-3</v>
      </c>
      <c r="T145">
        <v>-63.507080000000002</v>
      </c>
      <c r="U145">
        <v>6.5860000000000002E-2</v>
      </c>
      <c r="V145">
        <v>576.77885000000003</v>
      </c>
    </row>
    <row r="146" spans="10:22">
      <c r="J146">
        <v>-61.79513</v>
      </c>
      <c r="K146">
        <v>48.860849999999999</v>
      </c>
      <c r="L146">
        <v>27.448830000000001</v>
      </c>
      <c r="M146">
        <v>-6.8199999999999997E-3</v>
      </c>
      <c r="N146">
        <v>0.57257999999999998</v>
      </c>
      <c r="O146">
        <v>-51.483159999999998</v>
      </c>
      <c r="P146">
        <v>0.15884999999999999</v>
      </c>
      <c r="Q146">
        <v>88.378910000000005</v>
      </c>
      <c r="R146">
        <v>392.79514999999998</v>
      </c>
      <c r="S146">
        <v>1.32E-3</v>
      </c>
      <c r="T146">
        <v>-66.375730000000004</v>
      </c>
      <c r="U146">
        <v>7.7020000000000005E-2</v>
      </c>
      <c r="V146">
        <v>561.77553999999998</v>
      </c>
    </row>
    <row r="147" spans="10:22">
      <c r="J147">
        <v>-69.037239999999997</v>
      </c>
      <c r="K147">
        <v>33.54175</v>
      </c>
      <c r="L147">
        <v>16.544229999999999</v>
      </c>
      <c r="M147">
        <v>-5.3E-3</v>
      </c>
      <c r="N147">
        <v>1.3599999999999999E-2</v>
      </c>
      <c r="O147">
        <v>-54.016109999999998</v>
      </c>
      <c r="P147" t="s">
        <v>165</v>
      </c>
      <c r="Q147">
        <v>90.515140000000002</v>
      </c>
      <c r="R147">
        <v>402.28951000000001</v>
      </c>
      <c r="S147">
        <v>1.3600000000000001E-3</v>
      </c>
      <c r="T147">
        <v>-67.932130000000001</v>
      </c>
      <c r="U147">
        <v>9.2410000000000006E-2</v>
      </c>
      <c r="V147">
        <v>493.24290000000002</v>
      </c>
    </row>
    <row r="148" spans="10:22">
      <c r="J148">
        <v>-67.410399999999996</v>
      </c>
      <c r="K148">
        <v>39.71434</v>
      </c>
      <c r="L148">
        <v>8.3344900000000006</v>
      </c>
      <c r="M148">
        <v>2.6800000000000001E-3</v>
      </c>
      <c r="N148">
        <v>0.1817</v>
      </c>
      <c r="O148">
        <v>-51.7273</v>
      </c>
      <c r="P148">
        <v>0.11193</v>
      </c>
      <c r="Q148">
        <v>92.712400000000002</v>
      </c>
      <c r="R148">
        <v>529.78516999999999</v>
      </c>
      <c r="S148">
        <v>1.42E-3</v>
      </c>
      <c r="T148">
        <v>-62.591549999999998</v>
      </c>
      <c r="U148">
        <v>0.12851000000000001</v>
      </c>
      <c r="V148">
        <v>209.86098000000001</v>
      </c>
    </row>
    <row r="149" spans="10:22">
      <c r="J149">
        <v>-65.557869999999994</v>
      </c>
      <c r="K149">
        <v>51.727420000000002</v>
      </c>
      <c r="L149">
        <v>11.633190000000001</v>
      </c>
      <c r="M149">
        <v>3.2299999999999998E-3</v>
      </c>
      <c r="N149">
        <v>0.12972</v>
      </c>
      <c r="O149">
        <v>-51.08643</v>
      </c>
      <c r="P149">
        <v>0.20648</v>
      </c>
      <c r="Q149">
        <v>93.231200000000001</v>
      </c>
      <c r="R149">
        <v>532.74973</v>
      </c>
      <c r="S149">
        <v>1.3799999999999999E-3</v>
      </c>
      <c r="T149">
        <v>-64.453130000000002</v>
      </c>
      <c r="U149">
        <v>9.9070000000000005E-2</v>
      </c>
      <c r="V149">
        <v>224.89402999999999</v>
      </c>
    </row>
    <row r="150" spans="10:22">
      <c r="J150">
        <v>-70.779150000000001</v>
      </c>
      <c r="K150">
        <v>62.853749999999998</v>
      </c>
      <c r="L150">
        <v>27.979710000000001</v>
      </c>
      <c r="M150">
        <v>-7.2999999999999996E-4</v>
      </c>
      <c r="N150">
        <v>3.9539999999999999E-2</v>
      </c>
      <c r="O150">
        <v>-52.49024</v>
      </c>
      <c r="P150" t="s">
        <v>165</v>
      </c>
      <c r="Q150">
        <v>86.791989999999998</v>
      </c>
      <c r="R150">
        <v>433.95997</v>
      </c>
      <c r="S150">
        <v>1.24E-3</v>
      </c>
      <c r="T150">
        <v>-67.657470000000004</v>
      </c>
      <c r="U150">
        <v>5.2220000000000003E-2</v>
      </c>
      <c r="V150">
        <v>445.15573999999998</v>
      </c>
    </row>
    <row r="151" spans="10:22">
      <c r="J151">
        <v>-70.569699999999997</v>
      </c>
      <c r="K151">
        <v>52.055070000000001</v>
      </c>
      <c r="L151">
        <v>16.176770000000001</v>
      </c>
      <c r="M151">
        <v>-5.0600000000000003E-3</v>
      </c>
      <c r="N151">
        <v>5.212E-2</v>
      </c>
      <c r="O151">
        <v>-48.400880000000001</v>
      </c>
      <c r="P151">
        <v>0.27176</v>
      </c>
      <c r="Q151">
        <v>85.296629999999993</v>
      </c>
      <c r="R151">
        <v>487.40933000000001</v>
      </c>
      <c r="S151">
        <v>1.24E-3</v>
      </c>
      <c r="T151">
        <v>-60.913089999999997</v>
      </c>
      <c r="U151">
        <v>4.385E-2</v>
      </c>
      <c r="V151">
        <v>310.76253000000003</v>
      </c>
    </row>
    <row r="152" spans="10:22">
      <c r="J152">
        <v>-68.895480000000006</v>
      </c>
      <c r="K152">
        <v>51.664250000000003</v>
      </c>
      <c r="L152">
        <v>18.777609999999999</v>
      </c>
      <c r="M152">
        <v>-2.5000000000000001E-4</v>
      </c>
      <c r="N152">
        <v>0.11990000000000001</v>
      </c>
      <c r="O152">
        <v>-47.21069</v>
      </c>
      <c r="P152">
        <v>0.29436000000000001</v>
      </c>
      <c r="Q152">
        <v>83.435059999999993</v>
      </c>
      <c r="R152">
        <v>476.77177</v>
      </c>
      <c r="S152">
        <v>1.2999999999999999E-3</v>
      </c>
      <c r="T152">
        <v>-63.14087</v>
      </c>
      <c r="U152">
        <v>7.7429999999999999E-2</v>
      </c>
      <c r="V152">
        <v>363.45465999999999</v>
      </c>
    </row>
    <row r="153" spans="10:22">
      <c r="J153">
        <v>-66.809259999999995</v>
      </c>
      <c r="K153">
        <v>17.347709999999999</v>
      </c>
      <c r="L153">
        <v>8.4844899999999992</v>
      </c>
      <c r="M153">
        <v>-7.1000000000000002E-4</v>
      </c>
      <c r="N153">
        <v>0.33800000000000002</v>
      </c>
      <c r="O153">
        <v>-54.168700000000001</v>
      </c>
      <c r="P153">
        <v>7.6369999999999993E-2</v>
      </c>
      <c r="Q153">
        <v>96.649169999999998</v>
      </c>
      <c r="R153">
        <v>386.59669000000002</v>
      </c>
      <c r="S153">
        <v>1.34E-3</v>
      </c>
      <c r="T153">
        <v>-57.18994</v>
      </c>
      <c r="U153">
        <v>0.27637</v>
      </c>
      <c r="V153">
        <v>489.08431999999999</v>
      </c>
    </row>
    <row r="154" spans="10:22">
      <c r="J154">
        <v>-70.721019999999996</v>
      </c>
      <c r="K154">
        <v>1216.3551600000001</v>
      </c>
      <c r="L154">
        <v>169.67284000000001</v>
      </c>
      <c r="M154">
        <v>-5.8500000000000002E-3</v>
      </c>
      <c r="N154">
        <v>0.35539999999999999</v>
      </c>
      <c r="O154">
        <v>-57.067869999999999</v>
      </c>
      <c r="P154">
        <v>9.0039999999999995E-2</v>
      </c>
      <c r="Q154">
        <v>84.716800000000006</v>
      </c>
      <c r="R154">
        <v>308.06108999999998</v>
      </c>
      <c r="S154">
        <v>1E-3</v>
      </c>
      <c r="T154">
        <v>-65.460210000000004</v>
      </c>
      <c r="U154">
        <v>0.32223000000000002</v>
      </c>
      <c r="V154">
        <v>139.49285</v>
      </c>
    </row>
    <row r="155" spans="10:22">
      <c r="J155">
        <v>-68.705510000000004</v>
      </c>
      <c r="K155">
        <v>74.028170000000003</v>
      </c>
      <c r="L155">
        <v>20.821619999999999</v>
      </c>
      <c r="M155">
        <v>5.7299999999999999E-3</v>
      </c>
      <c r="N155">
        <v>0.20252000000000001</v>
      </c>
      <c r="O155">
        <v>-48.645020000000002</v>
      </c>
      <c r="P155">
        <v>4.752E-2</v>
      </c>
      <c r="Q155">
        <v>88.897710000000004</v>
      </c>
      <c r="R155">
        <v>592.65138000000002</v>
      </c>
      <c r="S155">
        <v>1.4E-3</v>
      </c>
      <c r="T155">
        <v>-61.40137</v>
      </c>
      <c r="U155">
        <v>0.15890000000000001</v>
      </c>
      <c r="V155">
        <v>281.26609999999999</v>
      </c>
    </row>
    <row r="156" spans="10:22">
      <c r="J156">
        <v>-65.61018</v>
      </c>
      <c r="K156">
        <v>48.603360000000002</v>
      </c>
      <c r="L156">
        <v>18.559909999999999</v>
      </c>
      <c r="M156">
        <v>9.7000000000000005E-4</v>
      </c>
      <c r="N156">
        <v>0.22259999999999999</v>
      </c>
      <c r="O156">
        <v>-49.865720000000003</v>
      </c>
      <c r="P156">
        <v>5.3310000000000003E-2</v>
      </c>
      <c r="Q156">
        <v>89.141850000000005</v>
      </c>
      <c r="R156">
        <v>509.38198999999997</v>
      </c>
      <c r="S156">
        <v>1.4400000000000001E-3</v>
      </c>
      <c r="T156">
        <v>-63.59863</v>
      </c>
      <c r="U156">
        <v>0.22811999999999999</v>
      </c>
      <c r="V156">
        <v>381.86473000000001</v>
      </c>
    </row>
    <row r="157" spans="10:22">
      <c r="J157">
        <v>-76.709919999999997</v>
      </c>
      <c r="K157">
        <v>83.723420000000004</v>
      </c>
      <c r="L157">
        <v>23.945599999999999</v>
      </c>
      <c r="M157">
        <v>-2.2710000000000001E-2</v>
      </c>
      <c r="N157">
        <v>8.8779999999999998E-2</v>
      </c>
      <c r="O157">
        <v>-50.476080000000003</v>
      </c>
      <c r="P157">
        <v>7.1419999999999997E-2</v>
      </c>
      <c r="Q157">
        <v>92.773439999999994</v>
      </c>
      <c r="R157">
        <v>530.13394000000005</v>
      </c>
      <c r="S157">
        <v>1.2800000000000001E-3</v>
      </c>
      <c r="T157">
        <v>-63.110349999999997</v>
      </c>
      <c r="U157">
        <v>9.7350000000000006E-2</v>
      </c>
      <c r="V157">
        <v>286.00844999999998</v>
      </c>
    </row>
    <row r="158" spans="10:22">
      <c r="J158">
        <v>-72.239670000000004</v>
      </c>
      <c r="K158">
        <v>126.23027999999999</v>
      </c>
      <c r="L158">
        <v>25.847989999999999</v>
      </c>
      <c r="M158">
        <v>-2.0570000000000001E-2</v>
      </c>
      <c r="N158">
        <v>0.18976000000000001</v>
      </c>
      <c r="O158">
        <v>-50.720219999999998</v>
      </c>
      <c r="P158">
        <v>6.5180000000000002E-2</v>
      </c>
      <c r="Q158">
        <v>93.322760000000002</v>
      </c>
      <c r="R158">
        <v>533.27288999999996</v>
      </c>
      <c r="S158">
        <v>1.2999999999999999E-3</v>
      </c>
      <c r="T158">
        <v>-67.077640000000002</v>
      </c>
      <c r="U158">
        <v>0.11617</v>
      </c>
      <c r="V158">
        <v>204.76850999999999</v>
      </c>
    </row>
    <row r="159" spans="10:22">
      <c r="J159">
        <v>-67.769670000000005</v>
      </c>
      <c r="K159">
        <v>63.117939999999997</v>
      </c>
      <c r="L159">
        <v>20.06504</v>
      </c>
      <c r="M159">
        <v>-1.8400000000000001E-3</v>
      </c>
      <c r="N159">
        <v>0.18312</v>
      </c>
      <c r="O159">
        <v>-48.370359999999998</v>
      </c>
      <c r="P159">
        <v>0.18731</v>
      </c>
      <c r="Q159">
        <v>82.855230000000006</v>
      </c>
      <c r="R159">
        <v>414.27613000000002</v>
      </c>
      <c r="S159">
        <v>1.3600000000000001E-3</v>
      </c>
      <c r="T159">
        <v>-61.035159999999998</v>
      </c>
      <c r="U159">
        <v>9.4240000000000004E-2</v>
      </c>
      <c r="V159">
        <v>317.89753000000002</v>
      </c>
    </row>
    <row r="160" spans="10:22">
      <c r="J160">
        <v>-72.015039999999999</v>
      </c>
      <c r="K160">
        <v>120.87967</v>
      </c>
      <c r="L160">
        <v>28.99586</v>
      </c>
      <c r="M160">
        <v>1.069E-2</v>
      </c>
      <c r="N160">
        <v>0.57232000000000005</v>
      </c>
      <c r="O160">
        <v>-45.837400000000002</v>
      </c>
      <c r="P160">
        <v>0.13264000000000001</v>
      </c>
      <c r="Q160">
        <v>82.336429999999993</v>
      </c>
      <c r="R160">
        <v>411.68214</v>
      </c>
      <c r="S160">
        <v>1.4E-3</v>
      </c>
      <c r="T160">
        <v>-58.380130000000001</v>
      </c>
      <c r="U160">
        <v>7.1459999999999996E-2</v>
      </c>
      <c r="V160">
        <v>239.87371999999999</v>
      </c>
    </row>
    <row r="161" spans="10:22">
      <c r="J161">
        <v>-77.296400000000006</v>
      </c>
      <c r="K161">
        <v>69.066869999999994</v>
      </c>
      <c r="L161">
        <v>16.716819999999998</v>
      </c>
      <c r="M161">
        <v>-4.3299999999999996E-3</v>
      </c>
      <c r="N161">
        <v>0.14471999999999999</v>
      </c>
      <c r="O161">
        <v>-52.459719999999997</v>
      </c>
      <c r="P161">
        <v>0.10287</v>
      </c>
      <c r="Q161">
        <v>86.761480000000006</v>
      </c>
      <c r="R161">
        <v>433.80738000000002</v>
      </c>
      <c r="S161">
        <v>1.3600000000000001E-3</v>
      </c>
      <c r="T161">
        <v>-67.626949999999994</v>
      </c>
      <c r="U161">
        <v>0.10929</v>
      </c>
      <c r="V161">
        <v>242.03823</v>
      </c>
    </row>
    <row r="162" spans="10:22">
      <c r="J162">
        <v>-72.621070000000003</v>
      </c>
      <c r="K162">
        <v>49.75873</v>
      </c>
      <c r="L162">
        <v>24.737649999999999</v>
      </c>
      <c r="M162">
        <v>-3.14E-3</v>
      </c>
      <c r="N162">
        <v>0.48499999999999999</v>
      </c>
      <c r="O162">
        <v>-51.635739999999998</v>
      </c>
      <c r="P162">
        <v>0.28571000000000002</v>
      </c>
      <c r="Q162">
        <v>85.449219999999997</v>
      </c>
      <c r="R162">
        <v>341.79687999999999</v>
      </c>
      <c r="S162">
        <v>1.3600000000000001E-3</v>
      </c>
      <c r="T162">
        <v>-67.047120000000007</v>
      </c>
      <c r="U162">
        <v>8.43E-2</v>
      </c>
      <c r="V162">
        <v>497.15201999999999</v>
      </c>
    </row>
    <row r="163" spans="10:22">
      <c r="J163">
        <v>-72.17398</v>
      </c>
      <c r="K163">
        <v>253.01165</v>
      </c>
      <c r="L163">
        <v>30.32621</v>
      </c>
      <c r="M163">
        <v>-5.0099999999999997E-3</v>
      </c>
      <c r="N163">
        <v>0.13733999999999999</v>
      </c>
      <c r="O163">
        <v>-46.783450000000002</v>
      </c>
      <c r="P163">
        <v>0.14272000000000001</v>
      </c>
      <c r="Q163">
        <v>82.489019999999996</v>
      </c>
      <c r="R163">
        <v>412.44508000000002</v>
      </c>
      <c r="S163">
        <v>1.2999999999999999E-3</v>
      </c>
      <c r="T163">
        <v>-62.530520000000003</v>
      </c>
      <c r="U163">
        <v>0.10273</v>
      </c>
      <c r="V163">
        <v>119.86091</v>
      </c>
    </row>
    <row r="164" spans="10:22">
      <c r="J164">
        <v>-68.368769999999998</v>
      </c>
      <c r="K164">
        <v>41.293599999999998</v>
      </c>
      <c r="L164">
        <v>19.858370000000001</v>
      </c>
      <c r="M164">
        <v>-6.6299999999999996E-3</v>
      </c>
      <c r="N164">
        <v>0.38306000000000001</v>
      </c>
      <c r="O164">
        <v>-48.522950000000002</v>
      </c>
      <c r="P164">
        <v>0.30125000000000002</v>
      </c>
      <c r="Q164">
        <v>83.526610000000005</v>
      </c>
      <c r="R164">
        <v>371.22939000000002</v>
      </c>
      <c r="S164">
        <v>1.3799999999999999E-3</v>
      </c>
      <c r="T164">
        <v>-64.025880000000001</v>
      </c>
      <c r="U164">
        <v>0.10267999999999999</v>
      </c>
      <c r="V164">
        <v>480.90661</v>
      </c>
    </row>
    <row r="165" spans="10:22">
      <c r="J165">
        <v>-71.737179999999995</v>
      </c>
      <c r="K165">
        <v>19.504059999999999</v>
      </c>
      <c r="L165">
        <v>5.1365999999999996</v>
      </c>
      <c r="M165">
        <v>1.32E-3</v>
      </c>
      <c r="N165">
        <v>0.38231999999999999</v>
      </c>
      <c r="O165">
        <v>-46.447749999999999</v>
      </c>
      <c r="P165">
        <v>0.19939999999999999</v>
      </c>
      <c r="Q165">
        <v>79.895020000000002</v>
      </c>
      <c r="R165">
        <v>319.58008999999998</v>
      </c>
      <c r="S165">
        <v>1.56E-3</v>
      </c>
      <c r="T165">
        <v>-59.722900000000003</v>
      </c>
      <c r="U165">
        <v>0.24331</v>
      </c>
      <c r="V165">
        <v>263.36049000000003</v>
      </c>
    </row>
    <row r="166" spans="10:22">
      <c r="J166">
        <v>-71.337609999999998</v>
      </c>
      <c r="K166">
        <v>48.473869999999998</v>
      </c>
      <c r="L166">
        <v>8.1406799999999997</v>
      </c>
      <c r="M166">
        <v>4.3610000000000003E-2</v>
      </c>
      <c r="N166">
        <v>0.14362</v>
      </c>
      <c r="O166">
        <v>-44.403080000000003</v>
      </c>
      <c r="P166">
        <v>6.275E-2</v>
      </c>
      <c r="Q166">
        <v>84.106449999999995</v>
      </c>
      <c r="R166">
        <v>420.53224</v>
      </c>
      <c r="S166">
        <v>1.1800000000000001E-3</v>
      </c>
      <c r="T166">
        <v>-56.671140000000001</v>
      </c>
      <c r="U166">
        <v>0.12598999999999999</v>
      </c>
      <c r="V166">
        <v>167.93951999999999</v>
      </c>
    </row>
    <row r="167" spans="10:22">
      <c r="J167">
        <v>-71.337609999999998</v>
      </c>
      <c r="K167">
        <v>48.473869999999998</v>
      </c>
      <c r="L167">
        <v>8.1406799999999997</v>
      </c>
      <c r="M167">
        <v>4.3610000000000003E-2</v>
      </c>
      <c r="N167">
        <v>0.14362</v>
      </c>
      <c r="O167">
        <v>-44.403080000000003</v>
      </c>
      <c r="P167">
        <v>6.275E-2</v>
      </c>
      <c r="Q167">
        <v>84.106449999999995</v>
      </c>
      <c r="R167">
        <v>420.53224</v>
      </c>
      <c r="S167">
        <v>1.1800000000000001E-3</v>
      </c>
      <c r="T167">
        <v>-56.671140000000001</v>
      </c>
      <c r="U167">
        <v>0.12598999999999999</v>
      </c>
      <c r="V167">
        <v>167.93951999999999</v>
      </c>
    </row>
    <row r="168" spans="10:22">
      <c r="J168">
        <v>-72.527270000000001</v>
      </c>
      <c r="K168">
        <v>554.33338000000003</v>
      </c>
      <c r="L168">
        <v>119.31634</v>
      </c>
      <c r="M168">
        <v>4.734E-2</v>
      </c>
      <c r="N168">
        <v>0.11734</v>
      </c>
      <c r="O168">
        <v>-46.752929999999999</v>
      </c>
      <c r="P168">
        <v>6.4030000000000004E-2</v>
      </c>
      <c r="Q168">
        <v>87.951660000000004</v>
      </c>
      <c r="R168">
        <v>586.34441000000004</v>
      </c>
      <c r="S168">
        <v>1.2199999999999999E-3</v>
      </c>
      <c r="T168">
        <v>-59.478760000000001</v>
      </c>
      <c r="U168">
        <v>0.11085</v>
      </c>
      <c r="V168">
        <v>215.24293</v>
      </c>
    </row>
    <row r="169" spans="10:22">
      <c r="J169">
        <v>-72.346519999999998</v>
      </c>
      <c r="K169">
        <v>54.280470000000001</v>
      </c>
      <c r="L169">
        <v>16.875990000000002</v>
      </c>
      <c r="M169">
        <v>-1.5270000000000001E-2</v>
      </c>
      <c r="N169">
        <v>0.14321999999999999</v>
      </c>
      <c r="O169">
        <v>-48.400880000000001</v>
      </c>
      <c r="P169">
        <v>0.10355</v>
      </c>
      <c r="Q169">
        <v>70.404049999999998</v>
      </c>
      <c r="R169">
        <v>281.61622</v>
      </c>
      <c r="S169">
        <v>1.2999999999999999E-3</v>
      </c>
      <c r="T169">
        <v>-59.509279999999997</v>
      </c>
      <c r="U169">
        <v>7.4679999999999996E-2</v>
      </c>
      <c r="V169">
        <v>310.90350999999998</v>
      </c>
    </row>
    <row r="170" spans="10:22">
      <c r="J170">
        <v>-70.710099999999997</v>
      </c>
      <c r="K170">
        <v>194.70751000000001</v>
      </c>
      <c r="L170">
        <v>12.68571</v>
      </c>
      <c r="M170">
        <v>7.7499999999999999E-2</v>
      </c>
      <c r="N170">
        <v>3.7100000000000001E-2</v>
      </c>
      <c r="O170">
        <v>-51.7273</v>
      </c>
      <c r="P170">
        <v>7.0639999999999994E-2</v>
      </c>
      <c r="Q170">
        <v>90.94238</v>
      </c>
      <c r="R170">
        <v>606.28256999999996</v>
      </c>
      <c r="S170">
        <v>1.14E-3</v>
      </c>
      <c r="T170">
        <v>-59.295659999999998</v>
      </c>
      <c r="U170">
        <v>0.26493</v>
      </c>
      <c r="V170">
        <v>65.152649999999994</v>
      </c>
    </row>
    <row r="171" spans="10:22">
      <c r="J171">
        <v>-67.904160000000005</v>
      </c>
      <c r="K171">
        <v>268.88233000000002</v>
      </c>
      <c r="L171">
        <v>17.695139999999999</v>
      </c>
      <c r="M171">
        <v>7.9310000000000005E-2</v>
      </c>
      <c r="N171">
        <v>6.6739999999999994E-2</v>
      </c>
      <c r="O171">
        <v>-45.440669999999997</v>
      </c>
      <c r="P171">
        <v>9.4920000000000004E-2</v>
      </c>
      <c r="Q171">
        <v>75.653080000000003</v>
      </c>
      <c r="R171">
        <v>504.35385000000002</v>
      </c>
      <c r="S171">
        <v>1.34E-3</v>
      </c>
      <c r="T171">
        <v>-51.269530000000003</v>
      </c>
      <c r="U171">
        <v>0.32294</v>
      </c>
      <c r="V171">
        <v>65.809970000000007</v>
      </c>
    </row>
    <row r="172" spans="10:22">
      <c r="J172">
        <v>-71.373710000000003</v>
      </c>
      <c r="K172">
        <v>121.11156</v>
      </c>
      <c r="L172">
        <v>10.5457</v>
      </c>
      <c r="M172">
        <v>8.5050000000000001E-2</v>
      </c>
      <c r="N172">
        <v>4.5339999999999998E-2</v>
      </c>
      <c r="O172">
        <v>-50.384520000000002</v>
      </c>
      <c r="P172">
        <v>8.2350000000000007E-2</v>
      </c>
      <c r="Q172">
        <v>73.638919999999999</v>
      </c>
      <c r="R172">
        <v>327.28408000000002</v>
      </c>
      <c r="S172">
        <v>1.4E-3</v>
      </c>
      <c r="T172">
        <v>-54.595950000000002</v>
      </c>
      <c r="U172">
        <v>0.30812</v>
      </c>
      <c r="V172">
        <v>87.074299999999994</v>
      </c>
    </row>
    <row r="173" spans="10:22">
      <c r="J173">
        <v>-72.724220000000003</v>
      </c>
      <c r="K173">
        <v>349489.55635999999</v>
      </c>
      <c r="L173">
        <v>16610.65927</v>
      </c>
      <c r="M173">
        <v>5.5059999999999998E-2</v>
      </c>
      <c r="N173">
        <v>9.3600000000000003E-2</v>
      </c>
      <c r="O173">
        <v>-43.487549999999999</v>
      </c>
      <c r="P173">
        <v>7.3349999999999999E-2</v>
      </c>
      <c r="Q173">
        <v>83.190920000000006</v>
      </c>
      <c r="R173">
        <v>475.37668000000002</v>
      </c>
      <c r="S173">
        <v>1.32E-3</v>
      </c>
      <c r="T173">
        <v>-53.497320000000002</v>
      </c>
      <c r="U173">
        <v>0.33429999999999999</v>
      </c>
      <c r="V173">
        <v>47.52834</v>
      </c>
    </row>
    <row r="174" spans="10:22">
      <c r="J174">
        <v>-71.238630000000001</v>
      </c>
      <c r="K174">
        <v>148.84263999999999</v>
      </c>
      <c r="L174">
        <v>25.136980000000001</v>
      </c>
      <c r="M174">
        <v>5.1270000000000003E-2</v>
      </c>
      <c r="N174">
        <v>0.15093999999999999</v>
      </c>
      <c r="O174">
        <v>-46.203609999999998</v>
      </c>
      <c r="P174">
        <v>0.11038000000000001</v>
      </c>
      <c r="Q174">
        <v>85.723879999999994</v>
      </c>
      <c r="R174">
        <v>428.61939000000001</v>
      </c>
      <c r="S174">
        <v>1.4E-3</v>
      </c>
      <c r="T174">
        <v>-57.15943</v>
      </c>
      <c r="U174">
        <v>0.15744</v>
      </c>
      <c r="V174">
        <v>168.88292999999999</v>
      </c>
    </row>
    <row r="175" spans="10:22">
      <c r="J175">
        <v>-89.653940000000006</v>
      </c>
      <c r="K175">
        <v>2.8286699999999998</v>
      </c>
      <c r="L175">
        <v>0.54471000000000003</v>
      </c>
      <c r="M175">
        <v>5.5900000000000004E-3</v>
      </c>
      <c r="N175">
        <v>6.386E-2</v>
      </c>
      <c r="O175">
        <v>-47.485349999999997</v>
      </c>
      <c r="P175" t="s">
        <v>165</v>
      </c>
      <c r="Q175">
        <v>81.176760000000002</v>
      </c>
      <c r="R175">
        <v>405.88380000000001</v>
      </c>
      <c r="S175">
        <v>1.0200000000000001E-3</v>
      </c>
      <c r="T175">
        <v>-60.272219999999997</v>
      </c>
      <c r="U175">
        <v>9.2160000000000006E-2</v>
      </c>
      <c r="V175">
        <v>192.56781000000001</v>
      </c>
    </row>
    <row r="176" spans="10:22">
      <c r="J176">
        <v>-72.41574</v>
      </c>
      <c r="K176">
        <v>133.0761</v>
      </c>
      <c r="L176">
        <v>27.210550000000001</v>
      </c>
      <c r="M176">
        <v>5.6169999999999998E-2</v>
      </c>
      <c r="N176">
        <v>0.15229999999999999</v>
      </c>
      <c r="O176">
        <v>-46.905520000000003</v>
      </c>
      <c r="P176">
        <v>3.8550000000000001E-2</v>
      </c>
      <c r="Q176">
        <v>93.048100000000005</v>
      </c>
      <c r="R176">
        <v>620.32065</v>
      </c>
      <c r="S176">
        <v>1.2800000000000001E-3</v>
      </c>
      <c r="T176">
        <v>-53.558349999999997</v>
      </c>
      <c r="U176">
        <v>6.3719999999999999E-2</v>
      </c>
      <c r="V176">
        <v>204.47363999999999</v>
      </c>
    </row>
    <row r="177" spans="10:22">
      <c r="J177">
        <v>-71.740560000000002</v>
      </c>
      <c r="K177">
        <v>38.329070000000002</v>
      </c>
      <c r="L177">
        <v>5.4104700000000001</v>
      </c>
      <c r="M177">
        <v>5.4600000000000003E-2</v>
      </c>
      <c r="N177">
        <v>8.5199999999999998E-2</v>
      </c>
      <c r="O177">
        <v>-49.774169999999998</v>
      </c>
      <c r="P177">
        <v>2.8340000000000001E-2</v>
      </c>
      <c r="Q177">
        <v>95.916749999999993</v>
      </c>
      <c r="R177">
        <v>639.44500000000005</v>
      </c>
      <c r="S177">
        <v>1.1800000000000001E-3</v>
      </c>
      <c r="T177">
        <v>-60.363770000000002</v>
      </c>
      <c r="U177">
        <v>0.11310000000000001</v>
      </c>
      <c r="V177">
        <v>141.15852000000001</v>
      </c>
    </row>
    <row r="178" spans="10:22">
      <c r="J178">
        <v>-65.85727</v>
      </c>
      <c r="K178">
        <v>85.250309999999999</v>
      </c>
      <c r="L178">
        <v>6.24038</v>
      </c>
      <c r="M178">
        <v>0.10965</v>
      </c>
      <c r="N178">
        <v>0.16006000000000001</v>
      </c>
      <c r="O178">
        <v>-46.569830000000003</v>
      </c>
      <c r="P178">
        <v>3.9019999999999999E-2</v>
      </c>
      <c r="Q178">
        <v>77.36206</v>
      </c>
      <c r="R178">
        <v>386.81031000000002</v>
      </c>
      <c r="S178">
        <v>1.58E-3</v>
      </c>
      <c r="T178">
        <v>-48.675539999999998</v>
      </c>
      <c r="U178">
        <v>0.38278000000000001</v>
      </c>
      <c r="V178">
        <v>73.200630000000004</v>
      </c>
    </row>
    <row r="179" spans="10:22">
      <c r="J179" t="s">
        <v>165</v>
      </c>
      <c r="K179" t="s">
        <v>165</v>
      </c>
      <c r="L179" t="s">
        <v>165</v>
      </c>
      <c r="M179" t="s">
        <v>165</v>
      </c>
      <c r="N179" t="s">
        <v>165</v>
      </c>
      <c r="O179" t="s">
        <v>165</v>
      </c>
      <c r="P179" t="s">
        <v>165</v>
      </c>
      <c r="Q179" t="s">
        <v>165</v>
      </c>
      <c r="R179" t="s">
        <v>165</v>
      </c>
      <c r="S179" t="s">
        <v>165</v>
      </c>
      <c r="T179" t="s">
        <v>165</v>
      </c>
      <c r="U179" t="s">
        <v>165</v>
      </c>
      <c r="V179" t="s">
        <v>165</v>
      </c>
    </row>
    <row r="180" spans="10:22">
      <c r="J180">
        <v>-69.195729999999998</v>
      </c>
      <c r="K180">
        <v>32.941789999999997</v>
      </c>
      <c r="L180">
        <v>27.640370000000001</v>
      </c>
      <c r="M180">
        <v>5.7419999999999999E-2</v>
      </c>
      <c r="N180">
        <v>7.9380000000000006E-2</v>
      </c>
      <c r="O180">
        <v>-48.217770000000002</v>
      </c>
      <c r="P180">
        <v>3.1280000000000002E-2</v>
      </c>
      <c r="Q180">
        <v>69.091800000000006</v>
      </c>
      <c r="R180">
        <v>394.81027999999998</v>
      </c>
      <c r="S180">
        <v>1.1800000000000001E-3</v>
      </c>
      <c r="T180">
        <v>-48.950200000000002</v>
      </c>
      <c r="U180">
        <v>0.10625999999999999</v>
      </c>
      <c r="V180">
        <v>839.06697999999994</v>
      </c>
    </row>
    <row r="181" spans="10:22">
      <c r="J181">
        <v>-57.45628</v>
      </c>
      <c r="K181">
        <v>126.1763</v>
      </c>
      <c r="L181">
        <v>53.600769999999997</v>
      </c>
      <c r="M181">
        <v>0.11935999999999999</v>
      </c>
      <c r="N181">
        <v>1.95E-2</v>
      </c>
      <c r="O181">
        <v>-47.668460000000003</v>
      </c>
      <c r="P181">
        <v>1.8579999999999999E-2</v>
      </c>
      <c r="Q181">
        <v>58.837890000000002</v>
      </c>
      <c r="R181">
        <v>196.12630999999999</v>
      </c>
      <c r="S181">
        <v>1.72E-3</v>
      </c>
      <c r="T181">
        <v>-57.739260000000002</v>
      </c>
      <c r="U181">
        <v>0.22325999999999999</v>
      </c>
      <c r="V181">
        <v>424.80858999999998</v>
      </c>
    </row>
    <row r="182" spans="10:22">
      <c r="J182">
        <v>-61.697189999999999</v>
      </c>
      <c r="K182">
        <v>21.128080000000001</v>
      </c>
      <c r="L182">
        <v>9.4998900000000006</v>
      </c>
      <c r="M182">
        <v>0.43841000000000002</v>
      </c>
      <c r="N182">
        <v>0.10793999999999999</v>
      </c>
      <c r="O182">
        <v>-47.94312</v>
      </c>
      <c r="P182">
        <v>1.9400000000000001E-3</v>
      </c>
      <c r="Q182">
        <v>31.58569</v>
      </c>
      <c r="R182">
        <v>30.081610000000001</v>
      </c>
      <c r="S182">
        <v>2.4599999999999999E-3</v>
      </c>
      <c r="T182">
        <v>-53.100589999999997</v>
      </c>
      <c r="U182">
        <v>5.6939999999999998E-2</v>
      </c>
      <c r="V182">
        <v>449.63324999999998</v>
      </c>
    </row>
    <row r="183" spans="10:22">
      <c r="J183">
        <v>-70.040769999999995</v>
      </c>
      <c r="K183">
        <v>32.9313</v>
      </c>
      <c r="L183">
        <v>5.85337</v>
      </c>
      <c r="M183">
        <v>7.4940000000000007E-2</v>
      </c>
      <c r="N183">
        <v>0.26795999999999998</v>
      </c>
      <c r="O183">
        <v>-39.978029999999997</v>
      </c>
      <c r="P183">
        <v>2.214E-2</v>
      </c>
      <c r="Q183">
        <v>62.469479999999997</v>
      </c>
      <c r="R183">
        <v>499.75587000000002</v>
      </c>
      <c r="S183">
        <v>9.2000000000000003E-4</v>
      </c>
      <c r="T183">
        <v>-57.220460000000003</v>
      </c>
      <c r="U183">
        <v>6.9239999999999996E-2</v>
      </c>
      <c r="V183">
        <v>177.745</v>
      </c>
    </row>
    <row r="184" spans="10:22">
      <c r="J184">
        <v>-74.727779999999996</v>
      </c>
      <c r="K184">
        <v>46.930549999999997</v>
      </c>
      <c r="L184">
        <v>8.3547700000000003</v>
      </c>
      <c r="M184">
        <v>6.8989999999999996E-2</v>
      </c>
      <c r="N184">
        <v>9.5420000000000005E-2</v>
      </c>
      <c r="O184">
        <v>-41.778570000000002</v>
      </c>
      <c r="P184">
        <v>2.8969999999999999E-2</v>
      </c>
      <c r="Q184">
        <v>61.40137</v>
      </c>
      <c r="R184">
        <v>307.00684000000001</v>
      </c>
      <c r="S184">
        <v>1.2199999999999999E-3</v>
      </c>
      <c r="T184">
        <v>-57.678220000000003</v>
      </c>
      <c r="U184">
        <v>7.6679999999999998E-2</v>
      </c>
      <c r="V184">
        <v>178.02406999999999</v>
      </c>
    </row>
    <row r="185" spans="10:22">
      <c r="J185">
        <v>-69.346609999999998</v>
      </c>
      <c r="K185">
        <v>55.155059999999999</v>
      </c>
      <c r="L185">
        <v>3.6109399999999998</v>
      </c>
      <c r="M185">
        <v>1.2489999999999999E-2</v>
      </c>
      <c r="N185">
        <v>0.20902000000000001</v>
      </c>
      <c r="O185">
        <v>-46.478270000000002</v>
      </c>
      <c r="P185">
        <v>6.7919999999999994E-2</v>
      </c>
      <c r="Q185">
        <v>86.273200000000003</v>
      </c>
      <c r="R185">
        <v>492.98969</v>
      </c>
      <c r="S185">
        <v>1.4400000000000001E-3</v>
      </c>
      <c r="T185">
        <v>-52.886960000000002</v>
      </c>
      <c r="U185">
        <v>4.478E-2</v>
      </c>
      <c r="V185">
        <v>65.468890000000002</v>
      </c>
    </row>
    <row r="186" spans="10:22">
      <c r="J186">
        <v>-69.038619999999995</v>
      </c>
      <c r="K186">
        <v>91.885530000000003</v>
      </c>
      <c r="L186">
        <v>29.453410000000002</v>
      </c>
      <c r="M186">
        <v>2.7890000000000002E-2</v>
      </c>
      <c r="N186">
        <v>0.49452000000000002</v>
      </c>
      <c r="O186">
        <v>-67.291259999999994</v>
      </c>
      <c r="P186">
        <v>5.0500000000000003E-2</v>
      </c>
      <c r="Q186">
        <v>100.58593999999999</v>
      </c>
      <c r="R186">
        <v>143.6942</v>
      </c>
      <c r="S186">
        <v>1.3600000000000001E-3</v>
      </c>
      <c r="T186">
        <v>-55.32837</v>
      </c>
      <c r="U186">
        <v>6.5960000000000005E-2</v>
      </c>
      <c r="V186">
        <v>320.54455999999999</v>
      </c>
    </row>
    <row r="187" spans="10:22">
      <c r="J187">
        <v>-52.37415</v>
      </c>
      <c r="K187">
        <v>4.13049</v>
      </c>
      <c r="L187">
        <v>1.46529</v>
      </c>
      <c r="M187">
        <v>-5.4900000000000001E-3</v>
      </c>
      <c r="N187">
        <v>0.22886000000000001</v>
      </c>
      <c r="O187">
        <v>-50.44556</v>
      </c>
      <c r="P187">
        <v>8.6330000000000004E-2</v>
      </c>
      <c r="Q187">
        <v>74.859620000000007</v>
      </c>
      <c r="R187">
        <v>299.43848000000003</v>
      </c>
      <c r="S187">
        <v>1.72E-3</v>
      </c>
      <c r="T187">
        <v>-60.546880000000002</v>
      </c>
      <c r="U187">
        <v>0.11040999999999999</v>
      </c>
      <c r="V187">
        <v>354.74916999999999</v>
      </c>
    </row>
    <row r="188" spans="10:22">
      <c r="J188">
        <v>-72.394229999999993</v>
      </c>
      <c r="K188">
        <v>185.92062999999999</v>
      </c>
      <c r="L188">
        <v>34.530140000000003</v>
      </c>
      <c r="M188">
        <v>6.6449999999999995E-2</v>
      </c>
      <c r="N188">
        <v>0.14348</v>
      </c>
      <c r="O188">
        <v>-44.982909999999997</v>
      </c>
      <c r="P188">
        <v>5.1159999999999997E-2</v>
      </c>
      <c r="Q188">
        <v>82.427980000000005</v>
      </c>
      <c r="R188">
        <v>549.51986999999997</v>
      </c>
      <c r="S188">
        <v>1.6199999999999999E-3</v>
      </c>
      <c r="T188">
        <v>-48.522950000000002</v>
      </c>
      <c r="U188">
        <v>3.4619999999999998E-2</v>
      </c>
      <c r="V188">
        <v>185.72516999999999</v>
      </c>
    </row>
    <row r="189" spans="10:22">
      <c r="J189">
        <v>-69.601820000000004</v>
      </c>
      <c r="K189">
        <v>194.42249000000001</v>
      </c>
      <c r="L189">
        <v>5.9510100000000001</v>
      </c>
      <c r="M189">
        <v>6.8349999999999994E-2</v>
      </c>
      <c r="N189">
        <v>6.5299999999999997E-2</v>
      </c>
      <c r="O189">
        <v>-49.163820000000001</v>
      </c>
      <c r="P189">
        <v>7.8469999999999998E-2</v>
      </c>
      <c r="Q189">
        <v>90.759280000000004</v>
      </c>
      <c r="R189">
        <v>605.06186000000002</v>
      </c>
      <c r="S189">
        <v>1.2999999999999999E-3</v>
      </c>
      <c r="T189">
        <v>-53.100589999999997</v>
      </c>
      <c r="U189">
        <v>0.22031999999999999</v>
      </c>
      <c r="V189">
        <v>30.60866</v>
      </c>
    </row>
    <row r="190" spans="10:22">
      <c r="J190">
        <v>-71.57105</v>
      </c>
      <c r="K190">
        <v>337.74182999999999</v>
      </c>
      <c r="L190">
        <v>85.616650000000007</v>
      </c>
      <c r="M190">
        <v>5.4719999999999998E-2</v>
      </c>
      <c r="N190">
        <v>0.22434000000000001</v>
      </c>
      <c r="O190">
        <v>-43.212890000000002</v>
      </c>
      <c r="P190">
        <v>5.178E-2</v>
      </c>
      <c r="Q190">
        <v>78.308109999999999</v>
      </c>
      <c r="R190">
        <v>447.47489999999999</v>
      </c>
      <c r="S190">
        <v>1.6000000000000001E-3</v>
      </c>
      <c r="T190">
        <v>-50.689700000000002</v>
      </c>
      <c r="U190">
        <v>0.12928000000000001</v>
      </c>
      <c r="V190">
        <v>253.49733000000001</v>
      </c>
    </row>
    <row r="191" spans="10:22">
      <c r="J191">
        <v>-70.406589999999994</v>
      </c>
      <c r="K191">
        <v>5784.6215899999997</v>
      </c>
      <c r="L191">
        <v>75.159049999999993</v>
      </c>
      <c r="M191">
        <v>6.93E-2</v>
      </c>
      <c r="N191">
        <v>0.10911999999999999</v>
      </c>
      <c r="O191">
        <v>-43.212890000000002</v>
      </c>
      <c r="P191">
        <v>9.0670000000000001E-2</v>
      </c>
      <c r="Q191">
        <v>81.573490000000007</v>
      </c>
      <c r="R191">
        <v>466.13422000000003</v>
      </c>
      <c r="S191">
        <v>1.5E-3</v>
      </c>
      <c r="T191">
        <v>-46.569830000000003</v>
      </c>
      <c r="U191">
        <v>0.16541</v>
      </c>
      <c r="V191">
        <v>12.99291</v>
      </c>
    </row>
    <row r="192" spans="10:22">
      <c r="J192">
        <v>-69.71114</v>
      </c>
      <c r="K192">
        <v>99.860309999999998</v>
      </c>
      <c r="L192">
        <v>12.470499999999999</v>
      </c>
      <c r="M192">
        <v>7.7799999999999994E-2</v>
      </c>
      <c r="N192">
        <v>0.13014000000000001</v>
      </c>
      <c r="O192">
        <v>-45.1355</v>
      </c>
      <c r="P192">
        <v>5.9769999999999997E-2</v>
      </c>
      <c r="Q192">
        <v>77.484129999999993</v>
      </c>
      <c r="R192">
        <v>516.56088</v>
      </c>
      <c r="S192">
        <v>1.6000000000000001E-3</v>
      </c>
      <c r="T192">
        <v>-50.964359999999999</v>
      </c>
      <c r="U192">
        <v>9.7489999999999993E-2</v>
      </c>
      <c r="V192">
        <v>124.87948</v>
      </c>
    </row>
    <row r="193" spans="10:22">
      <c r="J193">
        <v>-68.829030000000003</v>
      </c>
      <c r="K193">
        <v>299.06362999999999</v>
      </c>
      <c r="L193">
        <v>25.912870000000002</v>
      </c>
      <c r="M193">
        <v>7.4499999999999997E-2</v>
      </c>
      <c r="N193">
        <v>4.9360000000000001E-2</v>
      </c>
      <c r="O193">
        <v>-47.424320000000002</v>
      </c>
      <c r="P193">
        <v>7.4990000000000001E-2</v>
      </c>
      <c r="Q193">
        <v>93.200689999999994</v>
      </c>
      <c r="R193">
        <v>745.60549000000003</v>
      </c>
      <c r="S193">
        <v>1.32E-3</v>
      </c>
      <c r="T193">
        <v>-54.22974</v>
      </c>
      <c r="U193">
        <v>0.22917000000000001</v>
      </c>
      <c r="V193">
        <v>86.646680000000003</v>
      </c>
    </row>
    <row r="194" spans="10:22">
      <c r="J194">
        <v>-66.339550000000003</v>
      </c>
      <c r="K194">
        <v>70.172079999999994</v>
      </c>
      <c r="L194">
        <v>22.498719999999999</v>
      </c>
      <c r="M194">
        <v>4.8000000000000001E-4</v>
      </c>
      <c r="N194">
        <v>0.39441999999999999</v>
      </c>
      <c r="O194">
        <v>-45.501710000000003</v>
      </c>
      <c r="P194">
        <v>0.15751000000000001</v>
      </c>
      <c r="Q194">
        <v>86.456299999999999</v>
      </c>
      <c r="R194">
        <v>576.37534000000005</v>
      </c>
      <c r="S194">
        <v>1.24E-3</v>
      </c>
      <c r="T194">
        <v>-62.561039999999998</v>
      </c>
      <c r="U194">
        <v>0.10724</v>
      </c>
      <c r="V194">
        <v>320.62207000000001</v>
      </c>
    </row>
    <row r="195" spans="10:22">
      <c r="J195">
        <v>-69.481899999999996</v>
      </c>
      <c r="K195">
        <v>68.319149999999993</v>
      </c>
      <c r="L195">
        <v>18.19031</v>
      </c>
      <c r="M195">
        <v>1.119E-2</v>
      </c>
      <c r="N195">
        <v>0.10716000000000001</v>
      </c>
      <c r="O195">
        <v>-51.208500000000001</v>
      </c>
      <c r="P195">
        <v>4.4229999999999998E-2</v>
      </c>
      <c r="Q195">
        <v>86.761480000000006</v>
      </c>
      <c r="R195">
        <v>495.77987000000002</v>
      </c>
      <c r="S195">
        <v>1.3600000000000001E-3</v>
      </c>
      <c r="T195">
        <v>-66.558840000000004</v>
      </c>
      <c r="U195">
        <v>8.3339999999999997E-2</v>
      </c>
      <c r="V195">
        <v>266.25488999999999</v>
      </c>
    </row>
    <row r="196" spans="10:22">
      <c r="J196">
        <v>-70.406559999999999</v>
      </c>
      <c r="K196">
        <v>97.216009999999997</v>
      </c>
      <c r="L196">
        <v>26.87396</v>
      </c>
      <c r="M196">
        <v>5.8500000000000002E-3</v>
      </c>
      <c r="N196">
        <v>5.3359999999999998E-2</v>
      </c>
      <c r="O196">
        <v>-52.764890000000001</v>
      </c>
      <c r="P196">
        <v>5.7689999999999998E-2</v>
      </c>
      <c r="Q196">
        <v>86.486819999999994</v>
      </c>
      <c r="R196">
        <v>432.43409000000003</v>
      </c>
      <c r="S196">
        <v>1.34E-3</v>
      </c>
      <c r="T196">
        <v>-67.260739999999998</v>
      </c>
      <c r="U196">
        <v>9.5210000000000003E-2</v>
      </c>
      <c r="V196">
        <v>276.43556000000001</v>
      </c>
    </row>
    <row r="197" spans="10:22">
      <c r="J197">
        <v>-77.454260000000005</v>
      </c>
      <c r="K197">
        <v>76.411199999999994</v>
      </c>
      <c r="L197">
        <v>13.94192</v>
      </c>
      <c r="M197">
        <v>3.5500000000000002E-3</v>
      </c>
      <c r="N197">
        <v>0.30724000000000001</v>
      </c>
      <c r="O197">
        <v>-45.196530000000003</v>
      </c>
      <c r="P197">
        <v>4.4510000000000001E-2</v>
      </c>
      <c r="Q197">
        <v>82.214359999999999</v>
      </c>
      <c r="R197">
        <v>469.79633000000001</v>
      </c>
      <c r="S197">
        <v>1.34E-3</v>
      </c>
      <c r="T197">
        <v>-61.614989999999999</v>
      </c>
      <c r="U197">
        <v>8.4400000000000003E-2</v>
      </c>
      <c r="V197">
        <v>182.45909</v>
      </c>
    </row>
    <row r="198" spans="10:22">
      <c r="J198">
        <v>-73.348010000000002</v>
      </c>
      <c r="K198">
        <v>95.711510000000004</v>
      </c>
      <c r="L198">
        <v>24.31345</v>
      </c>
      <c r="M198">
        <v>-8.2799999999999992E-3</v>
      </c>
      <c r="N198">
        <v>7.3400000000000007E-2</v>
      </c>
      <c r="O198">
        <v>-46.905520000000003</v>
      </c>
      <c r="P198">
        <v>9.8379999999999995E-2</v>
      </c>
      <c r="Q198">
        <v>87.554929999999999</v>
      </c>
      <c r="R198">
        <v>583.69956000000002</v>
      </c>
      <c r="S198">
        <v>1.2199999999999999E-3</v>
      </c>
      <c r="T198">
        <v>-64.36157</v>
      </c>
      <c r="U198">
        <v>9.3119999999999994E-2</v>
      </c>
      <c r="V198">
        <v>254.02846</v>
      </c>
    </row>
    <row r="199" spans="10:22">
      <c r="J199">
        <v>-65.107100000000003</v>
      </c>
      <c r="K199">
        <v>804.82992999999999</v>
      </c>
      <c r="L199">
        <v>66.946700000000007</v>
      </c>
      <c r="M199">
        <v>-2.4099999999999998E-3</v>
      </c>
      <c r="N199">
        <v>0.18392</v>
      </c>
      <c r="O199">
        <v>-45.227049999999998</v>
      </c>
      <c r="P199" t="s">
        <v>165</v>
      </c>
      <c r="Q199">
        <v>77.972409999999996</v>
      </c>
      <c r="R199">
        <v>311.88965999999999</v>
      </c>
      <c r="S199">
        <v>1.3600000000000001E-3</v>
      </c>
      <c r="T199">
        <v>-59.265140000000002</v>
      </c>
      <c r="U199">
        <v>0.26469999999999999</v>
      </c>
      <c r="V199">
        <v>83.181169999999995</v>
      </c>
    </row>
    <row r="200" spans="10:22">
      <c r="J200">
        <v>-70.208780000000004</v>
      </c>
      <c r="K200">
        <v>578.86506999999995</v>
      </c>
      <c r="L200">
        <v>140.39397</v>
      </c>
      <c r="M200">
        <v>1.24E-3</v>
      </c>
      <c r="N200">
        <v>0.29959999999999998</v>
      </c>
      <c r="O200">
        <v>-46.11206</v>
      </c>
      <c r="P200" t="s">
        <v>165</v>
      </c>
      <c r="Q200">
        <v>81.146240000000006</v>
      </c>
      <c r="R200">
        <v>360.64996000000002</v>
      </c>
      <c r="S200">
        <v>1.2999999999999999E-3</v>
      </c>
      <c r="T200">
        <v>-60.028080000000003</v>
      </c>
      <c r="U200">
        <v>3.8359999999999998E-2</v>
      </c>
      <c r="V200">
        <v>242.53316000000001</v>
      </c>
    </row>
    <row r="201" spans="10:22">
      <c r="J201">
        <v>-71.809219999999996</v>
      </c>
      <c r="K201">
        <v>-318.78109000000001</v>
      </c>
      <c r="L201">
        <v>20.063099999999999</v>
      </c>
      <c r="M201">
        <v>6.96E-3</v>
      </c>
      <c r="N201">
        <v>2.214E-2</v>
      </c>
      <c r="O201">
        <v>-46.691899999999997</v>
      </c>
      <c r="P201">
        <v>0.14119000000000001</v>
      </c>
      <c r="Q201">
        <v>88.104249999999993</v>
      </c>
      <c r="R201">
        <v>881.04250000000002</v>
      </c>
      <c r="S201">
        <v>9.7999999999999997E-4</v>
      </c>
      <c r="T201">
        <v>-62.011719999999997</v>
      </c>
      <c r="U201">
        <v>0.22916</v>
      </c>
      <c r="V201">
        <v>-62.936920000000001</v>
      </c>
    </row>
    <row r="202" spans="10:22">
      <c r="J202">
        <v>-71.8215</v>
      </c>
      <c r="K202">
        <v>62.243400000000001</v>
      </c>
      <c r="L202">
        <v>13.07124</v>
      </c>
      <c r="M202">
        <v>-2.2000000000000001E-3</v>
      </c>
      <c r="N202">
        <v>0.10344</v>
      </c>
      <c r="O202">
        <v>-51.788330000000002</v>
      </c>
      <c r="P202">
        <v>9.3299999999999994E-2</v>
      </c>
      <c r="Q202">
        <v>95.214849999999998</v>
      </c>
      <c r="R202">
        <v>544.08483000000001</v>
      </c>
      <c r="S202">
        <v>1.1999999999999999E-3</v>
      </c>
      <c r="T202">
        <v>-65.185550000000006</v>
      </c>
      <c r="U202">
        <v>0.12687999999999999</v>
      </c>
      <c r="V202">
        <v>210.00194999999999</v>
      </c>
    </row>
    <row r="203" spans="10:22">
      <c r="J203">
        <v>-74.048429999999996</v>
      </c>
      <c r="K203">
        <v>37.267629999999997</v>
      </c>
      <c r="L203">
        <v>24.08661</v>
      </c>
      <c r="M203">
        <v>-2.69E-2</v>
      </c>
      <c r="N203">
        <v>9.6680000000000002E-2</v>
      </c>
      <c r="O203">
        <v>-51.208500000000001</v>
      </c>
      <c r="P203">
        <v>6.9800000000000001E-2</v>
      </c>
      <c r="Q203">
        <v>80.078130000000002</v>
      </c>
      <c r="R203">
        <v>266.92709000000002</v>
      </c>
      <c r="S203">
        <v>1.08E-3</v>
      </c>
      <c r="T203">
        <v>-71.868899999999996</v>
      </c>
      <c r="U203">
        <v>0.17016000000000001</v>
      </c>
      <c r="V203">
        <v>646.31439</v>
      </c>
    </row>
    <row r="204" spans="10:22">
      <c r="J204">
        <v>-67.288849999999996</v>
      </c>
      <c r="K204">
        <v>24.582750000000001</v>
      </c>
      <c r="L204">
        <v>17.622119999999999</v>
      </c>
      <c r="M204">
        <v>-4.1860000000000001E-2</v>
      </c>
      <c r="N204">
        <v>4.0059999999999998E-2</v>
      </c>
      <c r="O204">
        <v>-51.147460000000002</v>
      </c>
      <c r="P204">
        <v>6.9159999999999999E-2</v>
      </c>
      <c r="Q204">
        <v>78.125</v>
      </c>
      <c r="R204">
        <v>240.38462000000001</v>
      </c>
      <c r="S204">
        <v>1.08E-3</v>
      </c>
      <c r="T204">
        <v>-72.692869999999999</v>
      </c>
      <c r="U204">
        <v>0.15931000000000001</v>
      </c>
      <c r="V204">
        <v>716.84873000000005</v>
      </c>
    </row>
    <row r="205" spans="10:22">
      <c r="J205">
        <v>-69.015299999999996</v>
      </c>
      <c r="K205">
        <v>227.08314999999999</v>
      </c>
      <c r="L205">
        <v>46.183050000000001</v>
      </c>
      <c r="M205">
        <v>2.9860000000000001E-2</v>
      </c>
      <c r="N205">
        <v>0.35426000000000002</v>
      </c>
      <c r="O205">
        <v>-50.567630000000001</v>
      </c>
      <c r="P205">
        <v>4.3779999999999999E-2</v>
      </c>
      <c r="Q205">
        <v>94.665530000000004</v>
      </c>
      <c r="R205">
        <v>631.10352999999998</v>
      </c>
      <c r="S205">
        <v>1.08E-3</v>
      </c>
      <c r="T205">
        <v>-54.22974</v>
      </c>
      <c r="U205">
        <v>0.16439000000000001</v>
      </c>
      <c r="V205">
        <v>203.37505999999999</v>
      </c>
    </row>
    <row r="206" spans="10:22">
      <c r="J206">
        <v>-66.482159999999993</v>
      </c>
      <c r="K206">
        <v>67.612110000000001</v>
      </c>
      <c r="L206">
        <v>29.921710000000001</v>
      </c>
      <c r="M206">
        <v>-1.055E-2</v>
      </c>
      <c r="N206">
        <v>0.17222000000000001</v>
      </c>
      <c r="O206">
        <v>-47.63794</v>
      </c>
      <c r="P206">
        <v>4.1950000000000001E-2</v>
      </c>
      <c r="Q206">
        <v>88.806150000000002</v>
      </c>
      <c r="R206">
        <v>507.46373999999997</v>
      </c>
      <c r="S206">
        <v>1.32E-3</v>
      </c>
      <c r="T206">
        <v>-61.309820000000002</v>
      </c>
      <c r="U206">
        <v>0.11656999999999999</v>
      </c>
      <c r="V206">
        <v>442.54953</v>
      </c>
    </row>
    <row r="207" spans="10:22">
      <c r="J207">
        <v>-71.700659999999999</v>
      </c>
      <c r="K207">
        <v>72.025289999999998</v>
      </c>
      <c r="L207">
        <v>14.570410000000001</v>
      </c>
      <c r="M207">
        <v>0.28183000000000002</v>
      </c>
      <c r="N207">
        <v>0.45044000000000001</v>
      </c>
      <c r="O207">
        <v>-46.295169999999999</v>
      </c>
      <c r="P207">
        <v>9.3000000000000005E-4</v>
      </c>
      <c r="Q207">
        <v>67.535399999999996</v>
      </c>
      <c r="R207">
        <v>337.67701</v>
      </c>
      <c r="S207">
        <v>5.1999999999999995E-4</v>
      </c>
      <c r="T207">
        <v>-71.655280000000005</v>
      </c>
      <c r="U207">
        <v>4.8480000000000002E-2</v>
      </c>
      <c r="V207">
        <v>202.29571000000001</v>
      </c>
    </row>
    <row r="208" spans="10:22">
      <c r="J208">
        <v>-75.85172</v>
      </c>
      <c r="K208">
        <v>81.160489999999996</v>
      </c>
      <c r="L208">
        <v>15.981920000000001</v>
      </c>
      <c r="M208">
        <v>1.3679999999999999E-2</v>
      </c>
      <c r="N208">
        <v>0.56598000000000004</v>
      </c>
      <c r="O208">
        <v>-44.281010000000002</v>
      </c>
      <c r="P208">
        <v>1.9230000000000001E-2</v>
      </c>
      <c r="Q208">
        <v>76.26343</v>
      </c>
      <c r="R208">
        <v>338.94857999999999</v>
      </c>
      <c r="S208">
        <v>1.4E-3</v>
      </c>
      <c r="T208">
        <v>-61.798099999999998</v>
      </c>
      <c r="U208">
        <v>8.1460000000000005E-2</v>
      </c>
      <c r="V208">
        <v>196.91744</v>
      </c>
    </row>
    <row r="209" spans="10:22">
      <c r="J209">
        <v>-59.93441</v>
      </c>
      <c r="K209">
        <v>129.83161999999999</v>
      </c>
      <c r="L209">
        <v>35.058320000000002</v>
      </c>
      <c r="M209">
        <v>8.1999999999999998E-4</v>
      </c>
      <c r="N209">
        <v>0.17391999999999999</v>
      </c>
      <c r="O209">
        <v>-51.147460000000002</v>
      </c>
      <c r="P209">
        <v>0.51927999999999996</v>
      </c>
      <c r="Q209">
        <v>86.334230000000005</v>
      </c>
      <c r="R209">
        <v>431.67115000000001</v>
      </c>
      <c r="S209">
        <v>1.2199999999999999E-3</v>
      </c>
      <c r="T209">
        <v>-66.375730000000004</v>
      </c>
      <c r="U209">
        <v>0.14571000000000001</v>
      </c>
      <c r="V209">
        <v>270.02915999999999</v>
      </c>
    </row>
    <row r="210" spans="10:22">
      <c r="J210">
        <v>-65.640569999999997</v>
      </c>
      <c r="K210">
        <v>70.875969999999995</v>
      </c>
      <c r="L210">
        <v>13.649190000000001</v>
      </c>
      <c r="M210">
        <v>4.7200000000000002E-3</v>
      </c>
      <c r="N210">
        <v>0.39716000000000001</v>
      </c>
      <c r="O210">
        <v>-47.088619999999999</v>
      </c>
      <c r="P210" t="s">
        <v>165</v>
      </c>
      <c r="Q210">
        <v>78.643799999999999</v>
      </c>
      <c r="R210">
        <v>314.5752</v>
      </c>
      <c r="S210">
        <v>1.34E-3</v>
      </c>
      <c r="T210">
        <v>-59.326169999999998</v>
      </c>
      <c r="U210">
        <v>9.4539999999999999E-2</v>
      </c>
      <c r="V210">
        <v>192.57849999999999</v>
      </c>
    </row>
    <row r="211" spans="10:22">
      <c r="J211">
        <v>-60.917990000000003</v>
      </c>
      <c r="K211">
        <v>46595763.465470001</v>
      </c>
      <c r="L211">
        <v>66122.135129999995</v>
      </c>
      <c r="M211">
        <v>6.2E-4</v>
      </c>
      <c r="N211">
        <v>0.32922000000000001</v>
      </c>
      <c r="O211">
        <v>-47.119140000000002</v>
      </c>
      <c r="P211">
        <v>-6.0040000000000003E-2</v>
      </c>
      <c r="Q211">
        <v>70.159909999999996</v>
      </c>
      <c r="R211">
        <v>350.79957000000002</v>
      </c>
      <c r="S211">
        <v>1.2199999999999999E-3</v>
      </c>
      <c r="T211">
        <v>-63.720700000000001</v>
      </c>
      <c r="U211">
        <v>0.17444999999999999</v>
      </c>
      <c r="V211">
        <v>1.41906</v>
      </c>
    </row>
    <row r="212" spans="10:22">
      <c r="J212">
        <v>-60.703339999999997</v>
      </c>
      <c r="K212">
        <v>59.454270000000001</v>
      </c>
      <c r="L212">
        <v>18.042480000000001</v>
      </c>
      <c r="M212">
        <v>7.3999999999999999E-4</v>
      </c>
      <c r="N212">
        <v>0.10098</v>
      </c>
      <c r="O212">
        <v>-47.851559999999999</v>
      </c>
      <c r="P212">
        <v>0.37819999999999998</v>
      </c>
      <c r="Q212">
        <v>66.894530000000003</v>
      </c>
      <c r="R212">
        <v>222.98177999999999</v>
      </c>
      <c r="S212">
        <v>1.4599999999999999E-3</v>
      </c>
      <c r="T212">
        <v>-60.272219999999997</v>
      </c>
      <c r="U212">
        <v>0.18511</v>
      </c>
      <c r="V212">
        <v>303.46809999999999</v>
      </c>
    </row>
    <row r="213" spans="10:22">
      <c r="J213">
        <v>-71.525130000000004</v>
      </c>
      <c r="K213">
        <v>182.47501</v>
      </c>
      <c r="L213">
        <v>32.169899999999998</v>
      </c>
      <c r="M213">
        <v>1.0840000000000001E-2</v>
      </c>
      <c r="N213">
        <v>0.16589999999999999</v>
      </c>
      <c r="O213">
        <v>-44.342039999999997</v>
      </c>
      <c r="P213">
        <v>2.4279999999999999E-2</v>
      </c>
      <c r="Q213">
        <v>80.413820000000001</v>
      </c>
      <c r="R213">
        <v>402.06909999999999</v>
      </c>
      <c r="S213">
        <v>1.5E-3</v>
      </c>
      <c r="T213">
        <v>-53.710940000000001</v>
      </c>
      <c r="U213">
        <v>0.36335000000000001</v>
      </c>
      <c r="V213">
        <v>176.29755</v>
      </c>
    </row>
    <row r="214" spans="10:22">
      <c r="J214">
        <v>-86.230119999999999</v>
      </c>
      <c r="K214">
        <v>108.34748</v>
      </c>
      <c r="L214">
        <v>18.91441</v>
      </c>
      <c r="M214">
        <v>1.5469999999999999E-2</v>
      </c>
      <c r="N214">
        <v>0.58040000000000003</v>
      </c>
      <c r="O214">
        <v>-45.654299999999999</v>
      </c>
      <c r="P214">
        <v>8.5300000000000001E-2</v>
      </c>
      <c r="Q214">
        <v>85.418700000000001</v>
      </c>
      <c r="R214">
        <v>488.10687000000001</v>
      </c>
      <c r="S214">
        <v>1.2199999999999999E-3</v>
      </c>
      <c r="T214">
        <v>-62.957769999999996</v>
      </c>
      <c r="U214">
        <v>6.5299999999999997E-2</v>
      </c>
      <c r="V214">
        <v>174.57178999999999</v>
      </c>
    </row>
    <row r="215" spans="10:22">
      <c r="J215">
        <v>-76.949590000000001</v>
      </c>
      <c r="K215">
        <v>156.04410999999999</v>
      </c>
      <c r="L215">
        <v>44.080640000000002</v>
      </c>
      <c r="M215">
        <v>2.1000000000000001E-4</v>
      </c>
      <c r="N215">
        <v>0.48168</v>
      </c>
      <c r="O215">
        <v>-43.518070000000002</v>
      </c>
      <c r="P215">
        <v>9.3649999999999997E-2</v>
      </c>
      <c r="Q215">
        <v>81.146240000000006</v>
      </c>
      <c r="R215">
        <v>463.69281000000001</v>
      </c>
      <c r="S215">
        <v>1.14E-3</v>
      </c>
      <c r="T215">
        <v>-63.59863</v>
      </c>
      <c r="U215">
        <v>6.4079999999999998E-2</v>
      </c>
      <c r="V215">
        <v>282.48829999999998</v>
      </c>
    </row>
    <row r="216" spans="10:22">
      <c r="J216">
        <v>-73.647270000000006</v>
      </c>
      <c r="K216">
        <v>88.547669999999997</v>
      </c>
      <c r="L216">
        <v>15.03167</v>
      </c>
      <c r="M216">
        <v>0.30504999999999999</v>
      </c>
      <c r="N216">
        <v>0.25509999999999999</v>
      </c>
      <c r="O216">
        <v>-56.121830000000003</v>
      </c>
      <c r="P216">
        <v>1.2529999999999999E-2</v>
      </c>
      <c r="Q216">
        <v>60.974119999999999</v>
      </c>
      <c r="R216">
        <v>60.974119999999999</v>
      </c>
      <c r="S216">
        <v>1.8400000000000001E-3</v>
      </c>
      <c r="T216">
        <v>-51.513669999999998</v>
      </c>
      <c r="U216">
        <v>4.2130000000000001E-2</v>
      </c>
      <c r="V216">
        <v>169.75788</v>
      </c>
    </row>
    <row r="217" spans="10:22">
      <c r="J217">
        <v>-72.689710000000005</v>
      </c>
      <c r="K217">
        <v>6.7609399999999997</v>
      </c>
      <c r="L217">
        <v>1.67069</v>
      </c>
      <c r="M217">
        <v>0.24149000000000001</v>
      </c>
      <c r="N217">
        <v>1.01E-2</v>
      </c>
      <c r="O217">
        <v>-55.541989999999998</v>
      </c>
      <c r="P217">
        <v>2.0100000000000001E-3</v>
      </c>
      <c r="Q217">
        <v>78.002930000000006</v>
      </c>
      <c r="R217">
        <v>346.67970000000003</v>
      </c>
      <c r="S217">
        <v>5.1999999999999995E-4</v>
      </c>
      <c r="T217">
        <v>-73.486329999999995</v>
      </c>
      <c r="U217">
        <v>0.16349</v>
      </c>
      <c r="V217">
        <v>247.10901000000001</v>
      </c>
    </row>
    <row r="218" spans="10:22">
      <c r="J218">
        <v>-72.400620000000004</v>
      </c>
      <c r="K218">
        <v>248316.70353999999</v>
      </c>
      <c r="L218">
        <v>37531.154750000002</v>
      </c>
      <c r="M218">
        <v>2.947E-2</v>
      </c>
      <c r="N218">
        <v>6.8059999999999996E-2</v>
      </c>
      <c r="O218">
        <v>-41.656500000000001</v>
      </c>
      <c r="P218">
        <v>6.8919999999999995E-2</v>
      </c>
      <c r="Q218">
        <v>77.484129999999993</v>
      </c>
      <c r="R218">
        <v>442.76647000000003</v>
      </c>
      <c r="S218">
        <v>1.4400000000000001E-3</v>
      </c>
      <c r="T218">
        <v>-53.680419999999998</v>
      </c>
      <c r="U218">
        <v>0.34355999999999998</v>
      </c>
      <c r="V218">
        <v>151.14229</v>
      </c>
    </row>
    <row r="219" spans="10:22">
      <c r="J219">
        <v>-76.178989999999999</v>
      </c>
      <c r="K219">
        <v>-253.07205999999999</v>
      </c>
      <c r="L219">
        <v>33.175280000000001</v>
      </c>
      <c r="M219">
        <v>2.6069999999999999E-2</v>
      </c>
      <c r="N219">
        <v>0.3543</v>
      </c>
      <c r="O219">
        <v>-47.21069</v>
      </c>
      <c r="P219">
        <v>1.993E-2</v>
      </c>
      <c r="Q219">
        <v>84.777829999999994</v>
      </c>
      <c r="R219">
        <v>423.88916999999998</v>
      </c>
      <c r="S219">
        <v>1.3600000000000001E-3</v>
      </c>
      <c r="T219">
        <v>-57.556150000000002</v>
      </c>
      <c r="U219">
        <v>0.13475999999999999</v>
      </c>
      <c r="V219">
        <v>-131.09027</v>
      </c>
    </row>
    <row r="220" spans="10:22">
      <c r="J220">
        <v>-76.188040000000001</v>
      </c>
      <c r="K220">
        <v>102.22918</v>
      </c>
      <c r="L220">
        <v>26.110289999999999</v>
      </c>
      <c r="M220">
        <v>2.49E-3</v>
      </c>
      <c r="N220">
        <v>0.17191999999999999</v>
      </c>
      <c r="O220">
        <v>-41.931150000000002</v>
      </c>
      <c r="P220" t="s">
        <v>165</v>
      </c>
      <c r="Q220">
        <v>72.906499999999994</v>
      </c>
      <c r="R220">
        <v>416.60854999999998</v>
      </c>
      <c r="S220">
        <v>1.34E-3</v>
      </c>
      <c r="T220">
        <v>-55.389409999999998</v>
      </c>
      <c r="U220">
        <v>8.0509999999999998E-2</v>
      </c>
      <c r="V220">
        <v>255.40939</v>
      </c>
    </row>
    <row r="221" spans="10:22">
      <c r="J221">
        <v>-71.355130000000003</v>
      </c>
      <c r="K221">
        <v>88.924090000000007</v>
      </c>
      <c r="L221">
        <v>31.999320000000001</v>
      </c>
      <c r="M221">
        <v>3.2000000000000002E-3</v>
      </c>
      <c r="N221">
        <v>7.1559999999999999E-2</v>
      </c>
      <c r="O221">
        <v>-43.945309999999999</v>
      </c>
      <c r="P221" t="s">
        <v>165</v>
      </c>
      <c r="Q221">
        <v>75.866699999999994</v>
      </c>
      <c r="R221">
        <v>379.33350000000002</v>
      </c>
      <c r="S221">
        <v>1.4E-3</v>
      </c>
      <c r="T221">
        <v>-56.945799999999998</v>
      </c>
      <c r="U221">
        <v>7.8219999999999998E-2</v>
      </c>
      <c r="V221">
        <v>359.84982000000002</v>
      </c>
    </row>
    <row r="222" spans="10:22">
      <c r="J222">
        <v>-71.385260000000002</v>
      </c>
      <c r="K222">
        <v>109.33981</v>
      </c>
      <c r="L222">
        <v>24.554130000000001</v>
      </c>
      <c r="M222">
        <v>3.2960000000000003E-2</v>
      </c>
      <c r="N222">
        <v>0.55657999999999996</v>
      </c>
      <c r="O222">
        <v>-47.241210000000002</v>
      </c>
      <c r="P222">
        <v>2.2110000000000001E-2</v>
      </c>
      <c r="Q222">
        <v>90.820310000000006</v>
      </c>
      <c r="R222">
        <v>605.46875999999997</v>
      </c>
      <c r="S222">
        <v>1.1800000000000001E-3</v>
      </c>
      <c r="T222">
        <v>-61.73706</v>
      </c>
      <c r="U222">
        <v>8.1220000000000001E-2</v>
      </c>
      <c r="V222">
        <v>224.56713999999999</v>
      </c>
    </row>
    <row r="223" spans="10:22">
      <c r="J223">
        <v>-70.783090000000001</v>
      </c>
      <c r="K223">
        <v>320.65931</v>
      </c>
      <c r="L223">
        <v>26.938300000000002</v>
      </c>
      <c r="M223">
        <v>6.7150000000000001E-2</v>
      </c>
      <c r="N223">
        <v>6.9099999999999995E-2</v>
      </c>
      <c r="O223">
        <v>-50.567630000000001</v>
      </c>
      <c r="P223">
        <v>6.4530000000000004E-2</v>
      </c>
      <c r="Q223">
        <v>97.930909999999997</v>
      </c>
      <c r="R223">
        <v>559.60519999999997</v>
      </c>
      <c r="S223">
        <v>1.16E-3</v>
      </c>
      <c r="T223">
        <v>-59.326169999999998</v>
      </c>
      <c r="U223">
        <v>0.24829000000000001</v>
      </c>
      <c r="V223">
        <v>84.00909</v>
      </c>
    </row>
    <row r="224" spans="10:22">
      <c r="J224">
        <v>-66.945880000000002</v>
      </c>
      <c r="K224">
        <v>64114.835520000001</v>
      </c>
      <c r="L224">
        <v>13682.047269999999</v>
      </c>
      <c r="M224">
        <v>1.074E-2</v>
      </c>
      <c r="N224">
        <v>0.30592000000000003</v>
      </c>
      <c r="O224">
        <v>-49.68262</v>
      </c>
      <c r="P224">
        <v>6.5369999999999998E-2</v>
      </c>
      <c r="Q224">
        <v>92.071539999999999</v>
      </c>
      <c r="R224">
        <v>526.12306000000001</v>
      </c>
      <c r="S224">
        <v>1.1999999999999999E-3</v>
      </c>
      <c r="T224">
        <v>-56.915280000000003</v>
      </c>
      <c r="U224">
        <v>0.26569999999999999</v>
      </c>
      <c r="V224">
        <v>213.39909</v>
      </c>
    </row>
    <row r="225" spans="10:22">
      <c r="J225">
        <v>-71.393739999999994</v>
      </c>
      <c r="K225">
        <v>48626.994749999998</v>
      </c>
      <c r="L225">
        <v>11202.485720000001</v>
      </c>
      <c r="M225">
        <v>-8.5999999999999998E-4</v>
      </c>
      <c r="N225">
        <v>0.34401999999999999</v>
      </c>
      <c r="O225">
        <v>-49.285890000000002</v>
      </c>
      <c r="P225">
        <v>8.5889999999999994E-2</v>
      </c>
      <c r="Q225">
        <v>89.752200000000002</v>
      </c>
      <c r="R225">
        <v>448.76100000000002</v>
      </c>
      <c r="S225">
        <v>1.32E-3</v>
      </c>
      <c r="T225">
        <v>-60.272219999999997</v>
      </c>
      <c r="U225">
        <v>0.10383000000000001</v>
      </c>
      <c r="V225">
        <v>230.37585999999999</v>
      </c>
    </row>
    <row r="226" spans="10:22">
      <c r="J226">
        <v>-70.066249999999997</v>
      </c>
      <c r="K226">
        <v>78.209530000000001</v>
      </c>
      <c r="L226">
        <v>3.54366</v>
      </c>
      <c r="M226">
        <v>6.8449999999999997E-2</v>
      </c>
      <c r="N226">
        <v>5.466E-2</v>
      </c>
      <c r="O226">
        <v>-46.53931</v>
      </c>
      <c r="P226">
        <v>0.11573</v>
      </c>
      <c r="Q226">
        <v>91.339110000000005</v>
      </c>
      <c r="R226">
        <v>608.92741999999998</v>
      </c>
      <c r="S226">
        <v>1.2199999999999999E-3</v>
      </c>
      <c r="T226">
        <v>-51.910400000000003</v>
      </c>
      <c r="U226">
        <v>0.27862999999999999</v>
      </c>
      <c r="V226">
        <v>45.30988</v>
      </c>
    </row>
    <row r="227" spans="10:22">
      <c r="J227">
        <v>-69.330719999999999</v>
      </c>
      <c r="K227">
        <v>248.55108999999999</v>
      </c>
      <c r="L227">
        <v>10.57756</v>
      </c>
      <c r="M227">
        <v>6.7110000000000003E-2</v>
      </c>
      <c r="N227">
        <v>4.2999999999999997E-2</v>
      </c>
      <c r="O227">
        <v>-47.058109999999999</v>
      </c>
      <c r="P227">
        <v>9.3740000000000004E-2</v>
      </c>
      <c r="Q227">
        <v>88.592529999999996</v>
      </c>
      <c r="R227">
        <v>590.61688000000004</v>
      </c>
      <c r="S227">
        <v>1.1800000000000001E-3</v>
      </c>
      <c r="T227">
        <v>-55.02319</v>
      </c>
      <c r="U227">
        <v>0.26444000000000001</v>
      </c>
      <c r="V227">
        <v>42.55688</v>
      </c>
    </row>
    <row r="228" spans="10:22">
      <c r="J228">
        <v>-64.821550000000002</v>
      </c>
      <c r="K228">
        <v>114.99382</v>
      </c>
      <c r="L228">
        <v>12.342309999999999</v>
      </c>
      <c r="M228">
        <v>0.10206999999999999</v>
      </c>
      <c r="N228">
        <v>0.44557999999999998</v>
      </c>
      <c r="O228">
        <v>-45.410159999999998</v>
      </c>
      <c r="P228">
        <v>2.1829999999999999E-2</v>
      </c>
      <c r="Q228">
        <v>72.418210000000002</v>
      </c>
      <c r="R228">
        <v>362.09107</v>
      </c>
      <c r="S228">
        <v>1.2999999999999999E-3</v>
      </c>
      <c r="T228">
        <v>-53.100589999999997</v>
      </c>
      <c r="U228">
        <v>8.1220000000000001E-2</v>
      </c>
      <c r="V228">
        <v>107.33019</v>
      </c>
    </row>
    <row r="229" spans="10:22">
      <c r="J229">
        <v>-66.001249999999999</v>
      </c>
      <c r="K229">
        <v>129.33369999999999</v>
      </c>
      <c r="L229">
        <v>12.93515</v>
      </c>
      <c r="M229">
        <v>0.10809000000000001</v>
      </c>
      <c r="N229">
        <v>7.5999999999999998E-2</v>
      </c>
      <c r="O229">
        <v>-45.349119999999999</v>
      </c>
      <c r="P229">
        <v>8.6300000000000005E-3</v>
      </c>
      <c r="Q229">
        <v>54.962159999999997</v>
      </c>
      <c r="R229">
        <v>199.86240000000001</v>
      </c>
      <c r="S229">
        <v>1.4599999999999999E-3</v>
      </c>
      <c r="T229">
        <v>-51.025390000000002</v>
      </c>
      <c r="U229">
        <v>0.16564999999999999</v>
      </c>
      <c r="V229">
        <v>100.01373</v>
      </c>
    </row>
    <row r="230" spans="10:22">
      <c r="J230">
        <v>-70.602320000000006</v>
      </c>
      <c r="K230">
        <v>67.76764</v>
      </c>
      <c r="L230">
        <v>17.40814</v>
      </c>
      <c r="M230">
        <v>5.951E-2</v>
      </c>
      <c r="N230">
        <v>0.24476000000000001</v>
      </c>
      <c r="O230">
        <v>-45.959470000000003</v>
      </c>
      <c r="P230">
        <v>3.9730000000000001E-2</v>
      </c>
      <c r="Q230">
        <v>81.451419999999999</v>
      </c>
      <c r="R230">
        <v>407.25709000000001</v>
      </c>
      <c r="S230">
        <v>1.34E-3</v>
      </c>
      <c r="T230">
        <v>-58.288580000000003</v>
      </c>
      <c r="U230">
        <v>7.0290000000000005E-2</v>
      </c>
      <c r="V230">
        <v>256.87986999999998</v>
      </c>
    </row>
    <row r="231" spans="10:22">
      <c r="J231">
        <v>-69.698520000000002</v>
      </c>
      <c r="K231">
        <v>115.46776</v>
      </c>
      <c r="L231">
        <v>11.197559999999999</v>
      </c>
      <c r="M231">
        <v>0.42715999999999998</v>
      </c>
      <c r="N231">
        <v>8.584E-2</v>
      </c>
      <c r="O231">
        <v>-46.356200000000001</v>
      </c>
      <c r="P231">
        <v>-1.8689999999999998E-2</v>
      </c>
      <c r="Q231">
        <v>64.666749999999993</v>
      </c>
      <c r="R231">
        <v>431.11165999999997</v>
      </c>
      <c r="S231">
        <v>3.6000000000000002E-4</v>
      </c>
      <c r="T231">
        <v>-71.807860000000005</v>
      </c>
      <c r="U231">
        <v>6.6739999999999994E-2</v>
      </c>
      <c r="V231">
        <v>96.975660000000005</v>
      </c>
    </row>
    <row r="232" spans="10:22">
      <c r="J232">
        <v>-71.947320000000005</v>
      </c>
      <c r="K232">
        <v>152.66466</v>
      </c>
      <c r="L232">
        <v>31.94445</v>
      </c>
      <c r="M232">
        <v>6.5500000000000003E-2</v>
      </c>
      <c r="N232">
        <v>0.16803999999999999</v>
      </c>
      <c r="O232">
        <v>-45.440669999999997</v>
      </c>
      <c r="P232">
        <v>4.2290000000000001E-2</v>
      </c>
      <c r="Q232">
        <v>75.439449999999994</v>
      </c>
      <c r="R232">
        <v>431.08260000000001</v>
      </c>
      <c r="S232">
        <v>1.5E-3</v>
      </c>
      <c r="T232">
        <v>-51.513669999999998</v>
      </c>
      <c r="U232">
        <v>5.1540000000000002E-2</v>
      </c>
      <c r="V232">
        <v>209.24590000000001</v>
      </c>
    </row>
    <row r="233" spans="10:22">
      <c r="J233">
        <v>-70.690060000000003</v>
      </c>
      <c r="K233">
        <v>181.01875999999999</v>
      </c>
      <c r="L233">
        <v>46.067189999999997</v>
      </c>
      <c r="M233">
        <v>5.96E-2</v>
      </c>
      <c r="N233">
        <v>0.11748</v>
      </c>
      <c r="O233">
        <v>-54.870609999999999</v>
      </c>
      <c r="P233">
        <v>2.7709999999999999E-2</v>
      </c>
      <c r="Q233">
        <v>93.719480000000004</v>
      </c>
      <c r="R233">
        <v>416.53104000000002</v>
      </c>
      <c r="S233">
        <v>1.32E-3</v>
      </c>
      <c r="T233">
        <v>-57.098390000000002</v>
      </c>
      <c r="U233">
        <v>0.11898</v>
      </c>
      <c r="V233">
        <v>254.48847000000001</v>
      </c>
    </row>
    <row r="234" spans="10:22">
      <c r="J234">
        <v>-71.64573</v>
      </c>
      <c r="K234">
        <v>47.21593</v>
      </c>
      <c r="L234">
        <v>3.8068499999999998</v>
      </c>
      <c r="M234">
        <v>8.6800000000000002E-2</v>
      </c>
      <c r="N234">
        <v>4.8439999999999997E-2</v>
      </c>
      <c r="O234">
        <v>-52.215580000000003</v>
      </c>
      <c r="P234">
        <v>7.6450000000000004E-2</v>
      </c>
      <c r="Q234">
        <v>96.130369999999999</v>
      </c>
      <c r="R234">
        <v>549.31641999999999</v>
      </c>
      <c r="S234">
        <v>9.7999999999999997E-4</v>
      </c>
      <c r="T234">
        <v>-62.83569</v>
      </c>
      <c r="U234">
        <v>0.19936000000000001</v>
      </c>
      <c r="V234">
        <v>80.626310000000004</v>
      </c>
    </row>
    <row r="235" spans="10:22">
      <c r="J235">
        <v>-71.6113</v>
      </c>
      <c r="K235">
        <v>42501.582450000002</v>
      </c>
      <c r="L235">
        <v>702.45074</v>
      </c>
      <c r="M235">
        <v>7.4029999999999999E-2</v>
      </c>
      <c r="N235">
        <v>9.3200000000000002E-3</v>
      </c>
      <c r="O235">
        <v>-64.819339999999997</v>
      </c>
      <c r="P235">
        <v>2.937E-2</v>
      </c>
      <c r="Q235">
        <v>103.97338999999999</v>
      </c>
      <c r="R235">
        <v>346.57796999999999</v>
      </c>
      <c r="S235">
        <v>9.3999999999999997E-4</v>
      </c>
      <c r="T235">
        <v>-65.30762</v>
      </c>
      <c r="U235">
        <v>0.26784000000000002</v>
      </c>
      <c r="V235">
        <v>16.527640000000002</v>
      </c>
    </row>
    <row r="236" spans="10:22">
      <c r="J236">
        <v>-77.821079999999995</v>
      </c>
      <c r="K236">
        <v>256.29727000000003</v>
      </c>
      <c r="L236">
        <v>35.595390000000002</v>
      </c>
      <c r="M236">
        <v>6.5509999999999999E-2</v>
      </c>
      <c r="N236">
        <v>0.23662</v>
      </c>
      <c r="O236">
        <v>-44.83032</v>
      </c>
      <c r="P236">
        <v>4.58E-2</v>
      </c>
      <c r="Q236">
        <v>82.489019999999996</v>
      </c>
      <c r="R236">
        <v>471.36579999999998</v>
      </c>
      <c r="S236">
        <v>1.4400000000000001E-3</v>
      </c>
      <c r="T236">
        <v>-52.551270000000002</v>
      </c>
      <c r="U236">
        <v>0.29038000000000003</v>
      </c>
      <c r="V236">
        <v>138.88321999999999</v>
      </c>
    </row>
    <row r="237" spans="10:22">
      <c r="J237">
        <v>-72.625050000000002</v>
      </c>
      <c r="K237">
        <v>63.756830000000001</v>
      </c>
      <c r="L237">
        <v>12.49047</v>
      </c>
      <c r="M237">
        <v>5.5259999999999997E-2</v>
      </c>
      <c r="N237">
        <v>0.2465</v>
      </c>
      <c r="O237">
        <v>-44.06738</v>
      </c>
      <c r="P237">
        <v>2.9260000000000001E-2</v>
      </c>
      <c r="Q237">
        <v>78.247069999999994</v>
      </c>
      <c r="R237">
        <v>521.64715000000001</v>
      </c>
      <c r="S237">
        <v>1.4599999999999999E-3</v>
      </c>
      <c r="T237">
        <v>-56.182859999999998</v>
      </c>
      <c r="U237">
        <v>0.10072</v>
      </c>
      <c r="V237">
        <v>195.90796</v>
      </c>
    </row>
    <row r="238" spans="10:22">
      <c r="J238">
        <v>-71.167379999999994</v>
      </c>
      <c r="K238">
        <v>778.38963000000001</v>
      </c>
      <c r="L238">
        <v>16.140920000000001</v>
      </c>
      <c r="M238">
        <v>9.5699999999999993E-2</v>
      </c>
      <c r="N238">
        <v>8.0820000000000003E-2</v>
      </c>
      <c r="O238">
        <v>-50.598149999999997</v>
      </c>
      <c r="P238">
        <v>8.4140000000000006E-2</v>
      </c>
      <c r="Q238">
        <v>95.825199999999995</v>
      </c>
      <c r="R238">
        <v>638.83465000000001</v>
      </c>
      <c r="S238">
        <v>1.0200000000000001E-3</v>
      </c>
      <c r="T238">
        <v>-53.985599999999998</v>
      </c>
      <c r="U238">
        <v>0.28133999999999998</v>
      </c>
      <c r="V238">
        <v>20.7363</v>
      </c>
    </row>
    <row r="239" spans="10:22">
      <c r="J239">
        <v>-65.502179999999996</v>
      </c>
      <c r="K239">
        <v>478.67725000000002</v>
      </c>
      <c r="L239">
        <v>89.214470000000006</v>
      </c>
      <c r="M239">
        <v>-2.2720000000000001E-2</v>
      </c>
      <c r="N239">
        <v>0.11258</v>
      </c>
      <c r="O239">
        <v>-54.6875</v>
      </c>
      <c r="P239">
        <v>5.987E-2</v>
      </c>
      <c r="Q239">
        <v>79.467780000000005</v>
      </c>
      <c r="R239">
        <v>288.97372999999999</v>
      </c>
      <c r="S239">
        <v>1.2199999999999999E-3</v>
      </c>
      <c r="T239">
        <v>-62.896729999999998</v>
      </c>
      <c r="U239">
        <v>0.25707999999999998</v>
      </c>
      <c r="V239">
        <v>186.37709000000001</v>
      </c>
    </row>
    <row r="240" spans="10:22">
      <c r="J240">
        <v>-71.010720000000006</v>
      </c>
      <c r="K240">
        <v>65.37688</v>
      </c>
      <c r="L240">
        <v>43.902500000000003</v>
      </c>
      <c r="M240">
        <v>-3.8460000000000001E-2</v>
      </c>
      <c r="N240">
        <v>5.484E-2</v>
      </c>
      <c r="O240">
        <v>-55.877690000000001</v>
      </c>
      <c r="P240">
        <v>8.5779999999999995E-2</v>
      </c>
      <c r="Q240">
        <v>82.183840000000004</v>
      </c>
      <c r="R240">
        <v>365.26150999999999</v>
      </c>
      <c r="S240">
        <v>1.2199999999999999E-3</v>
      </c>
      <c r="T240">
        <v>-63.171390000000002</v>
      </c>
      <c r="U240">
        <v>0.28952</v>
      </c>
      <c r="V240">
        <v>671.52953000000002</v>
      </c>
    </row>
    <row r="241" spans="10:22">
      <c r="J241">
        <v>-69.121369999999999</v>
      </c>
      <c r="K241">
        <v>69.84545</v>
      </c>
      <c r="L241">
        <v>34.044049999999999</v>
      </c>
      <c r="M241">
        <v>-2.4309999999999998E-2</v>
      </c>
      <c r="N241">
        <v>7.8539999999999999E-2</v>
      </c>
      <c r="O241">
        <v>-54.290770000000002</v>
      </c>
      <c r="P241">
        <v>9.851E-2</v>
      </c>
      <c r="Q241">
        <v>88.958740000000006</v>
      </c>
      <c r="R241">
        <v>444.79370999999998</v>
      </c>
      <c r="S241">
        <v>9.6000000000000002E-4</v>
      </c>
      <c r="T241">
        <v>-66.40625</v>
      </c>
      <c r="U241">
        <v>0.31641000000000002</v>
      </c>
      <c r="V241">
        <v>487.41975000000002</v>
      </c>
    </row>
    <row r="242" spans="10:22">
      <c r="J242">
        <v>-61.947899999999997</v>
      </c>
      <c r="K242">
        <v>169.91047</v>
      </c>
      <c r="L242">
        <v>34.350990000000003</v>
      </c>
      <c r="M242">
        <v>6.6689999999999999E-2</v>
      </c>
      <c r="N242">
        <v>7.2520000000000001E-2</v>
      </c>
      <c r="O242">
        <v>-49.621580000000002</v>
      </c>
      <c r="P242">
        <v>2.3720000000000001E-2</v>
      </c>
      <c r="Q242">
        <v>79.742429999999999</v>
      </c>
      <c r="R242">
        <v>455.67104999999998</v>
      </c>
      <c r="S242">
        <v>1.1999999999999999E-3</v>
      </c>
      <c r="T242">
        <v>-54.840089999999996</v>
      </c>
      <c r="U242">
        <v>0.23912</v>
      </c>
      <c r="V242">
        <v>202.17113000000001</v>
      </c>
    </row>
    <row r="243" spans="10:22">
      <c r="J243">
        <v>-70.972759999999994</v>
      </c>
      <c r="K243">
        <v>88.933400000000006</v>
      </c>
      <c r="L243">
        <v>20.953150000000001</v>
      </c>
      <c r="M243">
        <v>8.8739999999999999E-2</v>
      </c>
      <c r="N243">
        <v>0.31496000000000002</v>
      </c>
      <c r="O243">
        <v>-45.440669999999997</v>
      </c>
      <c r="P243">
        <v>6.3000000000000003E-4</v>
      </c>
      <c r="Q243">
        <v>78.521730000000005</v>
      </c>
      <c r="R243">
        <v>392.60865000000001</v>
      </c>
      <c r="S243">
        <v>1.0399999999999999E-3</v>
      </c>
      <c r="T243">
        <v>-62.377929999999999</v>
      </c>
      <c r="U243">
        <v>0.16039</v>
      </c>
      <c r="V243">
        <v>235.60497000000001</v>
      </c>
    </row>
    <row r="244" spans="10:22">
      <c r="J244">
        <v>-72.030839999999998</v>
      </c>
      <c r="K244">
        <v>180.05484999999999</v>
      </c>
      <c r="L244">
        <v>78.246499999999997</v>
      </c>
      <c r="M244">
        <v>-4.1700000000000001E-3</v>
      </c>
      <c r="N244">
        <v>0.19983999999999999</v>
      </c>
      <c r="O244">
        <v>-48.492429999999999</v>
      </c>
      <c r="P244">
        <v>9.4140000000000001E-2</v>
      </c>
      <c r="Q244">
        <v>85.052490000000006</v>
      </c>
      <c r="R244">
        <v>378.01107999999999</v>
      </c>
      <c r="S244">
        <v>1.1199999999999999E-3</v>
      </c>
      <c r="T244">
        <v>-60.943600000000004</v>
      </c>
      <c r="U244">
        <v>0.16425999999999999</v>
      </c>
      <c r="V244">
        <v>434.57035999999999</v>
      </c>
    </row>
    <row r="245" spans="10:22">
      <c r="J245">
        <v>-71.53058</v>
      </c>
      <c r="K245">
        <v>-9.4175900000000006</v>
      </c>
      <c r="L245">
        <v>-1.85355</v>
      </c>
      <c r="M245">
        <v>2.631E-2</v>
      </c>
      <c r="N245">
        <v>6.4360000000000001E-2</v>
      </c>
      <c r="O245">
        <v>-51.971440000000001</v>
      </c>
      <c r="P245">
        <v>7.0680000000000007E-2</v>
      </c>
      <c r="Q245">
        <v>87.860110000000006</v>
      </c>
      <c r="R245">
        <v>439.30054999999999</v>
      </c>
      <c r="S245">
        <v>1.0399999999999999E-3</v>
      </c>
      <c r="T245">
        <v>-60.058599999999998</v>
      </c>
      <c r="U245">
        <v>0.41221999999999998</v>
      </c>
      <c r="V245">
        <v>196.81741</v>
      </c>
    </row>
    <row r="246" spans="10:22">
      <c r="J246">
        <v>-71.616619999999998</v>
      </c>
      <c r="K246">
        <v>69.900840000000002</v>
      </c>
      <c r="L246">
        <v>12.621740000000001</v>
      </c>
      <c r="M246">
        <v>-9.7900000000000001E-3</v>
      </c>
      <c r="N246">
        <v>5.67E-2</v>
      </c>
      <c r="O246">
        <v>-50.14038</v>
      </c>
      <c r="P246">
        <v>0.12046</v>
      </c>
      <c r="Q246">
        <v>86.730959999999996</v>
      </c>
      <c r="R246">
        <v>433.65478999999999</v>
      </c>
      <c r="S246">
        <v>1.06E-3</v>
      </c>
      <c r="T246">
        <v>-62.225340000000003</v>
      </c>
      <c r="U246">
        <v>0.30203999999999998</v>
      </c>
      <c r="V246">
        <v>180.56638000000001</v>
      </c>
    </row>
    <row r="247" spans="10:22">
      <c r="J247">
        <v>-70.581810000000004</v>
      </c>
      <c r="K247">
        <v>560.13256000000001</v>
      </c>
      <c r="L247">
        <v>81.500969999999995</v>
      </c>
      <c r="M247">
        <v>7.3069999999999996E-2</v>
      </c>
      <c r="N247">
        <v>5.3159999999999999E-2</v>
      </c>
      <c r="O247">
        <v>-54.595950000000002</v>
      </c>
      <c r="P247">
        <v>1.8180000000000002E-2</v>
      </c>
      <c r="Q247">
        <v>67.474369999999993</v>
      </c>
      <c r="R247">
        <v>269.89747</v>
      </c>
      <c r="S247">
        <v>1.2600000000000001E-3</v>
      </c>
      <c r="T247">
        <v>-61.370849999999997</v>
      </c>
      <c r="U247">
        <v>0.15875</v>
      </c>
      <c r="V247">
        <v>145.50299999999999</v>
      </c>
    </row>
    <row r="248" spans="10:22">
      <c r="J248">
        <v>-63.619</v>
      </c>
      <c r="K248">
        <v>76.968909999999994</v>
      </c>
      <c r="L248">
        <v>37.602629999999998</v>
      </c>
      <c r="M248">
        <v>4.2000000000000003E-2</v>
      </c>
      <c r="N248">
        <v>2.1440000000000001E-2</v>
      </c>
      <c r="O248">
        <v>-46.752929999999999</v>
      </c>
      <c r="P248">
        <v>-4.0699999999999998E-3</v>
      </c>
      <c r="Q248">
        <v>77.239990000000006</v>
      </c>
      <c r="R248">
        <v>441.37137999999999</v>
      </c>
      <c r="S248">
        <v>8.0000000000000004E-4</v>
      </c>
      <c r="T248">
        <v>-65.612790000000004</v>
      </c>
      <c r="U248">
        <v>0.15931999999999999</v>
      </c>
      <c r="V248">
        <v>488.54306000000003</v>
      </c>
    </row>
    <row r="249" spans="10:22">
      <c r="J249">
        <v>-72.035570000000007</v>
      </c>
      <c r="K249">
        <v>70.591530000000006</v>
      </c>
      <c r="L249">
        <v>7.3477199999999998</v>
      </c>
      <c r="M249">
        <v>3.6209999999999999E-2</v>
      </c>
      <c r="N249">
        <v>3.2939999999999997E-2</v>
      </c>
      <c r="O249">
        <v>-49.926760000000002</v>
      </c>
      <c r="P249">
        <v>0.17773</v>
      </c>
      <c r="Q249">
        <v>49.804690000000001</v>
      </c>
      <c r="R249">
        <v>94.866069999999993</v>
      </c>
      <c r="S249">
        <v>3.0999999999999999E-3</v>
      </c>
      <c r="T249">
        <v>-42.480469999999997</v>
      </c>
      <c r="U249">
        <v>1.1350000000000001E-2</v>
      </c>
      <c r="V249">
        <v>104.08786000000001</v>
      </c>
    </row>
    <row r="250" spans="10:22">
      <c r="J250">
        <v>-71.795010000000005</v>
      </c>
      <c r="K250">
        <v>70.624669999999995</v>
      </c>
      <c r="L250">
        <v>20.693449999999999</v>
      </c>
      <c r="M250">
        <v>-4.36E-2</v>
      </c>
      <c r="N250">
        <v>9.7040000000000001E-2</v>
      </c>
      <c r="O250">
        <v>-47.18018</v>
      </c>
      <c r="P250">
        <v>8.2299999999999998E-2</v>
      </c>
      <c r="Q250">
        <v>81.176760000000002</v>
      </c>
      <c r="R250">
        <v>463.86720000000003</v>
      </c>
      <c r="S250">
        <v>1.08E-3</v>
      </c>
      <c r="T250">
        <v>-54.504399999999997</v>
      </c>
      <c r="U250">
        <v>0.10634</v>
      </c>
      <c r="V250">
        <v>293.00590999999997</v>
      </c>
    </row>
    <row r="251" spans="10:22">
      <c r="J251">
        <v>-70.780270000000002</v>
      </c>
      <c r="K251">
        <v>109.60929</v>
      </c>
      <c r="L251">
        <v>11.904489999999999</v>
      </c>
      <c r="M251">
        <v>4.7169999999999997E-2</v>
      </c>
      <c r="N251">
        <v>5.8380000000000001E-2</v>
      </c>
      <c r="O251">
        <v>-50.231929999999998</v>
      </c>
      <c r="P251">
        <v>9.5979999999999996E-2</v>
      </c>
      <c r="Q251">
        <v>88.378910000000005</v>
      </c>
      <c r="R251">
        <v>441.89454000000001</v>
      </c>
      <c r="S251">
        <v>1.0200000000000001E-3</v>
      </c>
      <c r="T251">
        <v>-53.92456</v>
      </c>
      <c r="U251">
        <v>0.313</v>
      </c>
      <c r="V251">
        <v>108.60844</v>
      </c>
    </row>
    <row r="252" spans="10:22">
      <c r="J252">
        <v>-70.372820000000004</v>
      </c>
      <c r="K252">
        <v>90.323549999999997</v>
      </c>
      <c r="L252">
        <v>12.116350000000001</v>
      </c>
      <c r="M252">
        <v>0.11093</v>
      </c>
      <c r="N252">
        <v>9.98E-2</v>
      </c>
      <c r="O252">
        <v>-47.668460000000003</v>
      </c>
      <c r="P252">
        <v>3.4320000000000003E-2</v>
      </c>
      <c r="Q252">
        <v>79.895020000000002</v>
      </c>
      <c r="R252">
        <v>456.54298</v>
      </c>
      <c r="S252">
        <v>1.16E-3</v>
      </c>
      <c r="T252">
        <v>-52.734380000000002</v>
      </c>
      <c r="U252">
        <v>0.25973000000000002</v>
      </c>
      <c r="V252">
        <v>134.14388</v>
      </c>
    </row>
    <row r="253" spans="10:22">
      <c r="J253">
        <v>-69.669240000000002</v>
      </c>
      <c r="K253">
        <v>6.6523399999999997</v>
      </c>
      <c r="L253">
        <v>1.33483</v>
      </c>
      <c r="M253">
        <v>0.11142000000000001</v>
      </c>
      <c r="N253">
        <v>0.40939999999999999</v>
      </c>
      <c r="O253">
        <v>-52.093510000000002</v>
      </c>
      <c r="P253">
        <v>2.6519999999999998E-2</v>
      </c>
      <c r="Q253">
        <v>75.439449999999994</v>
      </c>
      <c r="R253">
        <v>301.75781999999998</v>
      </c>
      <c r="S253">
        <v>1.24E-3</v>
      </c>
      <c r="T253">
        <v>-57.342529999999996</v>
      </c>
      <c r="U253">
        <v>0.26232</v>
      </c>
      <c r="V253">
        <v>200.65591000000001</v>
      </c>
    </row>
    <row r="254" spans="10:22">
      <c r="J254">
        <v>-62.670389999999998</v>
      </c>
      <c r="K254">
        <v>312.21019000000001</v>
      </c>
      <c r="L254">
        <v>18.36252</v>
      </c>
      <c r="M254">
        <v>0.26998</v>
      </c>
      <c r="N254">
        <v>3.218E-2</v>
      </c>
      <c r="O254">
        <v>-49.346919999999997</v>
      </c>
      <c r="P254">
        <v>1.329E-2</v>
      </c>
      <c r="Q254">
        <v>53.28369</v>
      </c>
      <c r="R254">
        <v>118.40821</v>
      </c>
      <c r="S254">
        <v>1.3799999999999999E-3</v>
      </c>
      <c r="T254">
        <v>-57.15943</v>
      </c>
      <c r="U254">
        <v>0.17881</v>
      </c>
      <c r="V254">
        <v>58.814619999999998</v>
      </c>
    </row>
    <row r="255" spans="10:22">
      <c r="J255">
        <v>-65.391990000000007</v>
      </c>
      <c r="K255">
        <v>120.45956</v>
      </c>
      <c r="L255">
        <v>11.226290000000001</v>
      </c>
      <c r="M255">
        <v>0.10161000000000001</v>
      </c>
      <c r="N255">
        <v>8.8520000000000001E-2</v>
      </c>
      <c r="O255">
        <v>-49.987789999999997</v>
      </c>
      <c r="P255">
        <v>5.8540000000000002E-2</v>
      </c>
      <c r="Q255">
        <v>90.545659999999998</v>
      </c>
      <c r="R255">
        <v>452.72827999999998</v>
      </c>
      <c r="S255">
        <v>1.08E-3</v>
      </c>
      <c r="T255">
        <v>-53.558349999999997</v>
      </c>
      <c r="U255">
        <v>0.25429000000000002</v>
      </c>
      <c r="V255">
        <v>93.19547</v>
      </c>
    </row>
    <row r="256" spans="10:22">
      <c r="J256">
        <v>-67.050280000000001</v>
      </c>
      <c r="K256">
        <v>203.65833000000001</v>
      </c>
      <c r="L256">
        <v>25.12959</v>
      </c>
      <c r="M256">
        <v>7.1749999999999994E-2</v>
      </c>
      <c r="N256">
        <v>6.4180000000000001E-2</v>
      </c>
      <c r="O256">
        <v>-52.82593</v>
      </c>
      <c r="P256">
        <v>3.8789999999999998E-2</v>
      </c>
      <c r="Q256">
        <v>79.711920000000006</v>
      </c>
      <c r="R256">
        <v>318.84766000000002</v>
      </c>
      <c r="S256">
        <v>1.16E-3</v>
      </c>
      <c r="T256">
        <v>-58.410649999999997</v>
      </c>
      <c r="U256">
        <v>0.19688</v>
      </c>
      <c r="V256">
        <v>123.39095</v>
      </c>
    </row>
    <row r="257" spans="10:22">
      <c r="J257">
        <v>-71.810050000000004</v>
      </c>
      <c r="K257">
        <v>152.95043999999999</v>
      </c>
      <c r="L257">
        <v>16.884899999999998</v>
      </c>
      <c r="M257">
        <v>0.11797000000000001</v>
      </c>
      <c r="N257">
        <v>0.15840000000000001</v>
      </c>
      <c r="O257">
        <v>-51.391599999999997</v>
      </c>
      <c r="P257">
        <v>-1.102E-2</v>
      </c>
      <c r="Q257">
        <v>103.6377</v>
      </c>
      <c r="R257">
        <v>690.91797999999994</v>
      </c>
      <c r="S257">
        <v>1.0399999999999999E-3</v>
      </c>
      <c r="T257">
        <v>-60.7605</v>
      </c>
      <c r="U257">
        <v>6.7780000000000007E-2</v>
      </c>
      <c r="V257">
        <v>110.39458</v>
      </c>
    </row>
    <row r="258" spans="10:22">
      <c r="J258">
        <v>-65.913079999999994</v>
      </c>
      <c r="K258">
        <v>98.795299999999997</v>
      </c>
      <c r="L258">
        <v>27.68281</v>
      </c>
      <c r="M258">
        <v>5.2599999999999999E-3</v>
      </c>
      <c r="N258">
        <v>0.26562000000000002</v>
      </c>
      <c r="O258">
        <v>-50.964359999999999</v>
      </c>
      <c r="P258">
        <v>4.3150000000000001E-2</v>
      </c>
      <c r="Q258">
        <v>80.352779999999996</v>
      </c>
      <c r="R258">
        <v>401.76391999999998</v>
      </c>
      <c r="S258">
        <v>1.48E-3</v>
      </c>
      <c r="T258">
        <v>-63.59863</v>
      </c>
      <c r="U258">
        <v>6.096E-2</v>
      </c>
      <c r="V258">
        <v>280.20370000000003</v>
      </c>
    </row>
    <row r="259" spans="10:22">
      <c r="J259">
        <v>-66.92013</v>
      </c>
      <c r="K259">
        <v>4.1349200000000002</v>
      </c>
      <c r="L259">
        <v>2.6410200000000001</v>
      </c>
      <c r="M259">
        <v>3.3099999999999997E-2</v>
      </c>
      <c r="N259">
        <v>0.19152</v>
      </c>
      <c r="O259">
        <v>-49.346919999999997</v>
      </c>
      <c r="P259">
        <v>2.213E-2</v>
      </c>
      <c r="Q259">
        <v>79.589849999999998</v>
      </c>
      <c r="R259">
        <v>454.79912000000002</v>
      </c>
      <c r="S259">
        <v>1.3799999999999999E-3</v>
      </c>
      <c r="T259">
        <v>-64.086920000000006</v>
      </c>
      <c r="U259">
        <v>8.7319999999999995E-2</v>
      </c>
      <c r="V259">
        <v>638.71155999999996</v>
      </c>
    </row>
    <row r="260" spans="10:22">
      <c r="J260">
        <v>-72.290289999999999</v>
      </c>
      <c r="K260">
        <v>129.54438999999999</v>
      </c>
      <c r="L260">
        <v>17.053290000000001</v>
      </c>
      <c r="M260">
        <v>7.9219999999999999E-2</v>
      </c>
      <c r="N260">
        <v>0.17230000000000001</v>
      </c>
      <c r="O260">
        <v>-40.740969999999997</v>
      </c>
      <c r="P260">
        <v>1.634E-2</v>
      </c>
      <c r="Q260">
        <v>81.237790000000004</v>
      </c>
      <c r="R260">
        <v>649.90236000000004</v>
      </c>
      <c r="S260">
        <v>1.1199999999999999E-3</v>
      </c>
      <c r="T260">
        <v>-52.978520000000003</v>
      </c>
      <c r="U260">
        <v>5.8779999999999999E-2</v>
      </c>
      <c r="V260">
        <v>131.64053000000001</v>
      </c>
    </row>
    <row r="261" spans="10:22">
      <c r="J261">
        <v>-78.358599999999996</v>
      </c>
      <c r="K261">
        <v>76.802840000000003</v>
      </c>
      <c r="L261">
        <v>9.5992300000000004</v>
      </c>
      <c r="M261">
        <v>8.7819999999999995E-2</v>
      </c>
      <c r="N261">
        <v>0.38888</v>
      </c>
      <c r="O261">
        <v>-45.074460000000002</v>
      </c>
      <c r="P261">
        <v>-3.007E-2</v>
      </c>
      <c r="Q261">
        <v>79.864500000000007</v>
      </c>
      <c r="R261">
        <v>399.32252</v>
      </c>
      <c r="S261">
        <v>1.2800000000000001E-3</v>
      </c>
      <c r="T261">
        <v>-50.964359999999999</v>
      </c>
      <c r="U261">
        <v>1.593E-2</v>
      </c>
      <c r="V261">
        <v>124.98531</v>
      </c>
    </row>
  </sheetData>
  <phoneticPr fontId="2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28372-E0EB-4156-AB48-6DCC071D3616}">
  <dimension ref="A8:G261"/>
  <sheetViews>
    <sheetView topLeftCell="A193" workbookViewId="0">
      <selection activeCell="H199" sqref="H199"/>
    </sheetView>
  </sheetViews>
  <sheetFormatPr defaultRowHeight="17.649999999999999"/>
  <sheetData>
    <row r="8" spans="1:7">
      <c r="C8" t="s">
        <v>456</v>
      </c>
      <c r="D8" t="s">
        <v>456</v>
      </c>
      <c r="F8" t="s">
        <v>457</v>
      </c>
    </row>
    <row r="9" spans="1:7">
      <c r="C9" t="s">
        <v>455</v>
      </c>
      <c r="D9" t="s">
        <v>458</v>
      </c>
      <c r="F9" t="s">
        <v>455</v>
      </c>
      <c r="G9" t="s">
        <v>458</v>
      </c>
    </row>
    <row r="10" spans="1:7">
      <c r="A10" s="60">
        <v>1</v>
      </c>
      <c r="B10" t="s">
        <v>240</v>
      </c>
      <c r="C10" t="s">
        <v>165</v>
      </c>
      <c r="D10" t="s">
        <v>165</v>
      </c>
      <c r="F10">
        <v>1.5959999999999998E-2</v>
      </c>
      <c r="G10">
        <v>1.5959999999999998E-2</v>
      </c>
    </row>
    <row r="11" spans="1:7">
      <c r="A11" s="60">
        <v>1</v>
      </c>
      <c r="B11" t="s">
        <v>240</v>
      </c>
      <c r="C11" t="s">
        <v>165</v>
      </c>
      <c r="D11" t="s">
        <v>165</v>
      </c>
      <c r="F11">
        <v>9.3859999999999999E-2</v>
      </c>
      <c r="G11">
        <v>9.3859999999999999E-2</v>
      </c>
    </row>
    <row r="12" spans="1:7">
      <c r="A12" s="60">
        <v>0</v>
      </c>
      <c r="B12" t="s">
        <v>240</v>
      </c>
      <c r="C12" t="s">
        <v>165</v>
      </c>
      <c r="D12" t="s">
        <v>165</v>
      </c>
      <c r="F12">
        <v>4.0140000000000002E-2</v>
      </c>
      <c r="G12">
        <v>4.0140000000000002E-2</v>
      </c>
    </row>
    <row r="13" spans="1:7">
      <c r="A13" s="60">
        <v>1</v>
      </c>
      <c r="B13" t="s">
        <v>240</v>
      </c>
      <c r="C13" t="s">
        <v>165</v>
      </c>
      <c r="D13" t="s">
        <v>165</v>
      </c>
      <c r="F13">
        <v>6.1600000000000002E-2</v>
      </c>
      <c r="G13">
        <v>6.1600000000000002E-2</v>
      </c>
    </row>
    <row r="14" spans="1:7">
      <c r="A14" s="60">
        <v>0</v>
      </c>
      <c r="B14" t="s">
        <v>240</v>
      </c>
      <c r="C14" t="s">
        <v>165</v>
      </c>
      <c r="D14" t="s">
        <v>165</v>
      </c>
      <c r="F14">
        <v>8.4500000000000006E-2</v>
      </c>
      <c r="G14">
        <v>8.4500000000000006E-2</v>
      </c>
    </row>
    <row r="15" spans="1:7">
      <c r="A15" s="60">
        <v>0</v>
      </c>
      <c r="B15" t="s">
        <v>240</v>
      </c>
      <c r="C15" t="s">
        <v>165</v>
      </c>
      <c r="D15" t="s">
        <v>165</v>
      </c>
      <c r="F15" s="77">
        <v>6.3200000000000001E-3</v>
      </c>
      <c r="G15">
        <v>0.10716000000000001</v>
      </c>
    </row>
    <row r="16" spans="1:7">
      <c r="A16" s="60">
        <v>0</v>
      </c>
      <c r="B16" t="s">
        <v>240</v>
      </c>
      <c r="C16" t="s">
        <v>165</v>
      </c>
      <c r="D16" t="s">
        <v>165</v>
      </c>
      <c r="F16" s="77">
        <v>0.39441999999999999</v>
      </c>
      <c r="G16">
        <v>0.10344</v>
      </c>
    </row>
    <row r="17" spans="1:7">
      <c r="A17" s="60">
        <v>1</v>
      </c>
      <c r="B17" t="s">
        <v>240</v>
      </c>
      <c r="C17" t="s">
        <v>165</v>
      </c>
      <c r="D17" t="s">
        <v>165</v>
      </c>
      <c r="F17">
        <v>0.10716000000000001</v>
      </c>
      <c r="G17">
        <v>9.6680000000000002E-2</v>
      </c>
    </row>
    <row r="18" spans="1:7">
      <c r="A18" s="60">
        <v>1</v>
      </c>
      <c r="B18" t="s">
        <v>240</v>
      </c>
      <c r="C18" t="s">
        <v>165</v>
      </c>
      <c r="D18" t="s">
        <v>165</v>
      </c>
      <c r="F18" s="77">
        <v>0.30724000000000001</v>
      </c>
    </row>
    <row r="19" spans="1:7">
      <c r="A19" s="60">
        <v>0</v>
      </c>
      <c r="B19" t="s">
        <v>240</v>
      </c>
      <c r="C19" t="s">
        <v>165</v>
      </c>
      <c r="D19" t="s">
        <v>165</v>
      </c>
      <c r="F19" s="77">
        <v>0.29959999999999998</v>
      </c>
    </row>
    <row r="20" spans="1:7">
      <c r="A20" s="60">
        <v>2</v>
      </c>
      <c r="B20" t="s">
        <v>240</v>
      </c>
      <c r="C20" t="s">
        <v>165</v>
      </c>
      <c r="D20" t="s">
        <v>165</v>
      </c>
      <c r="F20">
        <v>0.10344</v>
      </c>
    </row>
    <row r="21" spans="1:7">
      <c r="A21" s="60">
        <v>0</v>
      </c>
      <c r="B21" t="s">
        <v>240</v>
      </c>
      <c r="C21" t="s">
        <v>165</v>
      </c>
      <c r="D21" t="s">
        <v>165</v>
      </c>
      <c r="F21">
        <v>9.6680000000000002E-2</v>
      </c>
    </row>
    <row r="22" spans="1:7">
      <c r="A22" s="60">
        <v>2</v>
      </c>
      <c r="B22" t="s">
        <v>240</v>
      </c>
      <c r="C22" t="s">
        <v>165</v>
      </c>
      <c r="D22" t="s">
        <v>165</v>
      </c>
      <c r="F22" s="77">
        <v>0.35426000000000002</v>
      </c>
    </row>
    <row r="23" spans="1:7">
      <c r="A23" s="60">
        <v>2</v>
      </c>
      <c r="B23" t="s">
        <v>240</v>
      </c>
      <c r="C23" t="s">
        <v>165</v>
      </c>
      <c r="D23" t="s">
        <v>165</v>
      </c>
    </row>
    <row r="24" spans="1:7">
      <c r="A24" s="60">
        <v>0</v>
      </c>
      <c r="B24" t="s">
        <v>240</v>
      </c>
      <c r="C24" t="s">
        <v>165</v>
      </c>
      <c r="D24" t="s">
        <v>165</v>
      </c>
    </row>
    <row r="25" spans="1:7">
      <c r="A25" s="60">
        <v>1</v>
      </c>
      <c r="B25" t="s">
        <v>240</v>
      </c>
      <c r="C25" t="s">
        <v>165</v>
      </c>
      <c r="D25" t="s">
        <v>165</v>
      </c>
    </row>
    <row r="26" spans="1:7">
      <c r="A26" s="60">
        <v>1</v>
      </c>
      <c r="B26" t="s">
        <v>240</v>
      </c>
      <c r="C26" t="s">
        <v>165</v>
      </c>
      <c r="D26" t="s">
        <v>165</v>
      </c>
    </row>
    <row r="27" spans="1:7">
      <c r="A27" s="60">
        <v>1</v>
      </c>
      <c r="B27" t="s">
        <v>240</v>
      </c>
      <c r="C27" t="s">
        <v>165</v>
      </c>
      <c r="D27" t="s">
        <v>165</v>
      </c>
    </row>
    <row r="28" spans="1:7">
      <c r="A28" s="60">
        <v>0</v>
      </c>
      <c r="B28" t="s">
        <v>240</v>
      </c>
      <c r="C28" t="s">
        <v>165</v>
      </c>
      <c r="D28" t="s">
        <v>165</v>
      </c>
    </row>
    <row r="29" spans="1:7">
      <c r="A29" s="60">
        <v>1</v>
      </c>
      <c r="B29" t="s">
        <v>240</v>
      </c>
      <c r="C29" t="s">
        <v>165</v>
      </c>
      <c r="D29" t="s">
        <v>165</v>
      </c>
    </row>
    <row r="30" spans="1:7">
      <c r="A30" s="60">
        <v>1</v>
      </c>
      <c r="B30" t="s">
        <v>240</v>
      </c>
      <c r="C30" t="s">
        <v>165</v>
      </c>
      <c r="D30" t="s">
        <v>165</v>
      </c>
    </row>
    <row r="31" spans="1:7">
      <c r="A31" s="60">
        <v>1</v>
      </c>
      <c r="B31" t="s">
        <v>240</v>
      </c>
      <c r="C31" t="s">
        <v>165</v>
      </c>
      <c r="D31" t="s">
        <v>165</v>
      </c>
    </row>
    <row r="32" spans="1:7">
      <c r="A32" s="60">
        <v>0</v>
      </c>
      <c r="B32" t="s">
        <v>240</v>
      </c>
      <c r="C32" t="s">
        <v>165</v>
      </c>
      <c r="D32" t="s">
        <v>165</v>
      </c>
    </row>
    <row r="33" spans="1:4">
      <c r="A33" s="60">
        <v>1</v>
      </c>
      <c r="B33" t="s">
        <v>240</v>
      </c>
      <c r="C33" t="s">
        <v>165</v>
      </c>
      <c r="D33" t="s">
        <v>165</v>
      </c>
    </row>
    <row r="34" spans="1:4">
      <c r="A34" s="60">
        <v>0</v>
      </c>
      <c r="B34" t="s">
        <v>240</v>
      </c>
      <c r="C34" t="s">
        <v>165</v>
      </c>
      <c r="D34" t="s">
        <v>165</v>
      </c>
    </row>
    <row r="35" spans="1:4">
      <c r="A35" s="60">
        <v>2</v>
      </c>
      <c r="B35" t="s">
        <v>240</v>
      </c>
      <c r="C35" t="s">
        <v>165</v>
      </c>
      <c r="D35" t="s">
        <v>165</v>
      </c>
    </row>
    <row r="36" spans="1:4">
      <c r="A36" s="60">
        <v>2</v>
      </c>
      <c r="B36" t="s">
        <v>240</v>
      </c>
      <c r="C36" t="s">
        <v>165</v>
      </c>
      <c r="D36" t="s">
        <v>165</v>
      </c>
    </row>
    <row r="37" spans="1:4">
      <c r="A37" s="60">
        <v>0</v>
      </c>
      <c r="B37" t="s">
        <v>240</v>
      </c>
      <c r="C37" t="s">
        <v>165</v>
      </c>
      <c r="D37" t="s">
        <v>165</v>
      </c>
    </row>
    <row r="38" spans="1:4">
      <c r="A38" s="60">
        <v>2</v>
      </c>
      <c r="B38" t="s">
        <v>240</v>
      </c>
      <c r="C38" t="s">
        <v>165</v>
      </c>
      <c r="D38" t="s">
        <v>165</v>
      </c>
    </row>
    <row r="39" spans="1:4">
      <c r="A39" s="60">
        <v>2</v>
      </c>
      <c r="B39" t="s">
        <v>240</v>
      </c>
      <c r="C39" t="s">
        <v>165</v>
      </c>
      <c r="D39" t="s">
        <v>165</v>
      </c>
    </row>
    <row r="40" spans="1:4">
      <c r="A40" s="60">
        <v>0</v>
      </c>
      <c r="B40" t="s">
        <v>240</v>
      </c>
      <c r="C40" t="s">
        <v>165</v>
      </c>
      <c r="D40" t="s">
        <v>165</v>
      </c>
    </row>
    <row r="41" spans="1:4">
      <c r="A41" s="60">
        <v>2</v>
      </c>
      <c r="B41" t="s">
        <v>240</v>
      </c>
      <c r="C41" t="s">
        <v>165</v>
      </c>
      <c r="D41" t="s">
        <v>165</v>
      </c>
    </row>
    <row r="42" spans="1:4">
      <c r="A42" s="60">
        <v>2</v>
      </c>
      <c r="B42" t="s">
        <v>240</v>
      </c>
      <c r="C42" t="s">
        <v>165</v>
      </c>
      <c r="D42" t="s">
        <v>165</v>
      </c>
    </row>
    <row r="43" spans="1:4">
      <c r="A43" s="60">
        <v>2</v>
      </c>
      <c r="B43" t="s">
        <v>240</v>
      </c>
      <c r="C43" t="s">
        <v>165</v>
      </c>
      <c r="D43" t="s">
        <v>165</v>
      </c>
    </row>
    <row r="44" spans="1:4">
      <c r="A44" s="60">
        <v>0</v>
      </c>
      <c r="B44" t="s">
        <v>240</v>
      </c>
      <c r="C44" t="s">
        <v>165</v>
      </c>
      <c r="D44" t="s">
        <v>165</v>
      </c>
    </row>
    <row r="45" spans="1:4">
      <c r="A45" s="60"/>
      <c r="B45" t="s">
        <v>240</v>
      </c>
      <c r="C45" t="s">
        <v>165</v>
      </c>
      <c r="D45" t="s">
        <v>165</v>
      </c>
    </row>
    <row r="46" spans="1:4">
      <c r="A46" s="60">
        <v>1</v>
      </c>
      <c r="B46" t="s">
        <v>240</v>
      </c>
      <c r="C46" t="s">
        <v>165</v>
      </c>
      <c r="D46" t="s">
        <v>165</v>
      </c>
    </row>
    <row r="47" spans="1:4">
      <c r="A47" s="60">
        <v>1</v>
      </c>
      <c r="B47" t="s">
        <v>240</v>
      </c>
      <c r="C47" t="s">
        <v>165</v>
      </c>
      <c r="D47" t="s">
        <v>165</v>
      </c>
    </row>
    <row r="48" spans="1:4">
      <c r="A48" s="60">
        <v>1</v>
      </c>
      <c r="B48" t="s">
        <v>240</v>
      </c>
      <c r="C48" t="s">
        <v>165</v>
      </c>
      <c r="D48" t="s">
        <v>165</v>
      </c>
    </row>
    <row r="49" spans="1:4">
      <c r="A49" s="60"/>
      <c r="B49" t="s">
        <v>240</v>
      </c>
      <c r="C49" t="s">
        <v>165</v>
      </c>
      <c r="D49" t="s">
        <v>165</v>
      </c>
    </row>
    <row r="50" spans="1:4">
      <c r="A50" s="64"/>
      <c r="C50" t="s">
        <v>165</v>
      </c>
      <c r="D50" t="s">
        <v>165</v>
      </c>
    </row>
    <row r="51" spans="1:4">
      <c r="A51" s="61">
        <v>1</v>
      </c>
      <c r="B51" t="s">
        <v>240</v>
      </c>
      <c r="C51" t="s">
        <v>165</v>
      </c>
      <c r="D51" t="s">
        <v>165</v>
      </c>
    </row>
    <row r="52" spans="1:4">
      <c r="A52" s="61"/>
      <c r="B52" t="s">
        <v>240</v>
      </c>
      <c r="C52" t="s">
        <v>165</v>
      </c>
      <c r="D52" t="s">
        <v>165</v>
      </c>
    </row>
    <row r="53" spans="1:4">
      <c r="A53" s="61">
        <v>1</v>
      </c>
      <c r="B53" t="s">
        <v>240</v>
      </c>
      <c r="C53" t="s">
        <v>165</v>
      </c>
      <c r="D53" t="s">
        <v>165</v>
      </c>
    </row>
    <row r="54" spans="1:4">
      <c r="A54" s="61"/>
      <c r="B54" t="s">
        <v>240</v>
      </c>
      <c r="C54" t="s">
        <v>165</v>
      </c>
      <c r="D54" t="s">
        <v>165</v>
      </c>
    </row>
    <row r="55" spans="1:4">
      <c r="A55" s="61">
        <v>1</v>
      </c>
      <c r="B55" t="s">
        <v>240</v>
      </c>
      <c r="C55" t="s">
        <v>165</v>
      </c>
      <c r="D55" t="s">
        <v>165</v>
      </c>
    </row>
    <row r="56" spans="1:4">
      <c r="A56" s="61"/>
      <c r="B56" t="s">
        <v>240</v>
      </c>
      <c r="C56" t="s">
        <v>165</v>
      </c>
      <c r="D56" t="s">
        <v>165</v>
      </c>
    </row>
    <row r="57" spans="1:4">
      <c r="A57" s="61"/>
      <c r="B57" t="s">
        <v>240</v>
      </c>
      <c r="C57" t="s">
        <v>165</v>
      </c>
      <c r="D57" t="s">
        <v>165</v>
      </c>
    </row>
    <row r="58" spans="1:4">
      <c r="A58" s="61"/>
      <c r="B58" t="s">
        <v>240</v>
      </c>
      <c r="C58" t="s">
        <v>165</v>
      </c>
      <c r="D58" t="s">
        <v>165</v>
      </c>
    </row>
    <row r="59" spans="1:4">
      <c r="A59" s="61"/>
      <c r="B59" t="s">
        <v>240</v>
      </c>
      <c r="C59" t="s">
        <v>165</v>
      </c>
      <c r="D59" t="s">
        <v>165</v>
      </c>
    </row>
    <row r="60" spans="1:4">
      <c r="A60" s="61"/>
      <c r="B60" t="s">
        <v>240</v>
      </c>
      <c r="C60" t="s">
        <v>165</v>
      </c>
      <c r="D60" t="s">
        <v>165</v>
      </c>
    </row>
    <row r="61" spans="1:4">
      <c r="A61" s="61">
        <v>2</v>
      </c>
      <c r="B61" t="s">
        <v>240</v>
      </c>
      <c r="C61" t="s">
        <v>165</v>
      </c>
      <c r="D61" t="s">
        <v>165</v>
      </c>
    </row>
    <row r="62" spans="1:4">
      <c r="A62" s="61"/>
      <c r="B62" t="s">
        <v>241</v>
      </c>
      <c r="C62" t="s">
        <v>165</v>
      </c>
      <c r="D62">
        <v>0</v>
      </c>
    </row>
    <row r="63" spans="1:4">
      <c r="A63" s="61">
        <v>2</v>
      </c>
      <c r="B63" t="s">
        <v>241</v>
      </c>
      <c r="C63">
        <v>2</v>
      </c>
      <c r="D63">
        <v>2</v>
      </c>
    </row>
    <row r="64" spans="1:4">
      <c r="A64" s="61"/>
      <c r="B64" t="s">
        <v>241</v>
      </c>
      <c r="C64" t="s">
        <v>165</v>
      </c>
      <c r="D64">
        <v>0</v>
      </c>
    </row>
    <row r="65" spans="1:5">
      <c r="A65" s="61">
        <v>2</v>
      </c>
      <c r="B65" t="s">
        <v>241</v>
      </c>
      <c r="C65">
        <v>2</v>
      </c>
      <c r="D65">
        <v>2</v>
      </c>
    </row>
    <row r="66" spans="1:5">
      <c r="A66" s="61"/>
      <c r="B66" t="s">
        <v>241</v>
      </c>
      <c r="C66" t="s">
        <v>165</v>
      </c>
      <c r="D66">
        <v>0</v>
      </c>
    </row>
    <row r="67" spans="1:5">
      <c r="A67" s="61">
        <v>2</v>
      </c>
      <c r="B67" t="s">
        <v>241</v>
      </c>
      <c r="C67">
        <v>2</v>
      </c>
      <c r="D67">
        <v>2</v>
      </c>
    </row>
    <row r="68" spans="1:5">
      <c r="A68" s="61"/>
      <c r="B68" t="s">
        <v>241</v>
      </c>
      <c r="C68" t="s">
        <v>165</v>
      </c>
      <c r="D68">
        <v>0</v>
      </c>
    </row>
    <row r="69" spans="1:5">
      <c r="A69" s="61"/>
      <c r="B69" t="s">
        <v>241</v>
      </c>
      <c r="C69" t="s">
        <v>165</v>
      </c>
      <c r="D69">
        <v>0</v>
      </c>
    </row>
    <row r="70" spans="1:5">
      <c r="A70" s="61"/>
      <c r="B70" t="s">
        <v>241</v>
      </c>
      <c r="C70" t="s">
        <v>165</v>
      </c>
      <c r="D70">
        <v>0</v>
      </c>
    </row>
    <row r="71" spans="1:5">
      <c r="A71" s="61">
        <v>2</v>
      </c>
      <c r="B71" t="s">
        <v>241</v>
      </c>
      <c r="C71">
        <v>2</v>
      </c>
      <c r="D71">
        <v>2</v>
      </c>
    </row>
    <row r="72" spans="1:5">
      <c r="A72" s="61"/>
      <c r="B72" t="s">
        <v>241</v>
      </c>
      <c r="C72" t="s">
        <v>165</v>
      </c>
      <c r="D72">
        <v>0</v>
      </c>
    </row>
    <row r="73" spans="1:5">
      <c r="A73" s="62">
        <v>2</v>
      </c>
      <c r="B73" t="s">
        <v>241</v>
      </c>
      <c r="C73">
        <v>2</v>
      </c>
      <c r="D73">
        <v>2</v>
      </c>
    </row>
    <row r="74" spans="1:5">
      <c r="A74" s="61"/>
      <c r="B74" t="s">
        <v>241</v>
      </c>
      <c r="C74" t="s">
        <v>165</v>
      </c>
      <c r="D74">
        <v>0</v>
      </c>
    </row>
    <row r="75" spans="1:5">
      <c r="A75" s="61"/>
      <c r="B75" t="s">
        <v>241</v>
      </c>
      <c r="C75" t="s">
        <v>165</v>
      </c>
      <c r="D75">
        <v>0</v>
      </c>
    </row>
    <row r="76" spans="1:5">
      <c r="A76" s="61"/>
      <c r="C76" t="s">
        <v>165</v>
      </c>
      <c r="D76" t="s">
        <v>165</v>
      </c>
    </row>
    <row r="77" spans="1:5">
      <c r="A77" s="61"/>
      <c r="C77" t="s">
        <v>165</v>
      </c>
      <c r="D77" t="s">
        <v>165</v>
      </c>
    </row>
    <row r="78" spans="1:5">
      <c r="A78" s="62"/>
      <c r="B78" t="s">
        <v>241</v>
      </c>
      <c r="C78" t="s">
        <v>165</v>
      </c>
      <c r="D78">
        <v>0</v>
      </c>
    </row>
    <row r="79" spans="1:5">
      <c r="A79" s="62">
        <v>1</v>
      </c>
      <c r="B79" t="s">
        <v>241</v>
      </c>
      <c r="C79">
        <v>1</v>
      </c>
      <c r="D79">
        <v>1</v>
      </c>
      <c r="E79" s="4">
        <v>1.5959999999999998E-2</v>
      </c>
    </row>
    <row r="80" spans="1:5">
      <c r="A80" s="61"/>
      <c r="B80" t="s">
        <v>241</v>
      </c>
      <c r="C80" t="s">
        <v>165</v>
      </c>
      <c r="D80">
        <v>0</v>
      </c>
    </row>
    <row r="81" spans="1:5">
      <c r="A81" s="61"/>
      <c r="B81" t="s">
        <v>241</v>
      </c>
      <c r="C81" t="s">
        <v>165</v>
      </c>
      <c r="D81">
        <v>0</v>
      </c>
    </row>
    <row r="82" spans="1:5">
      <c r="A82" s="61"/>
      <c r="B82" t="s">
        <v>241</v>
      </c>
      <c r="C82" t="s">
        <v>165</v>
      </c>
      <c r="D82">
        <v>0</v>
      </c>
    </row>
    <row r="83" spans="1:5">
      <c r="A83" s="61">
        <v>1</v>
      </c>
      <c r="B83" t="s">
        <v>241</v>
      </c>
      <c r="C83">
        <v>1</v>
      </c>
      <c r="D83">
        <v>1</v>
      </c>
      <c r="E83" s="4">
        <v>9.3859999999999999E-2</v>
      </c>
    </row>
    <row r="84" spans="1:5">
      <c r="A84" s="61"/>
      <c r="B84" t="s">
        <v>241</v>
      </c>
      <c r="C84" t="s">
        <v>165</v>
      </c>
      <c r="D84">
        <v>0</v>
      </c>
    </row>
    <row r="85" spans="1:5">
      <c r="A85" s="61"/>
      <c r="B85" t="s">
        <v>241</v>
      </c>
      <c r="C85" t="s">
        <v>165</v>
      </c>
      <c r="D85">
        <v>0</v>
      </c>
    </row>
    <row r="86" spans="1:5">
      <c r="A86" s="61">
        <v>1</v>
      </c>
      <c r="B86" t="s">
        <v>241</v>
      </c>
      <c r="C86">
        <v>1</v>
      </c>
      <c r="D86">
        <v>1</v>
      </c>
      <c r="E86" s="4">
        <v>4.0140000000000002E-2</v>
      </c>
    </row>
    <row r="87" spans="1:5">
      <c r="A87" s="61"/>
      <c r="B87" t="s">
        <v>241</v>
      </c>
      <c r="C87" t="s">
        <v>165</v>
      </c>
      <c r="D87">
        <v>0</v>
      </c>
    </row>
    <row r="88" spans="1:5">
      <c r="A88" s="61"/>
      <c r="B88" t="s">
        <v>241</v>
      </c>
      <c r="C88" t="s">
        <v>165</v>
      </c>
      <c r="D88">
        <v>0</v>
      </c>
    </row>
    <row r="89" spans="1:5">
      <c r="A89" s="61"/>
      <c r="B89" t="s">
        <v>241</v>
      </c>
      <c r="C89" t="s">
        <v>165</v>
      </c>
      <c r="D89">
        <v>0</v>
      </c>
    </row>
    <row r="90" spans="1:5">
      <c r="A90" s="61"/>
      <c r="B90" t="s">
        <v>241</v>
      </c>
      <c r="C90" t="s">
        <v>165</v>
      </c>
      <c r="D90">
        <v>0</v>
      </c>
    </row>
    <row r="91" spans="1:5">
      <c r="A91" s="62">
        <v>1</v>
      </c>
      <c r="B91" t="s">
        <v>241</v>
      </c>
      <c r="C91">
        <v>1</v>
      </c>
      <c r="D91">
        <v>1</v>
      </c>
      <c r="E91" s="4">
        <v>6.1600000000000002E-2</v>
      </c>
    </row>
    <row r="92" spans="1:5">
      <c r="A92" s="62"/>
      <c r="B92" t="s">
        <v>241</v>
      </c>
      <c r="C92" t="s">
        <v>165</v>
      </c>
      <c r="D92">
        <v>0</v>
      </c>
    </row>
    <row r="93" spans="1:5">
      <c r="A93" s="61"/>
      <c r="B93" t="s">
        <v>241</v>
      </c>
      <c r="C93" t="s">
        <v>165</v>
      </c>
      <c r="D93">
        <v>0</v>
      </c>
    </row>
    <row r="94" spans="1:5">
      <c r="A94" s="62"/>
      <c r="B94" t="s">
        <v>241</v>
      </c>
      <c r="C94" t="s">
        <v>165</v>
      </c>
      <c r="D94">
        <v>0</v>
      </c>
    </row>
    <row r="95" spans="1:5">
      <c r="A95" s="62">
        <v>1</v>
      </c>
      <c r="B95" t="s">
        <v>241</v>
      </c>
      <c r="C95">
        <v>1</v>
      </c>
      <c r="D95">
        <v>1</v>
      </c>
      <c r="E95" s="4">
        <v>8.4500000000000006E-2</v>
      </c>
    </row>
    <row r="96" spans="1:5">
      <c r="A96" s="61">
        <v>1</v>
      </c>
      <c r="B96" t="s">
        <v>241</v>
      </c>
      <c r="C96">
        <v>1</v>
      </c>
      <c r="D96" s="78">
        <v>0</v>
      </c>
      <c r="E96" s="49">
        <v>6.3200000000000001E-3</v>
      </c>
    </row>
    <row r="97" spans="1:4">
      <c r="A97" s="61">
        <v>2</v>
      </c>
      <c r="B97" t="s">
        <v>241</v>
      </c>
      <c r="C97">
        <v>2</v>
      </c>
      <c r="D97">
        <v>2</v>
      </c>
    </row>
    <row r="98" spans="1:4">
      <c r="A98" s="61">
        <v>2</v>
      </c>
      <c r="B98" t="s">
        <v>241</v>
      </c>
      <c r="C98">
        <v>2</v>
      </c>
      <c r="D98">
        <v>2</v>
      </c>
    </row>
    <row r="99" spans="1:4">
      <c r="A99" s="61"/>
      <c r="B99" t="s">
        <v>241</v>
      </c>
      <c r="C99" t="s">
        <v>165</v>
      </c>
      <c r="D99">
        <v>0</v>
      </c>
    </row>
    <row r="100" spans="1:4">
      <c r="A100" s="61"/>
      <c r="B100" t="s">
        <v>241</v>
      </c>
      <c r="C100" t="s">
        <v>165</v>
      </c>
      <c r="D100">
        <v>0</v>
      </c>
    </row>
    <row r="101" spans="1:4">
      <c r="A101" s="61">
        <v>2</v>
      </c>
      <c r="B101" t="s">
        <v>241</v>
      </c>
      <c r="C101">
        <v>2</v>
      </c>
      <c r="D101">
        <v>2</v>
      </c>
    </row>
    <row r="102" spans="1:4">
      <c r="A102" s="61"/>
      <c r="B102" t="s">
        <v>241</v>
      </c>
      <c r="C102" t="s">
        <v>165</v>
      </c>
      <c r="D102">
        <v>0</v>
      </c>
    </row>
    <row r="103" spans="1:4">
      <c r="A103" s="61"/>
      <c r="B103" t="s">
        <v>241</v>
      </c>
      <c r="C103" t="s">
        <v>165</v>
      </c>
      <c r="D103">
        <v>0</v>
      </c>
    </row>
    <row r="104" spans="1:4">
      <c r="A104" s="63"/>
      <c r="B104" t="s">
        <v>241</v>
      </c>
      <c r="C104" t="s">
        <v>165</v>
      </c>
      <c r="D104">
        <v>0</v>
      </c>
    </row>
    <row r="105" spans="1:4">
      <c r="A105" s="63"/>
      <c r="B105" t="s">
        <v>241</v>
      </c>
      <c r="C105" t="s">
        <v>165</v>
      </c>
      <c r="D105">
        <v>0</v>
      </c>
    </row>
    <row r="106" spans="1:4">
      <c r="A106" s="63"/>
      <c r="B106" t="s">
        <v>241</v>
      </c>
      <c r="C106" t="s">
        <v>165</v>
      </c>
      <c r="D106">
        <v>0</v>
      </c>
    </row>
    <row r="107" spans="1:4">
      <c r="A107" s="63"/>
      <c r="B107" t="s">
        <v>241</v>
      </c>
      <c r="C107" t="s">
        <v>165</v>
      </c>
      <c r="D107">
        <v>0</v>
      </c>
    </row>
    <row r="108" spans="1:4">
      <c r="A108" s="61">
        <v>2</v>
      </c>
      <c r="B108" t="s">
        <v>241</v>
      </c>
      <c r="C108">
        <v>2</v>
      </c>
      <c r="D108">
        <v>2</v>
      </c>
    </row>
    <row r="109" spans="1:4">
      <c r="A109" s="61"/>
      <c r="B109" t="s">
        <v>241</v>
      </c>
      <c r="C109" t="s">
        <v>165</v>
      </c>
      <c r="D109">
        <v>0</v>
      </c>
    </row>
    <row r="110" spans="1:4">
      <c r="A110" s="61">
        <v>2</v>
      </c>
      <c r="B110" t="s">
        <v>241</v>
      </c>
      <c r="C110">
        <v>2</v>
      </c>
      <c r="D110">
        <v>2</v>
      </c>
    </row>
    <row r="111" spans="1:4">
      <c r="A111" s="61"/>
      <c r="B111" t="s">
        <v>241</v>
      </c>
      <c r="C111" t="s">
        <v>165</v>
      </c>
      <c r="D111">
        <v>0</v>
      </c>
    </row>
    <row r="112" spans="1:4">
      <c r="A112" s="61">
        <v>2</v>
      </c>
      <c r="B112" t="s">
        <v>241</v>
      </c>
      <c r="C112">
        <v>2</v>
      </c>
      <c r="D112">
        <v>2</v>
      </c>
    </row>
    <row r="113" spans="1:4">
      <c r="A113" s="61"/>
      <c r="B113" t="s">
        <v>241</v>
      </c>
      <c r="C113" t="s">
        <v>165</v>
      </c>
      <c r="D113">
        <v>0</v>
      </c>
    </row>
    <row r="114" spans="1:4">
      <c r="A114" s="61">
        <v>2</v>
      </c>
      <c r="B114" t="s">
        <v>241</v>
      </c>
      <c r="C114">
        <v>2</v>
      </c>
      <c r="D114">
        <v>2</v>
      </c>
    </row>
    <row r="115" spans="1:4">
      <c r="A115" s="64"/>
      <c r="B115" t="s">
        <v>241</v>
      </c>
      <c r="C115" t="s">
        <v>165</v>
      </c>
      <c r="D115">
        <v>0</v>
      </c>
    </row>
    <row r="116" spans="1:4">
      <c r="A116" s="66"/>
      <c r="B116" s="67" t="s">
        <v>241</v>
      </c>
      <c r="C116" t="s">
        <v>165</v>
      </c>
      <c r="D116">
        <v>0</v>
      </c>
    </row>
    <row r="117" spans="1:4">
      <c r="A117" s="64">
        <v>2</v>
      </c>
      <c r="B117" t="s">
        <v>241</v>
      </c>
      <c r="C117">
        <v>2</v>
      </c>
      <c r="D117">
        <v>2</v>
      </c>
    </row>
    <row r="118" spans="1:4">
      <c r="A118" s="64">
        <v>2</v>
      </c>
      <c r="B118" t="s">
        <v>241</v>
      </c>
      <c r="C118">
        <v>2</v>
      </c>
      <c r="D118">
        <v>2</v>
      </c>
    </row>
    <row r="119" spans="1:4">
      <c r="A119" s="64"/>
      <c r="B119" t="s">
        <v>241</v>
      </c>
      <c r="C119" t="s">
        <v>165</v>
      </c>
      <c r="D119">
        <v>0</v>
      </c>
    </row>
    <row r="120" spans="1:4">
      <c r="A120" s="64"/>
      <c r="B120" t="s">
        <v>241</v>
      </c>
      <c r="C120" t="s">
        <v>165</v>
      </c>
      <c r="D120">
        <v>0</v>
      </c>
    </row>
    <row r="121" spans="1:4">
      <c r="A121" s="64"/>
      <c r="B121" t="s">
        <v>241</v>
      </c>
      <c r="C121" t="s">
        <v>165</v>
      </c>
      <c r="D121">
        <v>0</v>
      </c>
    </row>
    <row r="122" spans="1:4">
      <c r="A122" s="66">
        <v>2</v>
      </c>
      <c r="B122" s="67" t="s">
        <v>241</v>
      </c>
      <c r="C122">
        <v>2</v>
      </c>
      <c r="D122">
        <v>2</v>
      </c>
    </row>
    <row r="123" spans="1:4">
      <c r="A123" s="64">
        <v>2</v>
      </c>
      <c r="B123" t="s">
        <v>241</v>
      </c>
      <c r="C123">
        <v>2</v>
      </c>
      <c r="D123">
        <v>2</v>
      </c>
    </row>
    <row r="124" spans="1:4">
      <c r="A124" s="69">
        <v>2</v>
      </c>
      <c r="B124" s="70" t="s">
        <v>241</v>
      </c>
      <c r="C124">
        <v>2</v>
      </c>
      <c r="D124">
        <v>2</v>
      </c>
    </row>
    <row r="125" spans="1:4">
      <c r="A125" s="66"/>
      <c r="B125" s="67" t="s">
        <v>241</v>
      </c>
      <c r="C125" t="s">
        <v>165</v>
      </c>
      <c r="D125">
        <v>0</v>
      </c>
    </row>
    <row r="126" spans="1:4">
      <c r="A126" s="64">
        <v>2</v>
      </c>
      <c r="B126" t="s">
        <v>241</v>
      </c>
      <c r="C126">
        <v>2</v>
      </c>
      <c r="D126">
        <v>2</v>
      </c>
    </row>
    <row r="127" spans="1:4">
      <c r="A127" s="66"/>
      <c r="B127" s="67" t="s">
        <v>241</v>
      </c>
      <c r="C127" t="s">
        <v>165</v>
      </c>
      <c r="D127">
        <v>0</v>
      </c>
    </row>
    <row r="128" spans="1:4">
      <c r="A128" s="66"/>
      <c r="B128" s="67" t="s">
        <v>241</v>
      </c>
      <c r="C128" t="s">
        <v>165</v>
      </c>
      <c r="D128">
        <v>0</v>
      </c>
    </row>
    <row r="129" spans="1:4">
      <c r="A129" s="64">
        <v>2</v>
      </c>
      <c r="B129" t="s">
        <v>241</v>
      </c>
      <c r="C129">
        <v>2</v>
      </c>
      <c r="D129">
        <v>2</v>
      </c>
    </row>
    <row r="130" spans="1:4">
      <c r="A130" s="64">
        <v>3</v>
      </c>
      <c r="B130" t="s">
        <v>241</v>
      </c>
      <c r="C130" t="s">
        <v>165</v>
      </c>
      <c r="D130">
        <v>3</v>
      </c>
    </row>
    <row r="131" spans="1:4">
      <c r="A131" s="64"/>
      <c r="B131" t="s">
        <v>241</v>
      </c>
      <c r="C131" t="s">
        <v>165</v>
      </c>
      <c r="D131">
        <v>0</v>
      </c>
    </row>
    <row r="132" spans="1:4">
      <c r="A132" s="64">
        <v>3</v>
      </c>
      <c r="B132" t="s">
        <v>241</v>
      </c>
      <c r="C132" t="s">
        <v>165</v>
      </c>
      <c r="D132">
        <v>3</v>
      </c>
    </row>
    <row r="133" spans="1:4">
      <c r="A133" s="66"/>
      <c r="B133" s="67" t="s">
        <v>241</v>
      </c>
      <c r="C133" t="s">
        <v>165</v>
      </c>
      <c r="D133">
        <v>0</v>
      </c>
    </row>
    <row r="134" spans="1:4">
      <c r="A134" s="66">
        <v>3</v>
      </c>
      <c r="B134" s="67" t="s">
        <v>241</v>
      </c>
      <c r="C134" t="s">
        <v>165</v>
      </c>
      <c r="D134">
        <v>0</v>
      </c>
    </row>
    <row r="135" spans="1:4">
      <c r="A135" s="66"/>
      <c r="B135" s="67" t="s">
        <v>241</v>
      </c>
      <c r="C135" t="s">
        <v>165</v>
      </c>
      <c r="D135">
        <v>0</v>
      </c>
    </row>
    <row r="136" spans="1:4">
      <c r="A136" s="64">
        <v>3</v>
      </c>
      <c r="B136" t="s">
        <v>241</v>
      </c>
      <c r="C136" t="s">
        <v>165</v>
      </c>
      <c r="D136">
        <v>3</v>
      </c>
    </row>
    <row r="137" spans="1:4">
      <c r="A137" s="64">
        <v>3</v>
      </c>
      <c r="B137" t="s">
        <v>241</v>
      </c>
      <c r="C137" t="s">
        <v>165</v>
      </c>
      <c r="D137">
        <v>3</v>
      </c>
    </row>
    <row r="138" spans="1:4">
      <c r="A138" s="64"/>
      <c r="B138" t="s">
        <v>241</v>
      </c>
      <c r="C138" t="s">
        <v>165</v>
      </c>
      <c r="D138">
        <v>0</v>
      </c>
    </row>
    <row r="139" spans="1:4">
      <c r="A139" s="64">
        <v>3</v>
      </c>
      <c r="B139" t="s">
        <v>241</v>
      </c>
      <c r="C139" t="s">
        <v>165</v>
      </c>
      <c r="D139">
        <v>0</v>
      </c>
    </row>
    <row r="140" spans="1:4">
      <c r="A140" s="64">
        <v>3</v>
      </c>
      <c r="B140" t="s">
        <v>241</v>
      </c>
      <c r="C140" t="s">
        <v>165</v>
      </c>
      <c r="D140">
        <v>0</v>
      </c>
    </row>
    <row r="141" spans="1:4">
      <c r="A141" s="64">
        <v>3</v>
      </c>
      <c r="B141" t="s">
        <v>241</v>
      </c>
      <c r="C141" t="s">
        <v>165</v>
      </c>
      <c r="D141">
        <v>3</v>
      </c>
    </row>
    <row r="142" spans="1:4">
      <c r="A142" s="64">
        <v>3</v>
      </c>
      <c r="B142" t="s">
        <v>241</v>
      </c>
      <c r="C142" t="s">
        <v>165</v>
      </c>
      <c r="D142">
        <v>3</v>
      </c>
    </row>
    <row r="143" spans="1:4">
      <c r="A143" s="64"/>
      <c r="B143" t="s">
        <v>240</v>
      </c>
      <c r="C143" t="s">
        <v>165</v>
      </c>
      <c r="D143" t="s">
        <v>165</v>
      </c>
    </row>
    <row r="144" spans="1:4">
      <c r="A144" s="64"/>
      <c r="B144" t="s">
        <v>307</v>
      </c>
      <c r="C144" t="s">
        <v>165</v>
      </c>
      <c r="D144" t="s">
        <v>165</v>
      </c>
    </row>
    <row r="145" spans="1:4">
      <c r="A145" s="66"/>
      <c r="B145" s="67" t="s">
        <v>307</v>
      </c>
      <c r="C145" t="s">
        <v>165</v>
      </c>
      <c r="D145" t="s">
        <v>165</v>
      </c>
    </row>
    <row r="146" spans="1:4">
      <c r="A146" s="64">
        <v>3</v>
      </c>
      <c r="B146" t="s">
        <v>307</v>
      </c>
      <c r="C146" t="s">
        <v>165</v>
      </c>
      <c r="D146" t="s">
        <v>165</v>
      </c>
    </row>
    <row r="147" spans="1:4">
      <c r="A147" s="66"/>
      <c r="B147" s="67" t="s">
        <v>307</v>
      </c>
      <c r="C147" t="s">
        <v>165</v>
      </c>
      <c r="D147" t="s">
        <v>165</v>
      </c>
    </row>
    <row r="148" spans="1:4">
      <c r="A148" s="64">
        <v>3</v>
      </c>
      <c r="B148" t="s">
        <v>307</v>
      </c>
      <c r="C148" t="s">
        <v>165</v>
      </c>
      <c r="D148" t="s">
        <v>165</v>
      </c>
    </row>
    <row r="149" spans="1:4">
      <c r="A149" s="64"/>
      <c r="B149" t="s">
        <v>307</v>
      </c>
      <c r="C149" t="s">
        <v>165</v>
      </c>
      <c r="D149" t="s">
        <v>165</v>
      </c>
    </row>
    <row r="150" spans="1:4">
      <c r="A150" s="66"/>
      <c r="B150" s="67" t="s">
        <v>307</v>
      </c>
      <c r="C150" t="s">
        <v>165</v>
      </c>
      <c r="D150" t="s">
        <v>165</v>
      </c>
    </row>
    <row r="151" spans="1:4">
      <c r="A151" s="64">
        <v>3</v>
      </c>
      <c r="B151" t="s">
        <v>307</v>
      </c>
      <c r="C151" t="s">
        <v>165</v>
      </c>
      <c r="D151" t="s">
        <v>165</v>
      </c>
    </row>
    <row r="152" spans="1:4">
      <c r="A152" s="64"/>
      <c r="B152" t="s">
        <v>307</v>
      </c>
      <c r="C152" t="s">
        <v>165</v>
      </c>
      <c r="D152" t="s">
        <v>165</v>
      </c>
    </row>
    <row r="153" spans="1:4">
      <c r="A153" s="64"/>
      <c r="B153" t="s">
        <v>307</v>
      </c>
      <c r="C153" t="s">
        <v>165</v>
      </c>
      <c r="D153" t="s">
        <v>165</v>
      </c>
    </row>
    <row r="154" spans="1:4">
      <c r="A154" s="66"/>
      <c r="B154" s="67" t="s">
        <v>307</v>
      </c>
      <c r="C154" t="s">
        <v>165</v>
      </c>
      <c r="D154" t="s">
        <v>165</v>
      </c>
    </row>
    <row r="155" spans="1:4">
      <c r="A155" s="64">
        <v>3</v>
      </c>
      <c r="B155" t="s">
        <v>307</v>
      </c>
      <c r="C155" t="s">
        <v>165</v>
      </c>
      <c r="D155" t="s">
        <v>165</v>
      </c>
    </row>
    <row r="156" spans="1:4">
      <c r="A156" s="66"/>
      <c r="B156" s="67" t="s">
        <v>307</v>
      </c>
      <c r="C156" t="s">
        <v>165</v>
      </c>
      <c r="D156" t="s">
        <v>165</v>
      </c>
    </row>
    <row r="157" spans="1:4">
      <c r="A157" s="64">
        <v>3</v>
      </c>
      <c r="B157" t="s">
        <v>307</v>
      </c>
      <c r="C157" t="s">
        <v>165</v>
      </c>
      <c r="D157" t="s">
        <v>165</v>
      </c>
    </row>
    <row r="158" spans="1:4">
      <c r="A158" s="66"/>
      <c r="B158" s="67" t="s">
        <v>307</v>
      </c>
      <c r="C158" t="s">
        <v>165</v>
      </c>
      <c r="D158" t="s">
        <v>165</v>
      </c>
    </row>
    <row r="159" spans="1:4">
      <c r="A159" s="64">
        <v>3</v>
      </c>
      <c r="B159" t="s">
        <v>241</v>
      </c>
      <c r="C159" t="s">
        <v>165</v>
      </c>
      <c r="D159">
        <v>3</v>
      </c>
    </row>
    <row r="160" spans="1:4">
      <c r="A160" s="64">
        <v>3</v>
      </c>
      <c r="B160" t="s">
        <v>309</v>
      </c>
      <c r="C160" t="s">
        <v>165</v>
      </c>
      <c r="D160">
        <v>3</v>
      </c>
    </row>
    <row r="161" spans="1:4">
      <c r="A161" s="64"/>
      <c r="B161" t="s">
        <v>309</v>
      </c>
      <c r="C161" t="s">
        <v>165</v>
      </c>
      <c r="D161">
        <v>0</v>
      </c>
    </row>
    <row r="162" spans="1:4">
      <c r="A162" s="64">
        <v>3</v>
      </c>
      <c r="B162" t="s">
        <v>309</v>
      </c>
      <c r="C162" t="s">
        <v>165</v>
      </c>
      <c r="D162">
        <v>3</v>
      </c>
    </row>
    <row r="163" spans="1:4">
      <c r="A163" s="64"/>
      <c r="B163" t="s">
        <v>309</v>
      </c>
      <c r="C163" t="s">
        <v>165</v>
      </c>
      <c r="D163">
        <v>0</v>
      </c>
    </row>
    <row r="164" spans="1:4">
      <c r="A164" s="64"/>
      <c r="B164" t="s">
        <v>309</v>
      </c>
      <c r="C164" t="s">
        <v>165</v>
      </c>
      <c r="D164">
        <v>0</v>
      </c>
    </row>
    <row r="165" spans="1:4">
      <c r="A165" s="64">
        <v>3</v>
      </c>
      <c r="B165" t="s">
        <v>309</v>
      </c>
      <c r="C165" t="s">
        <v>165</v>
      </c>
      <c r="D165">
        <v>3</v>
      </c>
    </row>
    <row r="166" spans="1:4">
      <c r="A166" s="64">
        <v>3</v>
      </c>
      <c r="B166" t="s">
        <v>309</v>
      </c>
      <c r="C166" t="s">
        <v>165</v>
      </c>
      <c r="D166">
        <v>3</v>
      </c>
    </row>
    <row r="167" spans="1:4">
      <c r="A167" s="64">
        <v>3</v>
      </c>
      <c r="B167" t="s">
        <v>309</v>
      </c>
      <c r="C167" t="s">
        <v>165</v>
      </c>
      <c r="D167">
        <v>3</v>
      </c>
    </row>
    <row r="168" spans="1:4">
      <c r="A168" s="64"/>
      <c r="B168" t="s">
        <v>309</v>
      </c>
      <c r="C168" t="s">
        <v>165</v>
      </c>
      <c r="D168">
        <v>0</v>
      </c>
    </row>
    <row r="169" spans="1:4">
      <c r="A169" s="64">
        <v>3</v>
      </c>
      <c r="B169" t="s">
        <v>309</v>
      </c>
      <c r="C169" t="s">
        <v>165</v>
      </c>
      <c r="D169">
        <v>3</v>
      </c>
    </row>
    <row r="170" spans="1:4">
      <c r="A170" s="64">
        <v>3</v>
      </c>
      <c r="B170" t="s">
        <v>309</v>
      </c>
      <c r="C170" t="s">
        <v>165</v>
      </c>
      <c r="D170">
        <v>3</v>
      </c>
    </row>
    <row r="171" spans="1:4">
      <c r="A171" s="64">
        <v>3</v>
      </c>
      <c r="B171" t="s">
        <v>309</v>
      </c>
      <c r="C171" t="s">
        <v>165</v>
      </c>
      <c r="D171">
        <v>3</v>
      </c>
    </row>
    <row r="172" spans="1:4">
      <c r="A172" s="64"/>
      <c r="B172" t="s">
        <v>309</v>
      </c>
      <c r="C172" t="s">
        <v>165</v>
      </c>
      <c r="D172">
        <v>0</v>
      </c>
    </row>
    <row r="173" spans="1:4">
      <c r="A173" s="64">
        <v>3</v>
      </c>
      <c r="B173" t="s">
        <v>309</v>
      </c>
      <c r="C173" t="s">
        <v>165</v>
      </c>
      <c r="D173">
        <v>3</v>
      </c>
    </row>
    <row r="174" spans="1:4">
      <c r="A174" s="73"/>
      <c r="B174" s="74" t="s">
        <v>309</v>
      </c>
      <c r="C174" t="s">
        <v>165</v>
      </c>
      <c r="D174">
        <v>0</v>
      </c>
    </row>
    <row r="175" spans="1:4">
      <c r="A175" s="73">
        <v>3</v>
      </c>
      <c r="B175" s="74" t="s">
        <v>309</v>
      </c>
      <c r="C175" t="s">
        <v>165</v>
      </c>
      <c r="D175">
        <v>0</v>
      </c>
    </row>
    <row r="176" spans="1:4">
      <c r="A176" s="64">
        <v>-3</v>
      </c>
      <c r="B176" t="s">
        <v>240</v>
      </c>
      <c r="C176" t="s">
        <v>165</v>
      </c>
      <c r="D176" t="s">
        <v>165</v>
      </c>
    </row>
    <row r="177" spans="1:4">
      <c r="A177" s="64"/>
      <c r="B177" t="s">
        <v>307</v>
      </c>
      <c r="C177" t="s">
        <v>165</v>
      </c>
      <c r="D177" t="s">
        <v>165</v>
      </c>
    </row>
    <row r="178" spans="1:4">
      <c r="A178" s="73">
        <v>-3</v>
      </c>
      <c r="B178" s="74" t="s">
        <v>307</v>
      </c>
      <c r="C178" t="s">
        <v>165</v>
      </c>
      <c r="D178" t="s">
        <v>165</v>
      </c>
    </row>
    <row r="179" spans="1:4">
      <c r="A179" s="73"/>
      <c r="B179" s="74" t="s">
        <v>307</v>
      </c>
      <c r="C179" t="s">
        <v>165</v>
      </c>
      <c r="D179" t="s">
        <v>165</v>
      </c>
    </row>
    <row r="180" spans="1:4">
      <c r="A180" s="64">
        <v>-3</v>
      </c>
      <c r="B180" t="s">
        <v>307</v>
      </c>
      <c r="C180" t="s">
        <v>165</v>
      </c>
      <c r="D180" t="s">
        <v>165</v>
      </c>
    </row>
    <row r="181" spans="1:4">
      <c r="A181" s="64"/>
      <c r="B181" t="s">
        <v>307</v>
      </c>
      <c r="C181" t="s">
        <v>165</v>
      </c>
      <c r="D181" t="s">
        <v>165</v>
      </c>
    </row>
    <row r="182" spans="1:4">
      <c r="A182" s="64"/>
      <c r="B182" t="s">
        <v>307</v>
      </c>
      <c r="C182" t="s">
        <v>165</v>
      </c>
      <c r="D182" t="s">
        <v>165</v>
      </c>
    </row>
    <row r="183" spans="1:4">
      <c r="A183" s="64">
        <v>-3</v>
      </c>
      <c r="B183" t="s">
        <v>307</v>
      </c>
      <c r="C183" t="s">
        <v>165</v>
      </c>
      <c r="D183" t="s">
        <v>165</v>
      </c>
    </row>
    <row r="184" spans="1:4">
      <c r="A184" s="64"/>
      <c r="B184" t="s">
        <v>307</v>
      </c>
      <c r="C184" t="s">
        <v>165</v>
      </c>
      <c r="D184" t="s">
        <v>165</v>
      </c>
    </row>
    <row r="185" spans="1:4">
      <c r="A185" s="64"/>
      <c r="B185" t="s">
        <v>307</v>
      </c>
      <c r="C185" t="s">
        <v>165</v>
      </c>
      <c r="D185" t="s">
        <v>165</v>
      </c>
    </row>
    <row r="186" spans="1:4">
      <c r="A186" s="73"/>
      <c r="B186" s="74" t="s">
        <v>307</v>
      </c>
      <c r="C186" t="s">
        <v>165</v>
      </c>
      <c r="D186" t="s">
        <v>165</v>
      </c>
    </row>
    <row r="187" spans="1:4">
      <c r="A187" s="73"/>
      <c r="B187" s="74" t="s">
        <v>307</v>
      </c>
      <c r="C187" t="s">
        <v>165</v>
      </c>
      <c r="D187" t="s">
        <v>165</v>
      </c>
    </row>
    <row r="188" spans="1:4">
      <c r="A188" s="64">
        <v>-3</v>
      </c>
      <c r="B188" t="s">
        <v>307</v>
      </c>
      <c r="C188" t="s">
        <v>165</v>
      </c>
      <c r="D188" t="s">
        <v>165</v>
      </c>
    </row>
    <row r="189" spans="1:4">
      <c r="A189" s="64">
        <v>-3</v>
      </c>
      <c r="B189" t="s">
        <v>307</v>
      </c>
      <c r="C189" t="s">
        <v>165</v>
      </c>
      <c r="D189" t="s">
        <v>165</v>
      </c>
    </row>
    <row r="190" spans="1:4">
      <c r="A190" s="64">
        <v>-3</v>
      </c>
      <c r="B190" t="s">
        <v>307</v>
      </c>
      <c r="C190" t="s">
        <v>165</v>
      </c>
      <c r="D190" t="s">
        <v>165</v>
      </c>
    </row>
    <row r="191" spans="1:4">
      <c r="A191" s="73"/>
      <c r="B191" s="74" t="s">
        <v>307</v>
      </c>
      <c r="C191" t="s">
        <v>165</v>
      </c>
      <c r="D191" t="s">
        <v>165</v>
      </c>
    </row>
    <row r="192" spans="1:4">
      <c r="A192" s="64">
        <v>-3</v>
      </c>
      <c r="B192" t="s">
        <v>307</v>
      </c>
      <c r="C192" t="s">
        <v>165</v>
      </c>
      <c r="D192" t="s">
        <v>165</v>
      </c>
    </row>
    <row r="193" spans="1:5">
      <c r="A193" s="73">
        <v>3</v>
      </c>
      <c r="B193" s="74" t="s">
        <v>307</v>
      </c>
      <c r="C193" t="s">
        <v>165</v>
      </c>
      <c r="D193" t="s">
        <v>165</v>
      </c>
    </row>
    <row r="194" spans="1:5">
      <c r="A194" s="64">
        <v>1</v>
      </c>
      <c r="B194" t="s">
        <v>241</v>
      </c>
      <c r="C194">
        <v>1</v>
      </c>
      <c r="D194">
        <v>1</v>
      </c>
      <c r="E194" s="49">
        <v>0.39441999999999999</v>
      </c>
    </row>
    <row r="195" spans="1:5">
      <c r="A195" s="64">
        <v>1</v>
      </c>
      <c r="B195" t="s">
        <v>241</v>
      </c>
      <c r="C195">
        <v>1</v>
      </c>
      <c r="D195">
        <v>1</v>
      </c>
      <c r="E195" s="4">
        <v>0.10716000000000001</v>
      </c>
    </row>
    <row r="196" spans="1:5">
      <c r="A196" s="64"/>
      <c r="B196" t="s">
        <v>241</v>
      </c>
      <c r="C196" t="s">
        <v>165</v>
      </c>
      <c r="D196">
        <v>0</v>
      </c>
    </row>
    <row r="197" spans="1:5">
      <c r="A197" s="64">
        <v>1</v>
      </c>
      <c r="B197" t="s">
        <v>241</v>
      </c>
      <c r="C197">
        <v>1</v>
      </c>
      <c r="D197">
        <v>1</v>
      </c>
      <c r="E197" s="49">
        <v>0.30724000000000001</v>
      </c>
    </row>
    <row r="198" spans="1:5">
      <c r="A198" s="64"/>
      <c r="B198" t="s">
        <v>241</v>
      </c>
      <c r="C198" t="s">
        <v>165</v>
      </c>
      <c r="D198">
        <v>0</v>
      </c>
    </row>
    <row r="199" spans="1:5">
      <c r="A199" s="64"/>
      <c r="B199" t="s">
        <v>241</v>
      </c>
      <c r="C199" t="s">
        <v>165</v>
      </c>
      <c r="D199">
        <v>0</v>
      </c>
    </row>
    <row r="200" spans="1:5">
      <c r="A200" s="64">
        <v>1</v>
      </c>
      <c r="B200" t="s">
        <v>241</v>
      </c>
      <c r="C200">
        <v>1</v>
      </c>
      <c r="D200" s="78">
        <v>0</v>
      </c>
      <c r="E200" s="49">
        <v>0.29959999999999998</v>
      </c>
    </row>
    <row r="201" spans="1:5">
      <c r="A201" s="64"/>
      <c r="B201" t="s">
        <v>241</v>
      </c>
      <c r="C201" t="s">
        <v>165</v>
      </c>
      <c r="D201">
        <v>0</v>
      </c>
    </row>
    <row r="202" spans="1:5">
      <c r="A202" s="64">
        <v>1</v>
      </c>
      <c r="B202" t="s">
        <v>241</v>
      </c>
      <c r="C202">
        <v>1</v>
      </c>
      <c r="D202">
        <v>1</v>
      </c>
      <c r="E202" s="4">
        <v>0.10344</v>
      </c>
    </row>
    <row r="203" spans="1:5">
      <c r="A203" s="64">
        <v>1</v>
      </c>
      <c r="B203" t="s">
        <v>241</v>
      </c>
      <c r="C203">
        <v>1</v>
      </c>
      <c r="D203">
        <v>1</v>
      </c>
      <c r="E203" s="4">
        <v>9.6680000000000002E-2</v>
      </c>
    </row>
    <row r="204" spans="1:5">
      <c r="A204" s="64"/>
      <c r="B204" t="s">
        <v>241</v>
      </c>
      <c r="C204" t="s">
        <v>165</v>
      </c>
      <c r="D204">
        <v>0</v>
      </c>
    </row>
    <row r="205" spans="1:5">
      <c r="A205" s="64">
        <v>1</v>
      </c>
      <c r="B205" t="s">
        <v>241</v>
      </c>
      <c r="C205">
        <v>1</v>
      </c>
      <c r="D205">
        <v>1</v>
      </c>
      <c r="E205" s="49">
        <v>0.35426000000000002</v>
      </c>
    </row>
    <row r="206" spans="1:5">
      <c r="A206" s="64"/>
      <c r="B206" t="s">
        <v>241</v>
      </c>
      <c r="C206" t="s">
        <v>165</v>
      </c>
      <c r="D206">
        <v>0</v>
      </c>
    </row>
    <row r="207" spans="1:5">
      <c r="A207" s="64">
        <v>1</v>
      </c>
      <c r="B207" t="s">
        <v>241</v>
      </c>
      <c r="C207">
        <v>1</v>
      </c>
      <c r="D207" s="78">
        <v>0</v>
      </c>
      <c r="E207" s="4">
        <v>0.45044000000000001</v>
      </c>
    </row>
    <row r="208" spans="1:5">
      <c r="A208" s="64"/>
      <c r="B208" t="s">
        <v>241</v>
      </c>
      <c r="C208" t="s">
        <v>165</v>
      </c>
      <c r="D208">
        <v>0</v>
      </c>
    </row>
    <row r="209" spans="1:4">
      <c r="A209" s="64">
        <v>3</v>
      </c>
      <c r="B209" t="s">
        <v>240</v>
      </c>
      <c r="C209" t="s">
        <v>165</v>
      </c>
      <c r="D209" t="s">
        <v>165</v>
      </c>
    </row>
    <row r="210" spans="1:4">
      <c r="A210" s="64"/>
      <c r="B210" t="s">
        <v>240</v>
      </c>
      <c r="C210" t="s">
        <v>165</v>
      </c>
      <c r="D210" t="s">
        <v>165</v>
      </c>
    </row>
    <row r="211" spans="1:4">
      <c r="A211" s="64"/>
      <c r="B211" t="s">
        <v>240</v>
      </c>
      <c r="C211" t="s">
        <v>165</v>
      </c>
      <c r="D211" t="s">
        <v>165</v>
      </c>
    </row>
    <row r="212" spans="1:4">
      <c r="A212" s="64"/>
      <c r="B212" t="s">
        <v>240</v>
      </c>
      <c r="C212" t="s">
        <v>165</v>
      </c>
      <c r="D212" t="s">
        <v>165</v>
      </c>
    </row>
    <row r="213" spans="1:4">
      <c r="A213" s="64">
        <v>3</v>
      </c>
      <c r="B213" t="s">
        <v>240</v>
      </c>
      <c r="C213" t="s">
        <v>165</v>
      </c>
      <c r="D213" t="s">
        <v>165</v>
      </c>
    </row>
    <row r="214" spans="1:4">
      <c r="A214" s="64">
        <v>3</v>
      </c>
      <c r="B214" t="s">
        <v>240</v>
      </c>
      <c r="C214" t="s">
        <v>165</v>
      </c>
      <c r="D214" t="s">
        <v>165</v>
      </c>
    </row>
    <row r="215" spans="1:4">
      <c r="A215" s="64"/>
      <c r="B215" t="s">
        <v>240</v>
      </c>
      <c r="C215" t="s">
        <v>165</v>
      </c>
      <c r="D215" t="s">
        <v>165</v>
      </c>
    </row>
    <row r="216" spans="1:4">
      <c r="A216" s="64">
        <v>3</v>
      </c>
      <c r="B216" t="s">
        <v>240</v>
      </c>
      <c r="C216" t="s">
        <v>165</v>
      </c>
      <c r="D216" t="s">
        <v>165</v>
      </c>
    </row>
    <row r="217" spans="1:4">
      <c r="A217" s="64">
        <v>3</v>
      </c>
      <c r="B217" t="s">
        <v>240</v>
      </c>
      <c r="C217" t="s">
        <v>165</v>
      </c>
      <c r="D217" t="s">
        <v>165</v>
      </c>
    </row>
    <row r="218" spans="1:4">
      <c r="A218" s="64"/>
      <c r="B218" t="s">
        <v>240</v>
      </c>
      <c r="C218" t="s">
        <v>165</v>
      </c>
      <c r="D218" t="s">
        <v>165</v>
      </c>
    </row>
    <row r="219" spans="1:4">
      <c r="A219" s="75">
        <v>3</v>
      </c>
      <c r="B219" t="s">
        <v>240</v>
      </c>
      <c r="C219" t="s">
        <v>165</v>
      </c>
      <c r="D219" t="s">
        <v>165</v>
      </c>
    </row>
    <row r="220" spans="1:4">
      <c r="A220" s="64">
        <v>3</v>
      </c>
      <c r="B220" t="s">
        <v>240</v>
      </c>
      <c r="C220" t="s">
        <v>165</v>
      </c>
      <c r="D220" t="s">
        <v>165</v>
      </c>
    </row>
    <row r="221" spans="1:4">
      <c r="A221" s="64"/>
      <c r="B221" t="s">
        <v>240</v>
      </c>
      <c r="C221" t="s">
        <v>165</v>
      </c>
      <c r="D221" t="s">
        <v>165</v>
      </c>
    </row>
    <row r="222" spans="1:4">
      <c r="A222" s="64">
        <v>3</v>
      </c>
      <c r="B222" t="s">
        <v>240</v>
      </c>
      <c r="C222" t="s">
        <v>165</v>
      </c>
      <c r="D222" t="s">
        <v>165</v>
      </c>
    </row>
    <row r="223" spans="1:4">
      <c r="A223" s="64">
        <v>3</v>
      </c>
      <c r="B223" t="s">
        <v>240</v>
      </c>
      <c r="C223" t="s">
        <v>165</v>
      </c>
      <c r="D223" t="s">
        <v>165</v>
      </c>
    </row>
    <row r="224" spans="1:4">
      <c r="A224" s="64"/>
      <c r="B224" t="s">
        <v>240</v>
      </c>
      <c r="C224" t="s">
        <v>165</v>
      </c>
      <c r="D224" t="s">
        <v>165</v>
      </c>
    </row>
    <row r="225" spans="1:4">
      <c r="A225" s="64">
        <v>3</v>
      </c>
      <c r="B225" t="s">
        <v>240</v>
      </c>
      <c r="C225" t="s">
        <v>165</v>
      </c>
      <c r="D225" t="s">
        <v>165</v>
      </c>
    </row>
    <row r="226" spans="1:4">
      <c r="A226" s="64">
        <v>3</v>
      </c>
      <c r="B226" t="s">
        <v>240</v>
      </c>
      <c r="C226" t="s">
        <v>165</v>
      </c>
      <c r="D226" t="s">
        <v>165</v>
      </c>
    </row>
    <row r="227" spans="1:4">
      <c r="A227" s="64"/>
      <c r="B227" t="s">
        <v>240</v>
      </c>
      <c r="C227" t="s">
        <v>165</v>
      </c>
      <c r="D227" t="s">
        <v>165</v>
      </c>
    </row>
    <row r="228" spans="1:4">
      <c r="A228" s="64">
        <v>3</v>
      </c>
      <c r="B228" t="s">
        <v>241</v>
      </c>
      <c r="C228" t="s">
        <v>165</v>
      </c>
      <c r="D228">
        <v>3</v>
      </c>
    </row>
    <row r="229" spans="1:4">
      <c r="A229" s="64"/>
      <c r="B229" t="s">
        <v>241</v>
      </c>
      <c r="C229" t="s">
        <v>165</v>
      </c>
      <c r="D229">
        <v>0</v>
      </c>
    </row>
    <row r="230" spans="1:4">
      <c r="A230" s="64">
        <v>3</v>
      </c>
      <c r="B230" t="s">
        <v>241</v>
      </c>
      <c r="C230" t="s">
        <v>165</v>
      </c>
      <c r="D230">
        <v>3</v>
      </c>
    </row>
    <row r="231" spans="1:4">
      <c r="A231" s="64">
        <v>3</v>
      </c>
      <c r="B231" t="s">
        <v>241</v>
      </c>
      <c r="C231" t="s">
        <v>165</v>
      </c>
      <c r="D231">
        <v>3</v>
      </c>
    </row>
    <row r="232" spans="1:4">
      <c r="A232" s="64">
        <v>3</v>
      </c>
      <c r="B232" t="s">
        <v>241</v>
      </c>
      <c r="C232" t="s">
        <v>165</v>
      </c>
      <c r="D232">
        <v>3</v>
      </c>
    </row>
    <row r="233" spans="1:4">
      <c r="A233" s="64"/>
      <c r="B233" t="s">
        <v>241</v>
      </c>
      <c r="C233" t="s">
        <v>165</v>
      </c>
      <c r="D233">
        <v>0</v>
      </c>
    </row>
    <row r="234" spans="1:4">
      <c r="A234" s="64">
        <v>3</v>
      </c>
      <c r="B234" t="s">
        <v>241</v>
      </c>
      <c r="C234" t="s">
        <v>165</v>
      </c>
      <c r="D234">
        <v>3</v>
      </c>
    </row>
    <row r="235" spans="1:4">
      <c r="A235" s="64"/>
      <c r="B235" t="s">
        <v>241</v>
      </c>
      <c r="C235" t="s">
        <v>165</v>
      </c>
      <c r="D235">
        <v>0</v>
      </c>
    </row>
    <row r="236" spans="1:4">
      <c r="A236" s="64">
        <v>3</v>
      </c>
      <c r="B236" t="s">
        <v>241</v>
      </c>
      <c r="C236" t="s">
        <v>165</v>
      </c>
      <c r="D236">
        <v>3</v>
      </c>
    </row>
    <row r="237" spans="1:4">
      <c r="A237" s="64"/>
      <c r="B237" t="s">
        <v>241</v>
      </c>
      <c r="C237" t="s">
        <v>165</v>
      </c>
      <c r="D237">
        <v>0</v>
      </c>
    </row>
    <row r="238" spans="1:4">
      <c r="A238" s="64"/>
      <c r="B238" t="s">
        <v>241</v>
      </c>
      <c r="C238" t="s">
        <v>165</v>
      </c>
      <c r="D238">
        <v>0</v>
      </c>
    </row>
    <row r="239" spans="1:4">
      <c r="A239" s="64"/>
      <c r="B239" t="s">
        <v>240</v>
      </c>
      <c r="C239" t="s">
        <v>165</v>
      </c>
      <c r="D239" t="s">
        <v>165</v>
      </c>
    </row>
    <row r="240" spans="1:4">
      <c r="A240" s="64">
        <v>1</v>
      </c>
      <c r="B240" t="s">
        <v>240</v>
      </c>
      <c r="C240" t="s">
        <v>165</v>
      </c>
      <c r="D240" t="s">
        <v>165</v>
      </c>
    </row>
    <row r="241" spans="1:4">
      <c r="A241" s="64">
        <v>1</v>
      </c>
      <c r="B241" t="s">
        <v>240</v>
      </c>
      <c r="C241" t="s">
        <v>165</v>
      </c>
      <c r="D241" t="s">
        <v>165</v>
      </c>
    </row>
    <row r="242" spans="1:4">
      <c r="A242" s="64">
        <v>1</v>
      </c>
      <c r="B242" t="s">
        <v>240</v>
      </c>
      <c r="C242" t="s">
        <v>165</v>
      </c>
      <c r="D242" t="s">
        <v>165</v>
      </c>
    </row>
    <row r="243" spans="1:4">
      <c r="A243" s="64">
        <v>1</v>
      </c>
      <c r="B243" t="s">
        <v>240</v>
      </c>
      <c r="C243" t="s">
        <v>165</v>
      </c>
      <c r="D243" t="s">
        <v>165</v>
      </c>
    </row>
    <row r="244" spans="1:4">
      <c r="A244" s="64">
        <v>1</v>
      </c>
      <c r="B244" t="s">
        <v>240</v>
      </c>
      <c r="C244" t="s">
        <v>165</v>
      </c>
      <c r="D244" t="s">
        <v>165</v>
      </c>
    </row>
    <row r="245" spans="1:4">
      <c r="A245" s="64"/>
      <c r="B245" t="s">
        <v>240</v>
      </c>
      <c r="C245" t="s">
        <v>165</v>
      </c>
      <c r="D245" t="s">
        <v>165</v>
      </c>
    </row>
    <row r="246" spans="1:4">
      <c r="A246" s="64">
        <v>1</v>
      </c>
      <c r="B246" t="s">
        <v>240</v>
      </c>
      <c r="C246" t="s">
        <v>165</v>
      </c>
      <c r="D246" t="s">
        <v>165</v>
      </c>
    </row>
    <row r="247" spans="1:4">
      <c r="A247" s="64">
        <v>1</v>
      </c>
      <c r="B247" t="s">
        <v>240</v>
      </c>
      <c r="C247" t="s">
        <v>165</v>
      </c>
      <c r="D247" t="s">
        <v>165</v>
      </c>
    </row>
    <row r="248" spans="1:4">
      <c r="A248" s="64">
        <v>1</v>
      </c>
      <c r="B248" t="s">
        <v>240</v>
      </c>
      <c r="C248" t="s">
        <v>165</v>
      </c>
      <c r="D248" t="s">
        <v>165</v>
      </c>
    </row>
    <row r="249" spans="1:4">
      <c r="A249" s="64">
        <v>1</v>
      </c>
      <c r="B249" t="s">
        <v>240</v>
      </c>
      <c r="C249" t="s">
        <v>165</v>
      </c>
      <c r="D249" t="s">
        <v>165</v>
      </c>
    </row>
    <row r="250" spans="1:4">
      <c r="A250" s="64">
        <v>2</v>
      </c>
      <c r="B250" t="s">
        <v>240</v>
      </c>
      <c r="C250" t="s">
        <v>165</v>
      </c>
      <c r="D250" t="s">
        <v>165</v>
      </c>
    </row>
    <row r="251" spans="1:4">
      <c r="A251" s="64">
        <v>2</v>
      </c>
      <c r="B251" t="s">
        <v>240</v>
      </c>
      <c r="C251" t="s">
        <v>165</v>
      </c>
      <c r="D251" t="s">
        <v>165</v>
      </c>
    </row>
    <row r="252" spans="1:4">
      <c r="A252" s="64">
        <v>2</v>
      </c>
      <c r="B252" t="s">
        <v>240</v>
      </c>
      <c r="C252" t="s">
        <v>165</v>
      </c>
      <c r="D252" t="s">
        <v>165</v>
      </c>
    </row>
    <row r="253" spans="1:4">
      <c r="A253" s="64"/>
      <c r="B253" t="s">
        <v>240</v>
      </c>
      <c r="C253" t="s">
        <v>165</v>
      </c>
      <c r="D253" t="s">
        <v>165</v>
      </c>
    </row>
    <row r="254" spans="1:4">
      <c r="A254" s="64">
        <v>2</v>
      </c>
      <c r="B254" t="s">
        <v>240</v>
      </c>
      <c r="C254" t="s">
        <v>165</v>
      </c>
      <c r="D254" t="s">
        <v>165</v>
      </c>
    </row>
    <row r="255" spans="1:4">
      <c r="A255" s="64">
        <v>2</v>
      </c>
      <c r="B255" t="s">
        <v>240</v>
      </c>
      <c r="C255" t="s">
        <v>165</v>
      </c>
      <c r="D255" t="s">
        <v>165</v>
      </c>
    </row>
    <row r="256" spans="1:4">
      <c r="A256" s="64">
        <v>2</v>
      </c>
      <c r="B256" t="s">
        <v>240</v>
      </c>
      <c r="C256" t="s">
        <v>165</v>
      </c>
      <c r="D256" t="s">
        <v>165</v>
      </c>
    </row>
    <row r="257" spans="1:4">
      <c r="A257" s="64">
        <v>3</v>
      </c>
      <c r="B257" t="s">
        <v>240</v>
      </c>
      <c r="C257" t="s">
        <v>165</v>
      </c>
      <c r="D257" t="s">
        <v>165</v>
      </c>
    </row>
    <row r="258" spans="1:4">
      <c r="A258" s="64">
        <v>3</v>
      </c>
      <c r="B258" t="s">
        <v>240</v>
      </c>
      <c r="C258" t="s">
        <v>165</v>
      </c>
      <c r="D258" t="s">
        <v>165</v>
      </c>
    </row>
    <row r="259" spans="1:4">
      <c r="A259" s="64"/>
      <c r="B259" t="s">
        <v>240</v>
      </c>
      <c r="C259" t="s">
        <v>165</v>
      </c>
      <c r="D259" t="s">
        <v>165</v>
      </c>
    </row>
    <row r="260" spans="1:4">
      <c r="A260" s="64">
        <v>3</v>
      </c>
      <c r="B260" t="s">
        <v>240</v>
      </c>
      <c r="C260" t="s">
        <v>165</v>
      </c>
      <c r="D260" t="s">
        <v>165</v>
      </c>
    </row>
    <row r="261" spans="1:4">
      <c r="A261" s="64">
        <v>3</v>
      </c>
      <c r="B261" t="s">
        <v>240</v>
      </c>
      <c r="C261" t="s">
        <v>165</v>
      </c>
      <c r="D261" t="s">
        <v>165</v>
      </c>
    </row>
  </sheetData>
  <phoneticPr fontId="2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D99C0-5B32-42EF-81A7-8D339CC5BABF}">
  <sheetPr codeName="Sheet1"/>
  <dimension ref="A1:AB83"/>
  <sheetViews>
    <sheetView zoomScale="55" zoomScaleNormal="55" workbookViewId="0">
      <selection activeCell="L6" sqref="L6"/>
    </sheetView>
  </sheetViews>
  <sheetFormatPr defaultColWidth="9.125" defaultRowHeight="17.649999999999999"/>
  <cols>
    <col min="1" max="1" width="9.125" style="4"/>
    <col min="2" max="2" width="9.125" style="7"/>
    <col min="3" max="4" width="9.125" style="4"/>
    <col min="5" max="5" width="15" customWidth="1"/>
    <col min="6" max="6" width="26.75" style="4" customWidth="1"/>
    <col min="7" max="7" width="16.875" style="4" customWidth="1"/>
    <col min="8" max="8" width="16.25" style="4" customWidth="1"/>
    <col min="9" max="9" width="28.5" style="4" customWidth="1"/>
    <col min="10" max="10" width="18.75" style="4" customWidth="1"/>
    <col min="11" max="11" width="18.125" style="4" customWidth="1"/>
    <col min="12" max="12" width="18.25" style="4" customWidth="1"/>
    <col min="13" max="13" width="15.625" style="4" customWidth="1"/>
    <col min="14" max="14" width="17" style="4" customWidth="1"/>
    <col min="15" max="15" width="16.125" style="4" customWidth="1"/>
    <col min="16" max="16" width="14.375" style="4" customWidth="1"/>
    <col min="17" max="17" width="16.625" style="4" customWidth="1"/>
    <col min="18" max="18" width="9.125" style="4"/>
    <col min="21" max="21" width="10.375" style="4" customWidth="1"/>
    <col min="23" max="16384" width="9.125" style="4"/>
  </cols>
  <sheetData>
    <row r="1" spans="1:28">
      <c r="A1" s="2" t="s">
        <v>18</v>
      </c>
      <c r="B1" s="6" t="s">
        <v>19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  <c r="H1" s="2" t="s">
        <v>25</v>
      </c>
      <c r="I1" s="10" t="s">
        <v>26</v>
      </c>
      <c r="J1" s="21" t="s">
        <v>27</v>
      </c>
      <c r="K1" s="3" t="s">
        <v>28</v>
      </c>
      <c r="L1" s="10" t="s">
        <v>29</v>
      </c>
      <c r="M1" s="10" t="s">
        <v>30</v>
      </c>
      <c r="N1" s="2" t="s">
        <v>31</v>
      </c>
      <c r="O1" s="2" t="s">
        <v>32</v>
      </c>
      <c r="P1" s="2" t="s">
        <v>33</v>
      </c>
      <c r="Q1" s="2" t="s">
        <v>34</v>
      </c>
      <c r="R1" s="2" t="s">
        <v>35</v>
      </c>
      <c r="S1" s="2" t="s">
        <v>36</v>
      </c>
      <c r="T1" s="2"/>
      <c r="U1" s="2" t="s">
        <v>37</v>
      </c>
      <c r="W1" s="37"/>
      <c r="X1" s="37"/>
      <c r="Y1" s="35" t="s">
        <v>38</v>
      </c>
      <c r="Z1" s="37" t="s">
        <v>39</v>
      </c>
      <c r="AA1" s="37" t="s">
        <v>40</v>
      </c>
      <c r="AB1" s="37" t="s">
        <v>41</v>
      </c>
    </row>
    <row r="2" spans="1:28">
      <c r="A2" s="2" t="s">
        <v>42</v>
      </c>
      <c r="B2" s="6"/>
      <c r="C2" s="2"/>
      <c r="D2" s="2"/>
      <c r="F2" s="2"/>
      <c r="G2">
        <f>AVERAGEIF($B$10:$B$1000, 1, G$10:G$1000)</f>
        <v>-55.937999999999995</v>
      </c>
      <c r="H2">
        <f t="shared" ref="H2:Q2" si="0">AVERAGEIF($B$10:$B$1000, 1, H$10:H$1000)</f>
        <v>55.297506428571445</v>
      </c>
      <c r="I2" s="22">
        <f t="shared" si="0"/>
        <v>8.0904000000000018E-2</v>
      </c>
      <c r="J2" s="22">
        <f t="shared" si="0"/>
        <v>0.28123066666666663</v>
      </c>
      <c r="K2">
        <f t="shared" si="0"/>
        <v>-17.875163999999998</v>
      </c>
      <c r="L2" s="22">
        <f t="shared" si="0"/>
        <v>1.0602720000000001</v>
      </c>
      <c r="M2" s="22">
        <f t="shared" si="0"/>
        <v>97.569340666666662</v>
      </c>
      <c r="N2">
        <f t="shared" si="0"/>
        <v>9.9733333333333358E-4</v>
      </c>
      <c r="O2" s="11">
        <f t="shared" si="0"/>
        <v>-39.463297333333344</v>
      </c>
      <c r="P2">
        <f t="shared" si="0"/>
        <v>0.2068086666666667</v>
      </c>
      <c r="Q2">
        <f t="shared" si="0"/>
        <v>119.42666666666668</v>
      </c>
      <c r="R2" s="37"/>
      <c r="U2" s="2"/>
      <c r="W2" s="37" t="s">
        <v>43</v>
      </c>
      <c r="X2" s="37" t="s">
        <v>44</v>
      </c>
      <c r="Y2" s="37">
        <v>0.90210000000000001</v>
      </c>
      <c r="Z2" s="37">
        <v>0.69730000000000003</v>
      </c>
      <c r="AA2" s="37">
        <v>5.0200000000000002E-2</v>
      </c>
      <c r="AB2" s="37">
        <v>0.18360000000000001</v>
      </c>
    </row>
    <row r="3" spans="1:28">
      <c r="A3" s="2" t="s">
        <v>45</v>
      </c>
      <c r="B3" s="6"/>
      <c r="C3" s="2"/>
      <c r="D3" s="2"/>
      <c r="F3" s="2"/>
      <c r="G3">
        <f>AVERAGEIF($B$10:$B1000, 2, G$10:G$1000)</f>
        <v>-49.652999999999999</v>
      </c>
      <c r="H3">
        <f>AVERAGEIF($B$10:$B1000, 2, H$10:H$1000)</f>
        <v>44.237755000000007</v>
      </c>
      <c r="I3" s="23">
        <f>AVERAGEIF($B$10:$B1000, 2, I$10:I$1000)</f>
        <v>4.7009999999999996E-2</v>
      </c>
      <c r="J3" s="22">
        <f>AVERAGEIF($B$10:$B1000, 2, J$10:J$1000)</f>
        <v>0.47630400000000001</v>
      </c>
      <c r="K3">
        <f>AVERAGEIF($B$10:$B1000, 2, K$10:K$1000)</f>
        <v>-17.233276999999998</v>
      </c>
      <c r="L3" s="23">
        <f>AVERAGEIF($B$10:$B1000, 2, L$10:L$1000)</f>
        <v>1.693001</v>
      </c>
      <c r="M3" s="22">
        <f>AVERAGEIF($B$10:$B1000, 2, M$10:M$1000)</f>
        <v>93.331061000000005</v>
      </c>
      <c r="N3">
        <f>AVERAGEIF($B$10:$B1000, 2, N$10:N$1000)</f>
        <v>1.01E-3</v>
      </c>
      <c r="O3" s="9">
        <f>AVERAGEIF($B$10:$B1000, 2, O$10:O$1000)</f>
        <v>-37.826538999999997</v>
      </c>
      <c r="P3">
        <f>AVERAGEIF($B$10:$B1000, 2, P$10:P$1000)</f>
        <v>0.23295199999999999</v>
      </c>
      <c r="Q3">
        <f>AVERAGEIF($B$10:$B1000, 2, Q$10:Q$1000)</f>
        <v>102.28872800000001</v>
      </c>
      <c r="R3" s="37"/>
      <c r="U3" s="2"/>
      <c r="W3" s="37"/>
      <c r="X3" s="37" t="s">
        <v>46</v>
      </c>
      <c r="Y3" s="37">
        <v>0.91749999999999998</v>
      </c>
      <c r="Z3" s="37">
        <v>0.57130000000000003</v>
      </c>
      <c r="AA3" s="37">
        <v>4.1999999999999997E-3</v>
      </c>
      <c r="AB3" s="37">
        <v>6.7000000000000004E-2</v>
      </c>
    </row>
    <row r="4" spans="1:28">
      <c r="A4" s="37" t="s">
        <v>47</v>
      </c>
      <c r="B4" s="6"/>
      <c r="C4" s="2"/>
      <c r="D4" s="2"/>
      <c r="F4" s="2"/>
      <c r="G4" cm="1">
        <f t="array" ref="G4">_xlfn.STDEV.S(_xlfn._xlws.FILTER(G$10:G$1000, $B$10:$B$1000=1))</f>
        <v>11.062161504102972</v>
      </c>
      <c r="H4" cm="1">
        <f t="array" ref="H4">_xlfn.STDEV.S(_xlfn._xlws.FILTER(H$10:H$1000, $B$10:$B$1000=1))</f>
        <v>38.187717980960336</v>
      </c>
      <c r="I4" cm="1">
        <f t="array" ref="I4">_xlfn.STDEV.S(_xlfn._xlws.FILTER(I$10:I$1000, $B$10:$B$1000=1))</f>
        <v>7.9767090761613146E-2</v>
      </c>
      <c r="J4" cm="1">
        <f t="array" ref="J4">_xlfn.STDEV.S(_xlfn._xlws.FILTER(J$10:J$1000, $B$10:$B$1000=1))</f>
        <v>0.27244419747030424</v>
      </c>
      <c r="K4" cm="1">
        <f t="array" ref="K4">_xlfn.STDEV.S(_xlfn._xlws.FILTER(K$10:K$1000, $B$10:$B$1000=1))</f>
        <v>1.4815709837427877</v>
      </c>
      <c r="L4" cm="1">
        <f t="array" ref="L4">_xlfn.STDEV.S(_xlfn._xlws.FILTER(L$10:L$1000, $B$10:$B$1000=1))</f>
        <v>0.5130145863033525</v>
      </c>
      <c r="M4" cm="1">
        <f t="array" ref="M4">_xlfn.STDEV.S(_xlfn._xlws.FILTER(M$10:M$1000, $B$10:$B$1000=1))</f>
        <v>7.1259340640252393</v>
      </c>
      <c r="N4" cm="1">
        <f t="array" ref="N4">_xlfn.STDEV.S(_xlfn._xlws.FILTER(N$10:N$1000, $B$10:$B$1000=1))</f>
        <v>1.830950832868257E-5</v>
      </c>
      <c r="O4" cm="1">
        <f t="array" ref="O4">_xlfn.STDEV.S(_xlfn._xlws.FILTER(O$10:O$1000, $B$10:$B$1000=1))</f>
        <v>10.317933297729331</v>
      </c>
      <c r="P4" cm="1">
        <f t="array" ref="P4">_xlfn.STDEV.S(_xlfn._xlws.FILTER(P$10:P$1000, $B$10:$B$1000=1))</f>
        <v>5.7863396012463965E-2</v>
      </c>
      <c r="Q4" cm="1">
        <f t="array" ref="Q4">_xlfn.STDEV.S(_xlfn._xlws.FILTER(Q$10:Q$1000, $B$10:$B$1000=1))</f>
        <v>62.312271970256703</v>
      </c>
      <c r="R4" s="37"/>
      <c r="U4" s="2"/>
      <c r="W4" s="37" t="s">
        <v>48</v>
      </c>
      <c r="X4" s="37" t="s">
        <v>44</v>
      </c>
      <c r="Y4" s="37">
        <v>0.23799999999999999</v>
      </c>
      <c r="Z4" s="37">
        <v>0.49790000000000001</v>
      </c>
      <c r="AA4" s="37">
        <v>0.37959999999999999</v>
      </c>
      <c r="AB4" s="37">
        <v>0.2586</v>
      </c>
    </row>
    <row r="5" spans="1:28" customFormat="1">
      <c r="A5" s="2" t="s">
        <v>49</v>
      </c>
      <c r="G5" cm="1">
        <f t="array" ref="G5">_xlfn.STDEV.S(_xlfn._xlws.FILTER(G$10:G$1000, $B$10:$B$1000=2))</f>
        <v>11.473365339874018</v>
      </c>
      <c r="H5" cm="1">
        <f t="array" ref="H5">_xlfn.STDEV.S(_xlfn._xlws.FILTER(H$10:H$1000, $B$10:$B$1000=2))</f>
        <v>39.533401256472075</v>
      </c>
      <c r="I5" cm="1">
        <f t="array" ref="I5">_xlfn.STDEV.S(_xlfn._xlws.FILTER(I$10:I$1000, $B$10:$B$1000=2))</f>
        <v>5.7099532202792853E-2</v>
      </c>
      <c r="J5" cm="1">
        <f t="array" ref="J5">_xlfn.STDEV.S(_xlfn._xlws.FILTER(J$10:J$1000, $B$10:$B$1000=2))</f>
        <v>0.39767433385176426</v>
      </c>
      <c r="K5" cm="1">
        <f t="array" ref="K5">_xlfn.STDEV.S(_xlfn._xlws.FILTER(K$10:K$1000, $B$10:$B$1000=2))</f>
        <v>1.75793789784161</v>
      </c>
      <c r="L5" cm="1">
        <f t="array" ref="L5">_xlfn.STDEV.S(_xlfn._xlws.FILTER(L$10:L$1000, $B$10:$B$1000=2))</f>
        <v>1.0797021571448921</v>
      </c>
      <c r="M5" cm="1">
        <f t="array" ref="M5">_xlfn.STDEV.S(_xlfn._xlws.FILTER(M$10:M$1000, $B$10:$B$1000=2))</f>
        <v>10.188586045677095</v>
      </c>
      <c r="N5" cm="1">
        <f t="array" ref="N5">_xlfn.STDEV.S(_xlfn._xlws.FILTER(N$10:N$1000, $B$10:$B$1000=2))</f>
        <v>1.6996731711975994E-5</v>
      </c>
      <c r="O5" cm="1">
        <f t="array" ref="O5">_xlfn.STDEV.S(_xlfn._xlws.FILTER(O$10:O$1000, $B$10:$B$1000=2))</f>
        <v>10.490820697858206</v>
      </c>
      <c r="P5" cm="1">
        <f t="array" ref="P5">_xlfn.STDEV.S(_xlfn._xlws.FILTER(P$10:P$1000, $B$10:$B$1000=2))</f>
        <v>5.5466554647322724E-2</v>
      </c>
      <c r="Q5" cm="1">
        <f t="array" ref="Q5">_xlfn.STDEV.S(_xlfn._xlws.FILTER(Q$10:Q$1000, $B$10:$B$1000=2))</f>
        <v>62.657119311037739</v>
      </c>
      <c r="X5" s="37" t="s">
        <v>46</v>
      </c>
      <c r="Y5">
        <v>8.6999999999999994E-2</v>
      </c>
      <c r="Z5">
        <v>0.31990000000000002</v>
      </c>
      <c r="AA5">
        <v>0.19950000000000001</v>
      </c>
      <c r="AB5">
        <v>0.10100000000000001</v>
      </c>
    </row>
    <row r="6" spans="1:28">
      <c r="A6" s="2" t="s">
        <v>50</v>
      </c>
      <c r="B6" s="6"/>
      <c r="C6" s="2"/>
      <c r="D6" s="2"/>
      <c r="F6" s="2"/>
      <c r="G6" s="31" cm="1">
        <f t="array" ref="G6">_xlfn.T.TEST(_xlfn._xlws.FILTER(G$10:G$1000, $B$10:$B$1000=1), _xlfn._xlws.FILTER(G$10:G$1000, $B$10:$B$1000=2), 2, 3)</f>
        <v>0.1894586667394639</v>
      </c>
      <c r="H6" s="31" cm="1">
        <f t="array" ref="H6">_xlfn.T.TEST(_xlfn._xlws.FILTER(H$10:H$1000, $B$10:$B$1000=1), _xlfn._xlws.FILTER(H$10:H$1000, $B$10:$B$1000=2), 2, 3)</f>
        <v>0.50138153694665433</v>
      </c>
      <c r="I6" s="36" cm="1">
        <f t="array" ref="I6">_xlfn.T.TEST(_xlfn._xlws.FILTER(I$10:I$1000, $B$10:$B$1000=1), _xlfn._xlws.FILTER(I$10:I$1000, $B$10:$B$1000=2), 2, 3)</f>
        <v>0.22850162607166344</v>
      </c>
      <c r="J6" s="31" cm="1">
        <f t="array" ref="J6">_xlfn.T.TEST(_xlfn._xlws.FILTER(J$10:J$1000, $B$10:$B$1000=1), _xlfn._xlws.FILTER(J$10:J$1000, $B$10:$B$1000=2), 2, 3)</f>
        <v>0.19639476624124255</v>
      </c>
      <c r="K6" s="31" cm="1">
        <f t="array" ref="K6">_xlfn.T.TEST(_xlfn._xlws.FILTER(K$10:K$1000, $B$10:$B$1000=1), _xlfn._xlws.FILTER(K$10:K$1000, $B$10:$B$1000=2), 2, 3)</f>
        <v>0.35476634686704189</v>
      </c>
      <c r="L6" s="31" cm="1">
        <f t="array" ref="L6">_xlfn.T.TEST(_xlfn._xlws.FILTER(L$10:L$1000, $B$10:$B$1000=1), _xlfn._xlws.FILTER(L$10:L$1000, $B$10:$B$1000=2), 2, 3)</f>
        <v>0.11022229929748213</v>
      </c>
      <c r="M6" s="31" cm="1">
        <f t="array" ref="M6">_xlfn.T.TEST(_xlfn._xlws.FILTER(M$10:M$1000, $B$10:$B$1000=1), _xlfn._xlws.FILTER(M$10:M$1000, $B$10:$B$1000=2), 2, 3)</f>
        <v>0.27145020908549067</v>
      </c>
      <c r="N6" s="31" cm="1">
        <f t="array" ref="N6">_xlfn.T.TEST(_xlfn._xlws.FILTER(N$10:N$1000, $B$10:$B$1000=1), _xlfn._xlws.FILTER(N$10:N$1000, $B$10:$B$1000=2), 2, 3)</f>
        <v>9.171453514063084E-2</v>
      </c>
      <c r="O6" s="31" cm="1">
        <f t="array" ref="O6">_xlfn.T.TEST(_xlfn._xlws.FILTER(O$10:O$1000, $B$10:$B$1000=1), _xlfn._xlws.FILTER(O$10:O$1000, $B$10:$B$1000=2), 2, 3)</f>
        <v>0.70469344725016336</v>
      </c>
      <c r="P6" s="31" cm="1">
        <f t="array" ref="P6">_xlfn.T.TEST(_xlfn._xlws.FILTER(P$10:P$1000, $B$10:$B$1000=1), _xlfn._xlws.FILTER(P$10:P$1000, $B$10:$B$1000=2), 2, 3)</f>
        <v>0.26991683800579525</v>
      </c>
      <c r="Q6" s="31" cm="1">
        <f t="array" ref="Q6">_xlfn.T.TEST(_xlfn._xlws.FILTER(Q$10:Q$1000, $B$10:$B$1000=1), _xlfn._xlws.FILTER(Q$10:Q$1000, $B$10:$B$1000=2), 2, 3)</f>
        <v>0.50985837469655126</v>
      </c>
      <c r="R6" s="37"/>
      <c r="U6" s="2"/>
      <c r="W6" s="37"/>
      <c r="X6" s="37"/>
      <c r="Y6" s="37"/>
      <c r="Z6" s="37"/>
      <c r="AA6" s="37"/>
      <c r="AB6" s="37"/>
    </row>
    <row r="7" spans="1:28">
      <c r="A7" s="37" t="s">
        <v>51</v>
      </c>
      <c r="B7" s="38"/>
      <c r="C7" s="37"/>
      <c r="D7" s="37"/>
      <c r="F7" s="37"/>
      <c r="G7" cm="1">
        <f t="array" ref="G7">COUNTA(_xlfn._xlws.FILTER(G$10:G$1000, ($B$10:$B$1000=1)*(ISNUMBER(G$10:G$1000))))</f>
        <v>15</v>
      </c>
      <c r="H7" cm="1">
        <f t="array" ref="H7">COUNTA(_xlfn._xlws.FILTER(H$10:H$1000, ($B$10:$B$1000=1)*(ISNUMBER(H$10:H$1000))))</f>
        <v>14</v>
      </c>
      <c r="I7" cm="1">
        <f t="array" ref="I7">COUNTA(_xlfn._xlws.FILTER(I$10:I$1000, ($B$10:$B$1000=1)*(ISNUMBER(I$10:I$1000))))</f>
        <v>15</v>
      </c>
      <c r="J7" cm="1">
        <f t="array" ref="J7">COUNTA(_xlfn._xlws.FILTER(J$10:J$1000, ($B$10:$B$1000=1)*(ISNUMBER(J$10:J$1000))))</f>
        <v>15</v>
      </c>
      <c r="K7" cm="1">
        <f t="array" ref="K7">COUNTA(_xlfn._xlws.FILTER(K$10:K$1000, ($B$10:$B$1000=1)*(ISNUMBER(K$10:K$1000))))</f>
        <v>15</v>
      </c>
      <c r="L7" cm="1">
        <f t="array" ref="L7">COUNTA(_xlfn._xlws.FILTER(L$10:L$1000, ($B$10:$B$1000=1)*(ISNUMBER(L$10:L$1000))))</f>
        <v>15</v>
      </c>
      <c r="M7" cm="1">
        <f t="array" ref="M7">COUNTA(_xlfn._xlws.FILTER(M$10:M$1000, ($B$10:$B$1000=1)*(ISNUMBER(M$10:M$1000))))</f>
        <v>15</v>
      </c>
      <c r="N7" cm="1">
        <f t="array" ref="N7">COUNTA(_xlfn._xlws.FILTER(N$10:N$1000, ($B$10:$B$1000=1)*(ISNUMBER(N$10:N$1000))))</f>
        <v>15</v>
      </c>
      <c r="O7" cm="1">
        <f t="array" ref="O7">COUNTA(_xlfn._xlws.FILTER(O$10:O$1000, ($B$10:$B$1000=1)*(ISNUMBER(O$10:O$1000))))</f>
        <v>15</v>
      </c>
      <c r="P7" cm="1">
        <f t="array" ref="P7">COUNTA(_xlfn._xlws.FILTER(P$10:P$1000, ($B$10:$B$1000=1)*(ISNUMBER(P$10:P$1000))))</f>
        <v>15</v>
      </c>
      <c r="Q7" cm="1">
        <f t="array" ref="Q7">COUNTA(_xlfn._xlws.FILTER(Q$10:Q$1000, ($B$10:$B$1000=1)*(ISNUMBER(Q$10:Q$1000))))</f>
        <v>15</v>
      </c>
      <c r="R7" s="37"/>
      <c r="U7" s="37"/>
      <c r="W7" s="37" t="s">
        <v>52</v>
      </c>
      <c r="X7" s="37" t="s">
        <v>53</v>
      </c>
      <c r="Y7" s="37">
        <v>17</v>
      </c>
      <c r="Z7" s="37"/>
      <c r="AA7" s="37"/>
      <c r="AB7" s="37"/>
    </row>
    <row r="8" spans="1:28">
      <c r="A8" s="37" t="s">
        <v>54</v>
      </c>
      <c r="B8" s="6"/>
      <c r="C8" s="2"/>
      <c r="D8" s="2"/>
      <c r="F8" s="2"/>
      <c r="G8" cm="1">
        <f t="array" ref="G8">COUNTA(_xlfn._xlws.FILTER(G$10:G$1000, ($B$10:$B$1000=2)*(ISNUMBER(G$10:G$1000))))</f>
        <v>10</v>
      </c>
      <c r="H8" cm="1">
        <f t="array" ref="H8">COUNTA(_xlfn._xlws.FILTER(H$10:H$1000, ($B$10:$B$1000=2)*(ISNUMBER(H$10:H$1000))))</f>
        <v>10</v>
      </c>
      <c r="I8" cm="1">
        <f t="array" ref="I8">COUNTA(_xlfn._xlws.FILTER(I$10:I$1000, ($B$10:$B$1000=2)*(ISNUMBER(I$10:I$1000))))</f>
        <v>10</v>
      </c>
      <c r="J8" cm="1">
        <f t="array" ref="J8">COUNTA(_xlfn._xlws.FILTER(J$10:J$1000, ($B$10:$B$1000=2)*(ISNUMBER(J$10:J$1000))))</f>
        <v>10</v>
      </c>
      <c r="K8" cm="1">
        <f t="array" ref="K8">COUNTA(_xlfn._xlws.FILTER(K$10:K$1000, ($B$10:$B$1000=2)*(ISNUMBER(K$10:K$1000))))</f>
        <v>10</v>
      </c>
      <c r="L8" cm="1">
        <f t="array" ref="L8">COUNTA(_xlfn._xlws.FILTER(L$10:L$1000, ($B$10:$B$1000=2)*(ISNUMBER(L$10:L$1000))))</f>
        <v>10</v>
      </c>
      <c r="M8" cm="1">
        <f t="array" ref="M8">COUNTA(_xlfn._xlws.FILTER(M$10:M$1000, ($B$10:$B$1000=2)*(ISNUMBER(M$10:M$1000))))</f>
        <v>10</v>
      </c>
      <c r="N8" cm="1">
        <f t="array" ref="N8">COUNTA(_xlfn._xlws.FILTER(N$10:N$1000, ($B$10:$B$1000=2)*(ISNUMBER(N$10:N$1000))))</f>
        <v>10</v>
      </c>
      <c r="O8" cm="1">
        <f t="array" ref="O8">COUNTA(_xlfn._xlws.FILTER(O$10:O$1000, ($B$10:$B$1000=2)*(ISNUMBER(O$10:O$1000))))</f>
        <v>10</v>
      </c>
      <c r="P8" cm="1">
        <f t="array" ref="P8">COUNTA(_xlfn._xlws.FILTER(P$10:P$1000, ($B$10:$B$1000=2)*(ISNUMBER(P$10:P$1000))))</f>
        <v>10</v>
      </c>
      <c r="Q8" cm="1">
        <f t="array" ref="Q8">COUNTA(_xlfn._xlws.FILTER(Q$10:Q$1000, ($B$10:$B$1000=2)*(ISNUMBER(Q$10:Q$1000))))</f>
        <v>10</v>
      </c>
      <c r="R8" s="37"/>
      <c r="U8" s="2"/>
      <c r="W8" s="37"/>
      <c r="X8" s="37" t="s">
        <v>55</v>
      </c>
      <c r="Y8" s="37">
        <v>10</v>
      </c>
      <c r="Z8" s="37"/>
      <c r="AA8" s="37"/>
      <c r="AB8" s="37"/>
    </row>
    <row r="9" spans="1:28">
      <c r="A9" s="2" t="s">
        <v>56</v>
      </c>
      <c r="B9" s="6"/>
      <c r="C9" s="2"/>
      <c r="D9" s="2"/>
      <c r="F9" s="2"/>
      <c r="G9">
        <f>(G2 - G3) / SQRT(((G7 - 1)*G4^2 + (G8 - 1)*G5^2) / (G7 + G8 - 2))</f>
        <v>-0.55991782276258939</v>
      </c>
      <c r="H9" s="37">
        <f t="shared" ref="H9:Q9" si="1">(H2 - H3) / SQRT(((H7 - 1)*H4^2 + (H8 - 1)*H5^2) / (H7 + H8 - 2))</f>
        <v>0.28545806480024311</v>
      </c>
      <c r="I9" s="12">
        <f t="shared" si="1"/>
        <v>0.47235670599592289</v>
      </c>
      <c r="J9" s="2">
        <f t="shared" si="1"/>
        <v>-0.59617907976027429</v>
      </c>
      <c r="K9" s="11">
        <f t="shared" si="1"/>
        <v>-0.40232949264213225</v>
      </c>
      <c r="L9" s="12">
        <f t="shared" si="1"/>
        <v>-0.80593290781216986</v>
      </c>
      <c r="M9" s="12">
        <f t="shared" si="1"/>
        <v>0.50112728364889536</v>
      </c>
      <c r="N9" s="11">
        <f t="shared" si="1"/>
        <v>-0.71131706595019006</v>
      </c>
      <c r="O9" s="11">
        <f t="shared" si="1"/>
        <v>-0.15759385109468466</v>
      </c>
      <c r="P9">
        <f t="shared" si="1"/>
        <v>-0.45915828096182371</v>
      </c>
      <c r="Q9">
        <f t="shared" si="1"/>
        <v>0.27443781417426483</v>
      </c>
      <c r="R9" s="37"/>
      <c r="U9" s="2"/>
      <c r="W9" s="37"/>
      <c r="X9" s="37"/>
      <c r="Y9" s="37"/>
      <c r="Z9" s="37"/>
      <c r="AA9" s="37"/>
      <c r="AB9" s="37"/>
    </row>
    <row r="10" spans="1:28">
      <c r="A10" s="39">
        <v>45874</v>
      </c>
      <c r="B10" s="38">
        <v>1</v>
      </c>
      <c r="C10" s="37">
        <v>1</v>
      </c>
      <c r="D10" s="37">
        <v>1</v>
      </c>
      <c r="E10" t="s">
        <v>57</v>
      </c>
      <c r="F10" s="37" t="s">
        <v>58</v>
      </c>
      <c r="G10" s="37"/>
      <c r="H10" s="1">
        <v>100.7</v>
      </c>
      <c r="I10" s="37">
        <v>0.18462999999999999</v>
      </c>
      <c r="J10" s="37">
        <v>0.13214000000000001</v>
      </c>
      <c r="K10" s="37">
        <v>-15.68604</v>
      </c>
      <c r="L10" s="37">
        <v>1</v>
      </c>
      <c r="M10" s="37">
        <v>100.02426</v>
      </c>
      <c r="N10" s="37">
        <v>1.0200000000000001E-3</v>
      </c>
      <c r="O10" s="37">
        <v>-44.219970000000004</v>
      </c>
      <c r="P10" s="37">
        <v>0.17749999999999999</v>
      </c>
      <c r="Q10" s="37">
        <v>86.3</v>
      </c>
      <c r="R10" s="40">
        <v>0.46180555555555558</v>
      </c>
      <c r="S10" s="34">
        <f t="shared" ref="S10:S11" si="2">R10-TIME(10,0,0)</f>
        <v>4.5138888888888895E-2</v>
      </c>
      <c r="T10" s="33"/>
      <c r="U10" s="37"/>
      <c r="W10" s="37"/>
      <c r="X10" s="37"/>
      <c r="Y10" s="37"/>
      <c r="Z10" s="37"/>
      <c r="AA10" s="37"/>
      <c r="AB10" s="37"/>
    </row>
    <row r="11" spans="1:28">
      <c r="A11" s="37"/>
      <c r="B11" s="38">
        <v>1</v>
      </c>
      <c r="C11" s="37"/>
      <c r="D11" s="37">
        <v>2</v>
      </c>
      <c r="E11" t="s">
        <v>59</v>
      </c>
      <c r="F11" s="37" t="s">
        <v>60</v>
      </c>
      <c r="G11" s="1">
        <v>-35.299999999999997</v>
      </c>
      <c r="H11" s="37">
        <v>73.08</v>
      </c>
      <c r="I11" s="37">
        <v>0.18471000000000001</v>
      </c>
      <c r="J11" s="37">
        <v>0.75863999999999998</v>
      </c>
      <c r="K11" s="37">
        <v>-16.26587</v>
      </c>
      <c r="L11" s="37">
        <v>0.76634000000000002</v>
      </c>
      <c r="M11" s="37">
        <v>92.600650000000002</v>
      </c>
      <c r="N11" s="37">
        <v>1.0200000000000001E-3</v>
      </c>
      <c r="O11" s="37">
        <v>-40.435789999999997</v>
      </c>
      <c r="P11" s="37">
        <v>0.19309000000000001</v>
      </c>
      <c r="Q11" s="37">
        <v>64.3</v>
      </c>
      <c r="R11" s="40">
        <v>0.48541666666666666</v>
      </c>
      <c r="S11" s="34">
        <f t="shared" si="2"/>
        <v>6.8749999999999978E-2</v>
      </c>
      <c r="T11" s="33"/>
      <c r="U11" s="37"/>
      <c r="W11" s="37"/>
      <c r="X11" s="37"/>
      <c r="Y11" s="37"/>
      <c r="Z11" s="37"/>
      <c r="AA11" s="37"/>
      <c r="AB11" s="37"/>
    </row>
    <row r="12" spans="1:28">
      <c r="A12" s="37"/>
      <c r="B12" s="38">
        <v>1</v>
      </c>
      <c r="C12" s="37"/>
      <c r="D12" s="37">
        <v>2</v>
      </c>
      <c r="F12" s="37" t="s">
        <v>61</v>
      </c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4"/>
      <c r="U12" s="37"/>
      <c r="W12" s="37"/>
      <c r="X12" s="37"/>
      <c r="Y12" s="37"/>
      <c r="Z12" s="37"/>
      <c r="AA12" s="37"/>
      <c r="AB12" s="37"/>
    </row>
    <row r="13" spans="1:28">
      <c r="A13" s="37"/>
      <c r="B13" s="38"/>
      <c r="C13" s="37">
        <v>2</v>
      </c>
      <c r="D13" s="37">
        <v>1</v>
      </c>
      <c r="E13" t="s">
        <v>62</v>
      </c>
      <c r="F13" s="37" t="s">
        <v>63</v>
      </c>
      <c r="G13" s="37">
        <v>-52</v>
      </c>
      <c r="H13" s="37">
        <v>28.46</v>
      </c>
      <c r="I13" s="37">
        <v>4.1799999999999997E-3</v>
      </c>
      <c r="J13" s="37">
        <v>0.33592</v>
      </c>
      <c r="K13" s="37">
        <v>-17.150880000000001</v>
      </c>
      <c r="L13" s="37">
        <v>1</v>
      </c>
      <c r="M13" s="37">
        <v>101.22188</v>
      </c>
      <c r="N13" s="37">
        <v>1E-3</v>
      </c>
      <c r="O13" s="37">
        <v>-43.396000000000001</v>
      </c>
      <c r="P13" s="37">
        <v>0.26291999999999999</v>
      </c>
      <c r="Q13" s="1">
        <v>237.1</v>
      </c>
      <c r="R13" s="40">
        <v>0.64513888888888893</v>
      </c>
      <c r="S13" s="34">
        <f t="shared" ref="S13" si="3">R13-TIME(10,0,0)</f>
        <v>0.22847222222222224</v>
      </c>
      <c r="T13" s="33"/>
      <c r="U13" s="37"/>
      <c r="W13" s="37"/>
      <c r="X13" s="37"/>
      <c r="Y13" s="37"/>
      <c r="Z13" s="37"/>
      <c r="AA13" s="37"/>
      <c r="AB13" s="37"/>
    </row>
    <row r="14" spans="1:28">
      <c r="A14" s="37"/>
      <c r="B14" s="38">
        <v>1</v>
      </c>
      <c r="C14" s="37"/>
      <c r="D14" s="37">
        <v>1</v>
      </c>
      <c r="F14" s="37" t="s">
        <v>64</v>
      </c>
      <c r="G14" s="37">
        <v>-52</v>
      </c>
      <c r="H14" s="37"/>
      <c r="I14" s="37">
        <v>4.3899999999999998E-3</v>
      </c>
      <c r="J14" s="37">
        <v>0.20455999999999999</v>
      </c>
      <c r="K14" s="37">
        <v>-19.500730000000001</v>
      </c>
      <c r="L14" s="37">
        <v>1</v>
      </c>
      <c r="M14" s="37">
        <v>103.29716999999999</v>
      </c>
      <c r="N14" s="37">
        <v>1E-3</v>
      </c>
      <c r="O14" s="37">
        <v>-44.982909999999997</v>
      </c>
      <c r="P14" s="37">
        <v>0.27024999999999999</v>
      </c>
      <c r="Q14" s="1">
        <v>237.1</v>
      </c>
      <c r="R14" s="37"/>
      <c r="S14" s="34"/>
      <c r="U14" s="37"/>
      <c r="W14" s="37"/>
      <c r="X14" s="37"/>
      <c r="Y14" s="37"/>
      <c r="Z14" s="37"/>
      <c r="AA14" s="37"/>
      <c r="AB14" s="37"/>
    </row>
    <row r="15" spans="1:28">
      <c r="A15" s="37"/>
      <c r="B15" s="38"/>
      <c r="C15" s="37"/>
      <c r="D15" s="37">
        <v>2</v>
      </c>
      <c r="E15" t="s">
        <v>65</v>
      </c>
      <c r="F15" s="37" t="s">
        <v>66</v>
      </c>
      <c r="G15" s="37">
        <v>-55.3</v>
      </c>
      <c r="H15" s="37">
        <v>32.31</v>
      </c>
      <c r="I15" s="37">
        <v>0.33650000000000002</v>
      </c>
      <c r="J15" s="37">
        <v>1.0344599999999999</v>
      </c>
      <c r="K15" s="37">
        <v>-19.256589999999999</v>
      </c>
      <c r="L15" s="37">
        <v>1.38798</v>
      </c>
      <c r="M15" s="37">
        <v>72.011290000000002</v>
      </c>
      <c r="N15" s="37">
        <v>1.0200000000000001E-3</v>
      </c>
      <c r="O15" s="37">
        <v>-50.628660000000004</v>
      </c>
      <c r="P15" s="37">
        <v>0.20660000000000001</v>
      </c>
      <c r="Q15" s="37">
        <v>143</v>
      </c>
      <c r="R15" s="40">
        <v>0.66180555555555554</v>
      </c>
      <c r="S15" s="34">
        <f t="shared" ref="S15" si="4">R15-TIME(10,0,0)</f>
        <v>0.24513888888888885</v>
      </c>
      <c r="T15" s="33"/>
      <c r="U15" s="37" t="s">
        <v>67</v>
      </c>
      <c r="V15" s="37"/>
      <c r="W15" s="37"/>
      <c r="X15" s="37"/>
      <c r="Y15" s="37"/>
      <c r="Z15" s="37"/>
      <c r="AA15" s="37"/>
      <c r="AB15" s="37"/>
    </row>
    <row r="16" spans="1:28">
      <c r="A16" s="37"/>
      <c r="B16" s="38"/>
      <c r="C16" s="37"/>
      <c r="D16" s="37"/>
      <c r="F16" s="37" t="s">
        <v>68</v>
      </c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4"/>
      <c r="U16" s="37"/>
      <c r="W16" s="37"/>
      <c r="X16" s="37"/>
      <c r="Y16" s="37"/>
      <c r="Z16" s="37"/>
      <c r="AA16" s="37"/>
      <c r="AB16" s="37"/>
    </row>
    <row r="17" spans="1:21">
      <c r="A17" s="37"/>
      <c r="B17" s="38">
        <v>1</v>
      </c>
      <c r="C17" s="37">
        <v>3</v>
      </c>
      <c r="D17" s="37">
        <v>1</v>
      </c>
      <c r="E17" t="s">
        <v>69</v>
      </c>
      <c r="F17" s="37" t="s">
        <v>70</v>
      </c>
      <c r="G17" s="37">
        <v>-67</v>
      </c>
      <c r="H17" s="37">
        <v>117.4</v>
      </c>
      <c r="I17" s="37">
        <v>0.24512</v>
      </c>
      <c r="J17" s="37">
        <v>0.1474</v>
      </c>
      <c r="K17" s="37">
        <v>-17.02881</v>
      </c>
      <c r="L17" s="37">
        <v>1</v>
      </c>
      <c r="M17" s="37">
        <v>107.75432000000001</v>
      </c>
      <c r="N17" s="37">
        <v>9.7999999999999997E-4</v>
      </c>
      <c r="O17" s="37">
        <v>-55.45044</v>
      </c>
      <c r="P17" s="37">
        <v>0.13278999999999999</v>
      </c>
      <c r="Q17" s="37">
        <v>79.900000000000006</v>
      </c>
      <c r="R17" s="40">
        <v>0.72916666666666663</v>
      </c>
      <c r="S17" s="34">
        <f t="shared" ref="S17:S18" si="5">R17-TIME(10,0,0)</f>
        <v>0.31249999999999994</v>
      </c>
      <c r="T17" s="33"/>
      <c r="U17" s="37"/>
    </row>
    <row r="18" spans="1:21">
      <c r="A18" s="37"/>
      <c r="B18" s="38">
        <v>1</v>
      </c>
      <c r="C18" s="37">
        <v>4</v>
      </c>
      <c r="D18" s="37">
        <v>1</v>
      </c>
      <c r="E18" t="s">
        <v>71</v>
      </c>
      <c r="F18" s="37" t="s">
        <v>72</v>
      </c>
      <c r="G18" s="37">
        <v>-62.3</v>
      </c>
      <c r="H18" s="37">
        <v>90.07</v>
      </c>
      <c r="I18" s="37">
        <v>9.7530000000000006E-2</v>
      </c>
      <c r="J18" s="37">
        <v>0.1646</v>
      </c>
      <c r="K18" s="37">
        <v>-17.578130000000002</v>
      </c>
      <c r="L18" s="37">
        <v>0.94442999999999999</v>
      </c>
      <c r="M18" s="37">
        <v>93.865960000000001</v>
      </c>
      <c r="N18" s="37">
        <v>1E-3</v>
      </c>
      <c r="O18" s="37">
        <v>-43.823239999999998</v>
      </c>
      <c r="P18" s="37">
        <v>0.19133</v>
      </c>
      <c r="Q18" s="37">
        <v>144.9</v>
      </c>
      <c r="R18" s="40">
        <v>0.74791666666666667</v>
      </c>
      <c r="S18" s="34">
        <f t="shared" si="5"/>
        <v>0.33124999999999999</v>
      </c>
      <c r="T18" s="33"/>
      <c r="U18" s="37"/>
    </row>
    <row r="19" spans="1:21">
      <c r="A19" s="37"/>
      <c r="B19" s="38"/>
      <c r="C19" s="37"/>
      <c r="D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4"/>
      <c r="U19" s="37"/>
    </row>
    <row r="20" spans="1:21">
      <c r="A20" s="39">
        <v>45875</v>
      </c>
      <c r="B20" s="38">
        <v>2</v>
      </c>
      <c r="C20" s="37">
        <v>2</v>
      </c>
      <c r="D20" s="37">
        <v>1</v>
      </c>
      <c r="E20" t="s">
        <v>73</v>
      </c>
      <c r="F20" s="37" t="s">
        <v>74</v>
      </c>
      <c r="G20" s="37">
        <v>-45.9</v>
      </c>
      <c r="H20" s="37">
        <v>45.58</v>
      </c>
      <c r="I20" s="37">
        <v>-7.11E-3</v>
      </c>
      <c r="J20" s="37">
        <v>1.1464399999999999</v>
      </c>
      <c r="K20" s="37">
        <v>-19.68384</v>
      </c>
      <c r="L20" s="37">
        <v>3.9131499999999999</v>
      </c>
      <c r="M20" s="37">
        <v>96.970110000000005</v>
      </c>
      <c r="N20" s="37">
        <v>1.0200000000000001E-3</v>
      </c>
      <c r="O20" s="37">
        <v>-26.153569999999998</v>
      </c>
      <c r="P20" s="37">
        <v>0.28458</v>
      </c>
      <c r="Q20" s="37">
        <v>112.8</v>
      </c>
      <c r="R20" s="40">
        <v>0.49652777777777779</v>
      </c>
      <c r="S20" s="34">
        <f t="shared" ref="S20:S23" si="6">R20-TIME(10,0,0)</f>
        <v>7.9861111111111105E-2</v>
      </c>
      <c r="T20" s="33"/>
      <c r="U20" s="37"/>
    </row>
    <row r="21" spans="1:21" s="4" customFormat="1">
      <c r="A21" s="37"/>
      <c r="B21" s="38"/>
      <c r="C21" s="37"/>
      <c r="D21" s="37">
        <v>3</v>
      </c>
      <c r="E21" t="s">
        <v>75</v>
      </c>
      <c r="F21" s="37" t="s">
        <v>76</v>
      </c>
      <c r="G21" s="37">
        <v>-35</v>
      </c>
      <c r="H21" s="37">
        <v>31.3</v>
      </c>
      <c r="I21" s="37">
        <v>0.62358000000000002</v>
      </c>
      <c r="J21" s="37">
        <v>0.55871999999999999</v>
      </c>
      <c r="K21" s="37">
        <v>-14.77051</v>
      </c>
      <c r="L21" s="37">
        <v>23.575130000000001</v>
      </c>
      <c r="M21" s="37">
        <v>74.206010000000006</v>
      </c>
      <c r="N21" s="37">
        <v>4.8000000000000001E-4</v>
      </c>
      <c r="O21" s="37">
        <v>-72.052000000000007</v>
      </c>
      <c r="P21" s="37">
        <v>0.20104</v>
      </c>
      <c r="Q21" s="37">
        <v>218.3</v>
      </c>
      <c r="R21" s="40">
        <v>0.55069444444444449</v>
      </c>
      <c r="S21" s="34">
        <f t="shared" si="6"/>
        <v>0.1340277777777778</v>
      </c>
      <c r="T21" s="33"/>
      <c r="U21" s="37" t="s">
        <v>67</v>
      </c>
    </row>
    <row r="22" spans="1:21">
      <c r="A22" s="37"/>
      <c r="B22" s="38">
        <v>2</v>
      </c>
      <c r="C22" s="37">
        <v>3</v>
      </c>
      <c r="D22" s="37">
        <v>2</v>
      </c>
      <c r="E22" t="s">
        <v>77</v>
      </c>
      <c r="F22" s="37" t="s">
        <v>78</v>
      </c>
      <c r="G22" s="37">
        <v>-58.2</v>
      </c>
      <c r="H22" s="37">
        <v>49</v>
      </c>
      <c r="I22" s="37">
        <v>9.2829999999999996E-2</v>
      </c>
      <c r="J22" s="37">
        <v>7.8560000000000005E-2</v>
      </c>
      <c r="K22" s="37">
        <v>-13.73291</v>
      </c>
      <c r="L22" s="37">
        <v>0.44984000000000002</v>
      </c>
      <c r="M22" s="37">
        <v>103.45046000000001</v>
      </c>
      <c r="N22" s="37">
        <v>1.0200000000000001E-3</v>
      </c>
      <c r="O22" s="37">
        <v>-52.917479999999998</v>
      </c>
      <c r="P22" s="37">
        <v>0.27639000000000002</v>
      </c>
      <c r="Q22" s="37">
        <v>173.5</v>
      </c>
      <c r="R22" s="40">
        <v>0.60416666666666663</v>
      </c>
      <c r="S22" s="34">
        <f t="shared" si="6"/>
        <v>0.18749999999999994</v>
      </c>
      <c r="T22" s="33"/>
      <c r="U22" s="37"/>
    </row>
    <row r="23" spans="1:21">
      <c r="A23" s="37"/>
      <c r="B23" s="38">
        <v>2</v>
      </c>
      <c r="C23" s="37">
        <v>5</v>
      </c>
      <c r="D23" s="37">
        <v>2</v>
      </c>
      <c r="E23" t="s">
        <v>79</v>
      </c>
      <c r="F23" s="37" t="s">
        <v>80</v>
      </c>
      <c r="G23" s="37">
        <v>-61.8</v>
      </c>
      <c r="H23" s="37">
        <v>-1.33E-3</v>
      </c>
      <c r="I23" s="37">
        <v>0.11283</v>
      </c>
      <c r="J23" s="37">
        <v>0.16300000000000001</v>
      </c>
      <c r="K23" s="37">
        <v>-18.371580000000002</v>
      </c>
      <c r="L23" s="37">
        <v>1.55603</v>
      </c>
      <c r="M23" s="37">
        <v>88.733800000000002</v>
      </c>
      <c r="N23" s="37">
        <v>1.0200000000000001E-3</v>
      </c>
      <c r="O23" s="37">
        <v>-34.576419999999999</v>
      </c>
      <c r="P23" s="37">
        <v>0.27188000000000001</v>
      </c>
      <c r="Q23" s="37">
        <v>-1.272E-2</v>
      </c>
      <c r="R23" s="40">
        <v>0.70208333333333328</v>
      </c>
      <c r="S23" s="34">
        <f t="shared" si="6"/>
        <v>0.2854166666666666</v>
      </c>
      <c r="T23" s="33"/>
      <c r="U23" s="37"/>
    </row>
    <row r="24" spans="1:21">
      <c r="A24" s="37"/>
      <c r="B24" s="38"/>
      <c r="C24" s="37"/>
      <c r="D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4"/>
      <c r="U24" s="37"/>
    </row>
    <row r="25" spans="1:21">
      <c r="A25" s="39">
        <v>45880</v>
      </c>
      <c r="B25" s="38">
        <v>1</v>
      </c>
      <c r="C25" s="37">
        <v>1</v>
      </c>
      <c r="D25" s="37">
        <v>1</v>
      </c>
      <c r="E25" t="s">
        <v>81</v>
      </c>
      <c r="F25" s="37" t="s">
        <v>82</v>
      </c>
      <c r="G25" s="37">
        <v>-66.2</v>
      </c>
      <c r="H25" s="37">
        <v>76.150000000000006</v>
      </c>
      <c r="I25" s="37">
        <v>7.4400000000000004E-3</v>
      </c>
      <c r="J25" s="37">
        <v>0.99973999999999996</v>
      </c>
      <c r="K25" s="37">
        <v>-16.906739999999999</v>
      </c>
      <c r="L25" s="37">
        <v>0.13921</v>
      </c>
      <c r="M25" s="37">
        <v>108.17236</v>
      </c>
      <c r="N25" s="37">
        <v>1.0200000000000001E-3</v>
      </c>
      <c r="O25" s="37">
        <v>-52.276609999999998</v>
      </c>
      <c r="P25" s="37">
        <v>0.16711000000000001</v>
      </c>
      <c r="Q25" s="37">
        <v>66.2</v>
      </c>
      <c r="R25" s="40">
        <v>0.54374999999999996</v>
      </c>
      <c r="S25" s="34">
        <f t="shared" ref="S25:S27" si="7">R25-TIME(10,0,0)</f>
        <v>0.12708333333333327</v>
      </c>
      <c r="T25" s="33"/>
      <c r="U25" s="37"/>
    </row>
    <row r="26" spans="1:21">
      <c r="A26" s="37"/>
      <c r="B26" s="38">
        <v>1</v>
      </c>
      <c r="C26" s="37"/>
      <c r="D26" s="37">
        <v>2</v>
      </c>
      <c r="E26" t="s">
        <v>83</v>
      </c>
      <c r="F26" s="37" t="s">
        <v>84</v>
      </c>
      <c r="G26" s="37">
        <v>-42.08</v>
      </c>
      <c r="H26" s="37">
        <v>69.959999999999994</v>
      </c>
      <c r="I26" s="37">
        <v>7.8200000000000006E-3</v>
      </c>
      <c r="J26" s="37">
        <v>0.33354</v>
      </c>
      <c r="K26" s="37">
        <v>-16.72363</v>
      </c>
      <c r="L26" s="37">
        <v>1</v>
      </c>
      <c r="M26" s="37">
        <v>90.542209999999997</v>
      </c>
      <c r="N26" s="37">
        <v>1.0200000000000001E-3</v>
      </c>
      <c r="O26" s="37">
        <v>-44.006349999999998</v>
      </c>
      <c r="P26" s="37">
        <v>0.17236000000000001</v>
      </c>
      <c r="Q26" s="37">
        <v>90.9</v>
      </c>
      <c r="R26" s="40">
        <v>0.56874999999999998</v>
      </c>
      <c r="S26" s="34">
        <f t="shared" si="7"/>
        <v>0.15208333333333329</v>
      </c>
      <c r="T26" s="33"/>
      <c r="U26" s="37"/>
    </row>
    <row r="27" spans="1:21">
      <c r="A27" s="37"/>
      <c r="B27" s="38">
        <v>1</v>
      </c>
      <c r="C27" s="37">
        <v>2</v>
      </c>
      <c r="D27" s="37">
        <v>1</v>
      </c>
      <c r="E27" t="s">
        <v>85</v>
      </c>
      <c r="F27" s="37" t="s">
        <v>86</v>
      </c>
      <c r="G27" s="37">
        <v>-76.66</v>
      </c>
      <c r="H27" s="37">
        <v>42.21</v>
      </c>
      <c r="I27" s="37">
        <v>-1.8800000000000001E-2</v>
      </c>
      <c r="J27" s="37">
        <v>0.20524000000000001</v>
      </c>
      <c r="K27" s="37">
        <v>-18.341059999999999</v>
      </c>
      <c r="L27" s="37">
        <v>2.1</v>
      </c>
      <c r="M27" s="37">
        <v>93.054140000000004</v>
      </c>
      <c r="N27" s="37">
        <v>1E-3</v>
      </c>
      <c r="O27" s="37">
        <v>-37.01782</v>
      </c>
      <c r="P27" s="37">
        <v>0.26471</v>
      </c>
      <c r="Q27" s="37">
        <v>208.3</v>
      </c>
      <c r="R27" s="40">
        <v>0.64097222222222228</v>
      </c>
      <c r="S27" s="34">
        <f t="shared" si="7"/>
        <v>0.22430555555555559</v>
      </c>
      <c r="T27" s="33"/>
      <c r="U27" s="37"/>
    </row>
    <row r="28" spans="1:21">
      <c r="A28" s="37"/>
      <c r="B28" s="38">
        <v>1</v>
      </c>
      <c r="C28" s="37"/>
      <c r="D28" s="37">
        <v>2</v>
      </c>
      <c r="F28" s="37" t="s">
        <v>87</v>
      </c>
      <c r="G28" s="37">
        <v>-62.44</v>
      </c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4"/>
      <c r="U28" s="37"/>
    </row>
    <row r="29" spans="1:21">
      <c r="A29" s="37"/>
      <c r="B29" s="38">
        <v>1</v>
      </c>
      <c r="C29" s="37"/>
      <c r="D29" s="37">
        <v>2</v>
      </c>
      <c r="E29" t="s">
        <v>88</v>
      </c>
      <c r="F29" s="37" t="s">
        <v>89</v>
      </c>
      <c r="G29" s="37">
        <v>-62.44</v>
      </c>
      <c r="H29" s="37">
        <v>1.9525699999999999</v>
      </c>
      <c r="I29" s="37">
        <v>0.12418999999999999</v>
      </c>
      <c r="J29" s="37">
        <v>0.12096</v>
      </c>
      <c r="K29" s="37">
        <v>-19.83643</v>
      </c>
      <c r="L29" s="37">
        <v>1</v>
      </c>
      <c r="M29" s="37">
        <v>88.622829999999993</v>
      </c>
      <c r="N29" s="37">
        <v>1E-3</v>
      </c>
      <c r="O29" s="37">
        <v>-29.449459999999998</v>
      </c>
      <c r="P29" s="37">
        <v>0.15720999999999999</v>
      </c>
      <c r="Q29" s="37">
        <v>84</v>
      </c>
      <c r="R29" s="40">
        <v>0.66805555555555551</v>
      </c>
      <c r="S29" s="34">
        <f t="shared" ref="S29:S31" si="8">R29-TIME(10,0,0)</f>
        <v>0.25138888888888883</v>
      </c>
      <c r="T29" s="33"/>
      <c r="U29" s="37"/>
    </row>
    <row r="30" spans="1:21">
      <c r="A30" s="37"/>
      <c r="B30" s="38">
        <v>1</v>
      </c>
      <c r="C30" s="37"/>
      <c r="D30" s="37">
        <v>3</v>
      </c>
      <c r="E30" t="s">
        <v>90</v>
      </c>
      <c r="F30" s="37" t="s">
        <v>91</v>
      </c>
      <c r="G30" s="37">
        <v>-57.68</v>
      </c>
      <c r="H30" s="37">
        <v>-0.46034999999999998</v>
      </c>
      <c r="I30" s="37">
        <v>0.11463</v>
      </c>
      <c r="J30" s="37">
        <v>0.12640000000000001</v>
      </c>
      <c r="K30" s="37">
        <v>-18.89038</v>
      </c>
      <c r="L30" s="37">
        <v>1</v>
      </c>
      <c r="M30" s="37">
        <v>99.377989999999997</v>
      </c>
      <c r="N30" s="37">
        <v>9.7999999999999997E-4</v>
      </c>
      <c r="O30" s="37">
        <v>-41.381839999999997</v>
      </c>
      <c r="P30" s="37">
        <v>0.16533999999999999</v>
      </c>
      <c r="Q30" s="37">
        <v>84</v>
      </c>
      <c r="R30" s="40">
        <v>0.68541666666666667</v>
      </c>
      <c r="S30" s="34">
        <f t="shared" si="8"/>
        <v>0.26874999999999999</v>
      </c>
      <c r="T30" s="33"/>
      <c r="U30" s="37"/>
    </row>
    <row r="31" spans="1:21">
      <c r="A31" s="37"/>
      <c r="B31" s="38">
        <v>1</v>
      </c>
      <c r="C31" s="37"/>
      <c r="D31" s="37">
        <v>4</v>
      </c>
      <c r="E31" t="s">
        <v>92</v>
      </c>
      <c r="F31" s="37" t="s">
        <v>93</v>
      </c>
      <c r="G31" s="37">
        <v>-62.59</v>
      </c>
      <c r="H31" s="37">
        <v>-7.7130000000000004E-2</v>
      </c>
      <c r="I31" s="37">
        <v>0.10965</v>
      </c>
      <c r="J31" s="37">
        <v>0.12180000000000001</v>
      </c>
      <c r="K31" s="37">
        <v>-19.04297</v>
      </c>
      <c r="L31" s="37">
        <v>1</v>
      </c>
      <c r="M31" s="37">
        <v>96.904150000000001</v>
      </c>
      <c r="N31" s="37">
        <v>1E-3</v>
      </c>
      <c r="O31" s="37">
        <v>-33.630369999999999</v>
      </c>
      <c r="P31" s="37">
        <v>0.15395</v>
      </c>
      <c r="Q31" s="37">
        <v>100</v>
      </c>
      <c r="R31" s="40">
        <v>0.69444444444444442</v>
      </c>
      <c r="S31" s="34">
        <f t="shared" si="8"/>
        <v>0.27777777777777773</v>
      </c>
      <c r="T31" s="33"/>
      <c r="U31" s="37"/>
    </row>
    <row r="32" spans="1:21">
      <c r="A32" s="37"/>
      <c r="B32" s="38"/>
      <c r="C32" s="37"/>
      <c r="D32" s="37">
        <v>5</v>
      </c>
      <c r="F32" s="37"/>
      <c r="G32" s="37">
        <v>-49.41</v>
      </c>
      <c r="H32" s="37">
        <v>45.98</v>
      </c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4"/>
      <c r="U32" s="37"/>
    </row>
    <row r="33" spans="1:20">
      <c r="A33" s="37"/>
      <c r="B33" s="38">
        <v>1</v>
      </c>
      <c r="C33" s="37"/>
      <c r="D33" s="37">
        <v>5</v>
      </c>
      <c r="E33" t="s">
        <v>94</v>
      </c>
      <c r="F33" s="37" t="s">
        <v>95</v>
      </c>
      <c r="G33" s="37">
        <v>-49.41</v>
      </c>
      <c r="H33" s="37">
        <v>45.98</v>
      </c>
      <c r="I33" s="37">
        <v>3.5060000000000001E-2</v>
      </c>
      <c r="J33" s="37">
        <v>8.5379999999999998E-2</v>
      </c>
      <c r="K33" s="37">
        <v>-19.19556</v>
      </c>
      <c r="L33" s="37">
        <v>0.67852999999999997</v>
      </c>
      <c r="M33" s="37">
        <v>104.06077000000001</v>
      </c>
      <c r="N33" s="37">
        <v>1E-3</v>
      </c>
      <c r="O33" s="37">
        <v>-40.222169999999998</v>
      </c>
      <c r="P33" s="37">
        <v>0.24174999999999999</v>
      </c>
      <c r="Q33" s="37">
        <v>244.2</v>
      </c>
      <c r="R33" s="40">
        <v>0.73333333333333328</v>
      </c>
      <c r="S33" s="34">
        <f t="shared" ref="S33:S43" si="9">R33-TIME(10,0,0)</f>
        <v>0.3166666666666666</v>
      </c>
      <c r="T33" s="33"/>
    </row>
    <row r="34" spans="1:20">
      <c r="A34" s="37"/>
      <c r="B34" s="38"/>
      <c r="C34" s="37"/>
      <c r="D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4"/>
    </row>
    <row r="35" spans="1:20">
      <c r="A35" s="39">
        <v>45881</v>
      </c>
      <c r="B35" s="38">
        <v>2</v>
      </c>
      <c r="C35" s="37">
        <v>1</v>
      </c>
      <c r="D35" s="37">
        <v>1</v>
      </c>
      <c r="E35" t="s">
        <v>96</v>
      </c>
      <c r="F35" s="37" t="s">
        <v>97</v>
      </c>
      <c r="G35" s="37">
        <v>-45.87</v>
      </c>
      <c r="H35" s="37">
        <v>45.89</v>
      </c>
      <c r="I35" s="37">
        <v>-1.362E-2</v>
      </c>
      <c r="J35" s="37">
        <v>0.30687999999999999</v>
      </c>
      <c r="K35" s="37">
        <v>-17.21191</v>
      </c>
      <c r="L35" s="37">
        <v>3.2673100000000002</v>
      </c>
      <c r="M35" s="37">
        <v>77.855909999999994</v>
      </c>
      <c r="N35" s="37">
        <v>1.0200000000000001E-3</v>
      </c>
      <c r="O35" s="37">
        <v>-30.670169999999999</v>
      </c>
      <c r="P35" s="37">
        <v>0.26429999999999998</v>
      </c>
      <c r="Q35" s="37">
        <v>228.8</v>
      </c>
      <c r="R35" s="40">
        <v>0.51111111111111107</v>
      </c>
      <c r="S35" s="34">
        <f t="shared" si="9"/>
        <v>9.4444444444444386E-2</v>
      </c>
      <c r="T35" s="33"/>
    </row>
    <row r="36" spans="1:20">
      <c r="A36" s="37"/>
      <c r="B36" s="38">
        <v>2</v>
      </c>
      <c r="C36" s="37"/>
      <c r="D36" s="37">
        <v>2</v>
      </c>
      <c r="E36" t="s">
        <v>98</v>
      </c>
      <c r="F36" s="37" t="s">
        <v>99</v>
      </c>
      <c r="G36" s="37">
        <v>-40.56</v>
      </c>
      <c r="H36" s="37">
        <v>41.68</v>
      </c>
      <c r="I36" s="37">
        <v>-3.3400000000000001E-3</v>
      </c>
      <c r="J36" s="37">
        <v>0.55778000000000005</v>
      </c>
      <c r="K36" s="37">
        <v>-19.19556</v>
      </c>
      <c r="L36" s="37">
        <v>1</v>
      </c>
      <c r="M36" s="37">
        <v>86.981129999999993</v>
      </c>
      <c r="N36" s="37">
        <v>9.7999999999999997E-4</v>
      </c>
      <c r="O36" s="37">
        <v>-42.572020000000002</v>
      </c>
      <c r="P36" s="37">
        <v>0.27345000000000003</v>
      </c>
      <c r="Q36" s="37">
        <v>91.5</v>
      </c>
      <c r="R36" s="40">
        <v>0.53263888888888888</v>
      </c>
      <c r="S36" s="34">
        <f t="shared" si="9"/>
        <v>0.1159722222222222</v>
      </c>
      <c r="T36" s="33"/>
    </row>
    <row r="37" spans="1:20">
      <c r="A37" s="37"/>
      <c r="B37" s="38"/>
      <c r="C37" s="37">
        <v>2</v>
      </c>
      <c r="D37" s="37">
        <v>1</v>
      </c>
      <c r="F37" s="37" t="s">
        <v>100</v>
      </c>
      <c r="G37" s="1">
        <v>-39.700000000000003</v>
      </c>
      <c r="H37" s="1">
        <v>91.39</v>
      </c>
      <c r="I37" s="37"/>
      <c r="J37" s="37"/>
      <c r="K37" s="37"/>
      <c r="L37" s="37"/>
      <c r="M37" s="37"/>
      <c r="N37" s="37"/>
      <c r="O37" s="37"/>
      <c r="P37" s="37"/>
      <c r="Q37" s="37"/>
      <c r="R37" s="40"/>
      <c r="S37" s="34"/>
      <c r="T37" s="33"/>
    </row>
    <row r="38" spans="1:20">
      <c r="A38" s="37"/>
      <c r="B38" s="38">
        <v>2</v>
      </c>
      <c r="C38" s="37"/>
      <c r="D38" s="37">
        <v>1</v>
      </c>
      <c r="E38" t="s">
        <v>101</v>
      </c>
      <c r="F38" s="37" t="s">
        <v>102</v>
      </c>
      <c r="G38" s="1">
        <v>-39.700000000000003</v>
      </c>
      <c r="H38" s="1">
        <v>91.39</v>
      </c>
      <c r="I38" s="37">
        <v>2.419E-2</v>
      </c>
      <c r="J38" s="37">
        <v>0.99383999999999995</v>
      </c>
      <c r="K38" s="37">
        <v>-16.754149999999999</v>
      </c>
      <c r="L38" s="37">
        <v>1</v>
      </c>
      <c r="M38" s="37">
        <v>87.007739999999998</v>
      </c>
      <c r="N38" s="37">
        <v>1.0200000000000001E-3</v>
      </c>
      <c r="O38" s="37">
        <v>-47.21069</v>
      </c>
      <c r="P38" s="37">
        <v>0.21512000000000001</v>
      </c>
      <c r="Q38" s="37">
        <v>65</v>
      </c>
      <c r="R38" s="40">
        <v>0.57291666666666663</v>
      </c>
      <c r="S38" s="34">
        <f t="shared" si="9"/>
        <v>0.15624999999999994</v>
      </c>
      <c r="T38" s="33"/>
    </row>
    <row r="39" spans="1:20">
      <c r="A39" s="37"/>
      <c r="B39" s="38">
        <v>2</v>
      </c>
      <c r="C39" s="37"/>
      <c r="D39" s="37">
        <v>3</v>
      </c>
      <c r="E39" t="s">
        <v>103</v>
      </c>
      <c r="F39" s="37" t="s">
        <v>104</v>
      </c>
      <c r="G39" s="1">
        <v>-61.43</v>
      </c>
      <c r="H39" s="37">
        <v>-1.62822</v>
      </c>
      <c r="I39" s="37">
        <v>6.5900000000000004E-3</v>
      </c>
      <c r="J39" s="37">
        <v>0.18709999999999999</v>
      </c>
      <c r="K39" s="37">
        <v>-16.662600000000001</v>
      </c>
      <c r="L39" s="37">
        <v>1.51183</v>
      </c>
      <c r="M39" s="37">
        <v>92.028300000000002</v>
      </c>
      <c r="N39" s="37">
        <v>9.7999999999999997E-4</v>
      </c>
      <c r="O39" s="37">
        <v>-23.559570000000001</v>
      </c>
      <c r="P39" s="37">
        <v>0.25575999999999999</v>
      </c>
      <c r="Q39" s="37">
        <v>112.4</v>
      </c>
      <c r="R39" s="40">
        <v>0.63611111111111107</v>
      </c>
      <c r="S39" s="34">
        <f t="shared" si="9"/>
        <v>0.21944444444444439</v>
      </c>
      <c r="T39" s="33"/>
    </row>
    <row r="40" spans="1:20">
      <c r="A40" s="37"/>
      <c r="B40" s="38"/>
      <c r="C40" s="37">
        <v>3</v>
      </c>
      <c r="D40" s="37">
        <v>1</v>
      </c>
      <c r="E40" t="s">
        <v>105</v>
      </c>
      <c r="F40" s="37" t="s">
        <v>106</v>
      </c>
      <c r="G40" s="1">
        <v>-45.62</v>
      </c>
      <c r="H40" s="37">
        <v>0.33484999999999998</v>
      </c>
      <c r="I40" s="37">
        <v>8.0420000000000005E-2</v>
      </c>
      <c r="J40" s="37">
        <v>0.20068</v>
      </c>
      <c r="K40" s="37">
        <v>-17.608640000000001</v>
      </c>
      <c r="L40" s="37">
        <v>1</v>
      </c>
      <c r="M40" s="37">
        <v>95.652780000000007</v>
      </c>
      <c r="N40" s="37">
        <v>9.7999999999999997E-4</v>
      </c>
      <c r="O40" s="37">
        <v>-28.44238</v>
      </c>
      <c r="P40" s="37">
        <v>0.21987000000000001</v>
      </c>
      <c r="Q40" s="37">
        <v>72</v>
      </c>
      <c r="R40" s="40">
        <v>0.65625</v>
      </c>
      <c r="S40" s="34">
        <f t="shared" si="9"/>
        <v>0.23958333333333331</v>
      </c>
      <c r="T40" s="33"/>
    </row>
    <row r="41" spans="1:20">
      <c r="A41" s="37"/>
      <c r="B41" s="38">
        <v>2</v>
      </c>
      <c r="C41" s="37"/>
      <c r="D41" s="37">
        <v>2</v>
      </c>
      <c r="E41" t="s">
        <v>107</v>
      </c>
      <c r="F41" s="37" t="s">
        <v>108</v>
      </c>
      <c r="G41" s="1">
        <v>-66.77</v>
      </c>
      <c r="H41" s="37">
        <v>-0.31290000000000001</v>
      </c>
      <c r="I41" s="37">
        <v>0.15129000000000001</v>
      </c>
      <c r="J41" s="37">
        <v>0.13739999999999999</v>
      </c>
      <c r="K41" s="37">
        <v>-15.77759</v>
      </c>
      <c r="L41" s="37">
        <v>1.4843299999999999</v>
      </c>
      <c r="M41" s="37">
        <v>104.16522000000001</v>
      </c>
      <c r="N41" s="37">
        <v>1E-3</v>
      </c>
      <c r="O41" s="37">
        <v>-48.828130000000002</v>
      </c>
      <c r="P41" s="37">
        <v>0.12329</v>
      </c>
      <c r="Q41" s="37">
        <v>85.5</v>
      </c>
      <c r="R41" s="40">
        <v>0.66249999999999998</v>
      </c>
      <c r="S41" s="34">
        <f t="shared" si="9"/>
        <v>0.24583333333333329</v>
      </c>
      <c r="T41" s="33"/>
    </row>
    <row r="42" spans="1:20">
      <c r="A42" s="37"/>
      <c r="B42" s="38">
        <v>2</v>
      </c>
      <c r="C42" s="37">
        <v>4</v>
      </c>
      <c r="D42" s="37">
        <v>1</v>
      </c>
      <c r="E42" t="s">
        <v>109</v>
      </c>
      <c r="F42" s="37" t="s">
        <v>110</v>
      </c>
      <c r="G42" s="1">
        <v>-43.52</v>
      </c>
      <c r="H42" s="1">
        <v>119.86</v>
      </c>
      <c r="I42" s="37">
        <v>7.1459999999999996E-2</v>
      </c>
      <c r="J42" s="37">
        <v>0.90222000000000002</v>
      </c>
      <c r="K42" s="37">
        <v>-16.57105</v>
      </c>
      <c r="L42" s="37">
        <v>1.74752</v>
      </c>
      <c r="M42" s="37">
        <v>110.58728000000001</v>
      </c>
      <c r="N42" s="37">
        <v>1.0200000000000001E-3</v>
      </c>
      <c r="O42" s="37">
        <v>-43.701169999999998</v>
      </c>
      <c r="P42" s="37">
        <v>0.15981000000000001</v>
      </c>
      <c r="Q42" s="37">
        <v>92.2</v>
      </c>
      <c r="R42" s="40">
        <v>0.6958333333333333</v>
      </c>
      <c r="S42" s="34">
        <f t="shared" si="9"/>
        <v>0.27916666666666662</v>
      </c>
      <c r="T42" s="33"/>
    </row>
    <row r="43" spans="1:20">
      <c r="A43" s="37"/>
      <c r="B43" s="38">
        <v>2</v>
      </c>
      <c r="C43" s="37">
        <v>5</v>
      </c>
      <c r="D43" s="37">
        <v>1</v>
      </c>
      <c r="E43" t="s">
        <v>111</v>
      </c>
      <c r="F43" s="37" t="s">
        <v>112</v>
      </c>
      <c r="G43" s="1">
        <v>-32.78</v>
      </c>
      <c r="H43" s="1">
        <v>50.92</v>
      </c>
      <c r="I43" s="37">
        <v>3.4979999999999997E-2</v>
      </c>
      <c r="J43" s="37">
        <v>0.28982000000000002</v>
      </c>
      <c r="K43" s="37">
        <v>-18.371580000000002</v>
      </c>
      <c r="L43" s="37">
        <v>1</v>
      </c>
      <c r="M43" s="37">
        <v>85.530659999999997</v>
      </c>
      <c r="N43" s="37">
        <v>1.0200000000000001E-3</v>
      </c>
      <c r="O43" s="37">
        <v>-28.076170000000001</v>
      </c>
      <c r="P43" s="37">
        <v>0.20494000000000001</v>
      </c>
      <c r="Q43" s="37">
        <v>61.2</v>
      </c>
      <c r="R43" s="40">
        <v>0.72986111111111107</v>
      </c>
      <c r="S43" s="34">
        <f t="shared" si="9"/>
        <v>0.31319444444444439</v>
      </c>
      <c r="T43" s="33"/>
    </row>
    <row r="44" spans="1:20">
      <c r="A44" s="37"/>
      <c r="B44" s="38"/>
      <c r="C44" s="37"/>
      <c r="D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4"/>
    </row>
    <row r="45" spans="1:20">
      <c r="A45" s="39">
        <v>45884</v>
      </c>
      <c r="B45" s="38">
        <v>1</v>
      </c>
      <c r="C45" s="37">
        <v>1</v>
      </c>
      <c r="D45" s="37">
        <v>1</v>
      </c>
      <c r="E45" t="s">
        <v>113</v>
      </c>
      <c r="F45" s="37" t="s">
        <v>114</v>
      </c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4"/>
    </row>
    <row r="46" spans="1:20">
      <c r="A46" s="37"/>
      <c r="B46" s="38">
        <v>1</v>
      </c>
      <c r="C46" s="37">
        <v>2</v>
      </c>
      <c r="D46" s="37">
        <v>1</v>
      </c>
      <c r="E46" t="s">
        <v>115</v>
      </c>
      <c r="F46" s="37" t="s">
        <v>116</v>
      </c>
      <c r="G46" s="1">
        <v>-46.57</v>
      </c>
      <c r="H46" s="37">
        <v>81.69</v>
      </c>
      <c r="I46" s="37">
        <v>7.5649999999999995E-2</v>
      </c>
      <c r="J46" s="37">
        <v>0.13467999999999999</v>
      </c>
      <c r="K46" s="37">
        <v>-15.68604</v>
      </c>
      <c r="L46" s="37">
        <v>2.2755700000000001</v>
      </c>
      <c r="M46" s="37">
        <v>104.36485</v>
      </c>
      <c r="N46" s="37">
        <v>9.7999999999999997E-4</v>
      </c>
      <c r="O46" s="37">
        <v>-19.348140000000001</v>
      </c>
      <c r="P46" s="37">
        <v>0.24768999999999999</v>
      </c>
      <c r="Q46" s="37">
        <v>62.4</v>
      </c>
      <c r="R46" s="40">
        <v>0.57708333333333328</v>
      </c>
      <c r="S46" s="34">
        <f t="shared" ref="S46:S48" si="10">R46-TIME(10,0,0)</f>
        <v>0.1604166666666666</v>
      </c>
      <c r="T46" s="33"/>
    </row>
    <row r="47" spans="1:20">
      <c r="A47" s="37"/>
      <c r="B47" s="38">
        <v>1</v>
      </c>
      <c r="C47" s="37">
        <v>3</v>
      </c>
      <c r="D47" s="37">
        <v>1</v>
      </c>
      <c r="E47" t="s">
        <v>117</v>
      </c>
      <c r="F47" s="5" t="s">
        <v>118</v>
      </c>
      <c r="G47" s="37">
        <v>-48.52</v>
      </c>
      <c r="H47" s="37">
        <v>26.06</v>
      </c>
      <c r="I47" s="37">
        <v>3.7629999999999997E-2</v>
      </c>
      <c r="J47" s="37">
        <v>0.5474</v>
      </c>
      <c r="K47" s="37">
        <v>-19.98901</v>
      </c>
      <c r="L47" s="37">
        <v>1</v>
      </c>
      <c r="M47" s="37">
        <v>84.355019999999996</v>
      </c>
      <c r="N47" s="37">
        <v>9.6000000000000002E-4</v>
      </c>
      <c r="O47" s="37">
        <v>-45.898440000000001</v>
      </c>
      <c r="P47" s="37">
        <v>0.34806999999999999</v>
      </c>
      <c r="Q47" s="37">
        <v>140.80000000000001</v>
      </c>
      <c r="R47" s="40">
        <v>0.60277777777777775</v>
      </c>
      <c r="S47" s="34">
        <f t="shared" si="10"/>
        <v>0.18611111111111106</v>
      </c>
      <c r="T47" s="33"/>
    </row>
    <row r="48" spans="1:20">
      <c r="A48" s="37"/>
      <c r="B48" s="38">
        <v>1</v>
      </c>
      <c r="C48" s="37">
        <v>4</v>
      </c>
      <c r="D48" s="37">
        <v>1</v>
      </c>
      <c r="E48" t="s">
        <v>119</v>
      </c>
      <c r="F48" s="5" t="s">
        <v>120</v>
      </c>
      <c r="G48" s="37">
        <v>-47.88</v>
      </c>
      <c r="H48" s="37">
        <v>49.45</v>
      </c>
      <c r="I48" s="37">
        <v>3.9100000000000003E-3</v>
      </c>
      <c r="J48" s="37">
        <v>0.13597999999999999</v>
      </c>
      <c r="K48" s="37">
        <v>-17.456060000000001</v>
      </c>
      <c r="L48" s="37">
        <v>1</v>
      </c>
      <c r="M48" s="37">
        <v>96.543430000000001</v>
      </c>
      <c r="N48" s="37">
        <v>9.7999999999999997E-4</v>
      </c>
      <c r="O48" s="37">
        <v>-19.805910000000001</v>
      </c>
      <c r="P48" s="37">
        <v>0.21898000000000001</v>
      </c>
      <c r="Q48" s="37">
        <v>98.1</v>
      </c>
      <c r="R48" s="40">
        <v>0.63680555555555551</v>
      </c>
      <c r="S48" s="34">
        <f t="shared" si="10"/>
        <v>0.22013888888888883</v>
      </c>
      <c r="T48" s="33"/>
    </row>
    <row r="49" spans="1:21">
      <c r="A49" s="37"/>
      <c r="B49" s="38"/>
      <c r="C49" s="37">
        <v>5</v>
      </c>
      <c r="D49" s="37">
        <v>1</v>
      </c>
      <c r="E49" t="s">
        <v>121</v>
      </c>
      <c r="F49" s="1" t="s">
        <v>122</v>
      </c>
      <c r="G49" s="37">
        <v>-32.47</v>
      </c>
      <c r="H49" s="37">
        <v>65.23</v>
      </c>
      <c r="I49" s="37"/>
      <c r="J49" s="37">
        <v>0.67366000000000004</v>
      </c>
      <c r="K49" s="37">
        <v>-19.927980000000002</v>
      </c>
      <c r="L49" s="37">
        <v>1</v>
      </c>
      <c r="M49" s="37">
        <v>39.635919999999999</v>
      </c>
      <c r="N49" s="37">
        <v>1.0200000000000001E-3</v>
      </c>
      <c r="O49" s="37">
        <v>-16.906739999999999</v>
      </c>
      <c r="P49" s="37">
        <v>0.32544000000000001</v>
      </c>
      <c r="Q49" s="37">
        <v>88.2</v>
      </c>
      <c r="R49" s="40">
        <v>0.67152777777777772</v>
      </c>
      <c r="S49" s="34"/>
      <c r="T49" s="33"/>
      <c r="U49" s="37"/>
    </row>
    <row r="58" spans="1:21">
      <c r="A58" s="37"/>
      <c r="B58" s="38"/>
      <c r="C58" s="37"/>
      <c r="D58" s="37"/>
      <c r="F58" s="37"/>
      <c r="G58" s="8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U58" s="37"/>
    </row>
    <row r="62" spans="1:21">
      <c r="A62" s="24"/>
      <c r="B62" s="25"/>
      <c r="C62" s="26"/>
      <c r="D62" s="27"/>
      <c r="F62" s="2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U62" s="24"/>
    </row>
    <row r="63" spans="1:21">
      <c r="A63" s="28"/>
      <c r="B63" s="29"/>
      <c r="C63" s="30"/>
      <c r="D63" s="28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/>
      <c r="Q63" s="37"/>
      <c r="R63" s="37"/>
      <c r="U63" s="28"/>
    </row>
    <row r="64" spans="1:21">
      <c r="A64" s="28"/>
      <c r="B64" s="29"/>
      <c r="C64" s="30"/>
      <c r="D64" s="28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U64" s="28"/>
    </row>
    <row r="65" spans="1:21">
      <c r="A65" s="28"/>
      <c r="B65" s="29"/>
      <c r="C65" s="30"/>
      <c r="D65" s="28"/>
      <c r="F65" s="37"/>
      <c r="G65" s="37"/>
      <c r="H65" s="37"/>
      <c r="I65" s="37"/>
      <c r="J65" s="37"/>
      <c r="K65" s="37"/>
      <c r="L65" s="37"/>
      <c r="M65" s="37"/>
      <c r="N65" s="37"/>
      <c r="O65"/>
      <c r="P65" s="37"/>
      <c r="Q65" s="37"/>
      <c r="R65" s="37"/>
      <c r="U65" s="28"/>
    </row>
    <row r="66" spans="1:21">
      <c r="A66" s="28"/>
      <c r="B66" s="29"/>
      <c r="C66" s="30"/>
      <c r="D66" s="28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U66" s="28"/>
    </row>
    <row r="67" spans="1:21">
      <c r="A67" s="28"/>
      <c r="B67" s="29"/>
      <c r="C67" s="30"/>
      <c r="D67" s="28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/>
      <c r="R67" s="37"/>
      <c r="U67" s="28"/>
    </row>
    <row r="68" spans="1:21">
      <c r="A68" s="28"/>
      <c r="B68" s="29"/>
      <c r="C68" s="30"/>
      <c r="D68" s="28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U68" s="28"/>
    </row>
    <row r="83" spans="7:7">
      <c r="G83" s="37" t="s">
        <v>123</v>
      </c>
    </row>
  </sheetData>
  <phoneticPr fontId="24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7BAA7-8170-4134-857C-87A18BE1E89E}">
  <sheetPr codeName="Sheet3"/>
  <dimension ref="A1:N66"/>
  <sheetViews>
    <sheetView topLeftCell="L58" zoomScale="145" zoomScaleNormal="145" workbookViewId="0">
      <selection activeCell="Z41" sqref="Z41"/>
    </sheetView>
  </sheetViews>
  <sheetFormatPr defaultRowHeight="17.649999999999999"/>
  <cols>
    <col min="5" max="5" width="15" customWidth="1"/>
  </cols>
  <sheetData>
    <row r="1" spans="1:11">
      <c r="A1" s="2" t="s">
        <v>18</v>
      </c>
      <c r="B1" s="6" t="s">
        <v>19</v>
      </c>
      <c r="C1" s="2" t="s">
        <v>20</v>
      </c>
      <c r="D1" s="2" t="s">
        <v>21</v>
      </c>
      <c r="E1" s="2" t="s">
        <v>124</v>
      </c>
      <c r="F1" s="2" t="s">
        <v>37</v>
      </c>
      <c r="G1" s="2" t="s">
        <v>23</v>
      </c>
      <c r="K1" s="31" t="s">
        <v>125</v>
      </c>
    </row>
    <row r="10" spans="1:11">
      <c r="A10" s="39">
        <v>45874</v>
      </c>
      <c r="B10" s="38"/>
      <c r="C10" s="37"/>
      <c r="D10" s="37">
        <v>2</v>
      </c>
      <c r="E10" t="s">
        <v>126</v>
      </c>
      <c r="F10" t="s">
        <v>127</v>
      </c>
      <c r="G10" t="s">
        <v>68</v>
      </c>
      <c r="K10" t="e" vm="1">
        <v>#VALUE!</v>
      </c>
    </row>
    <row r="11" spans="1:11">
      <c r="A11" s="37"/>
      <c r="B11" s="38"/>
      <c r="C11" s="37"/>
      <c r="D11" s="37"/>
      <c r="E11" t="s">
        <v>128</v>
      </c>
      <c r="F11" t="s">
        <v>127</v>
      </c>
      <c r="G11" s="5" t="s">
        <v>129</v>
      </c>
      <c r="K11" t="e" vm="2">
        <v>#VALUE!</v>
      </c>
    </row>
    <row r="12" spans="1:11">
      <c r="A12" s="37"/>
      <c r="B12" s="38">
        <v>1</v>
      </c>
      <c r="C12" s="37">
        <v>3</v>
      </c>
      <c r="D12" s="37">
        <v>1</v>
      </c>
      <c r="E12" t="s">
        <v>126</v>
      </c>
      <c r="G12" t="s">
        <v>130</v>
      </c>
      <c r="K12" t="e" vm="3">
        <v>#VALUE!</v>
      </c>
    </row>
    <row r="13" spans="1:11">
      <c r="A13" s="37"/>
      <c r="B13" s="38"/>
      <c r="C13" s="37"/>
      <c r="D13" s="37"/>
      <c r="E13" t="s">
        <v>128</v>
      </c>
    </row>
    <row r="14" spans="1:11">
      <c r="A14" s="37"/>
      <c r="B14" s="38"/>
      <c r="C14" s="37"/>
      <c r="D14" s="37"/>
      <c r="E14" t="s">
        <v>131</v>
      </c>
    </row>
    <row r="15" spans="1:11">
      <c r="A15" s="37"/>
      <c r="B15" s="38">
        <v>1</v>
      </c>
      <c r="C15" s="37">
        <v>4</v>
      </c>
      <c r="D15" s="37">
        <v>1</v>
      </c>
      <c r="E15" t="s">
        <v>126</v>
      </c>
      <c r="G15" t="s">
        <v>132</v>
      </c>
      <c r="K15" t="e" vm="4">
        <v>#VALUE!</v>
      </c>
    </row>
    <row r="16" spans="1:11">
      <c r="A16" s="37"/>
      <c r="B16" s="38"/>
      <c r="C16" s="37"/>
      <c r="D16" s="37"/>
      <c r="E16" t="s">
        <v>128</v>
      </c>
    </row>
    <row r="17" spans="1:14">
      <c r="A17" s="37"/>
      <c r="B17" s="38"/>
      <c r="C17" s="37"/>
      <c r="D17" s="37"/>
      <c r="E17" t="s">
        <v>131</v>
      </c>
      <c r="N17" t="s">
        <v>133</v>
      </c>
    </row>
    <row r="18" spans="1:14">
      <c r="A18" s="37"/>
      <c r="B18" s="38"/>
      <c r="C18" s="37"/>
      <c r="D18" s="37"/>
      <c r="E18" t="s">
        <v>131</v>
      </c>
      <c r="G18" t="s">
        <v>134</v>
      </c>
      <c r="K18" t="e" vm="5">
        <v>#VALUE!</v>
      </c>
    </row>
    <row r="19" spans="1:14">
      <c r="A19" s="39">
        <v>45875</v>
      </c>
      <c r="B19" s="38">
        <v>2</v>
      </c>
      <c r="C19" s="37">
        <v>2</v>
      </c>
      <c r="D19" s="37">
        <v>1</v>
      </c>
    </row>
    <row r="20" spans="1:14">
      <c r="A20" s="37"/>
      <c r="B20" s="38"/>
      <c r="C20" s="37"/>
      <c r="D20" s="37">
        <v>3</v>
      </c>
      <c r="E20" t="s">
        <v>126</v>
      </c>
      <c r="F20" t="s">
        <v>127</v>
      </c>
      <c r="G20" t="s">
        <v>135</v>
      </c>
      <c r="K20" t="e" vm="6">
        <v>#VALUE!</v>
      </c>
    </row>
    <row r="21" spans="1:14">
      <c r="A21" s="37"/>
      <c r="B21" s="38"/>
      <c r="C21" s="37"/>
      <c r="D21" s="37"/>
      <c r="E21" t="s">
        <v>128</v>
      </c>
      <c r="F21" t="s">
        <v>127</v>
      </c>
    </row>
    <row r="22" spans="1:14">
      <c r="A22" s="37"/>
      <c r="B22" s="38"/>
      <c r="C22" s="37"/>
      <c r="D22" s="37"/>
      <c r="E22" t="s">
        <v>136</v>
      </c>
      <c r="F22" t="s">
        <v>127</v>
      </c>
    </row>
    <row r="23" spans="1:14">
      <c r="A23" s="37"/>
      <c r="B23" s="38">
        <v>2</v>
      </c>
      <c r="C23" s="37">
        <v>3</v>
      </c>
      <c r="D23" s="37">
        <v>2</v>
      </c>
      <c r="E23" t="s">
        <v>126</v>
      </c>
      <c r="G23" t="s">
        <v>137</v>
      </c>
      <c r="K23" t="e" vm="7">
        <v>#VALUE!</v>
      </c>
    </row>
    <row r="24" spans="1:14">
      <c r="A24" s="37"/>
      <c r="B24" s="38">
        <v>2</v>
      </c>
      <c r="C24" s="37">
        <v>5</v>
      </c>
      <c r="D24" s="37">
        <v>2</v>
      </c>
      <c r="E24" t="s">
        <v>128</v>
      </c>
      <c r="G24" t="s">
        <v>138</v>
      </c>
    </row>
    <row r="25" spans="1:14">
      <c r="A25" s="37"/>
      <c r="B25" s="38"/>
      <c r="C25" s="37"/>
      <c r="D25" s="37"/>
    </row>
    <row r="26" spans="1:14">
      <c r="A26" s="39">
        <v>45880</v>
      </c>
      <c r="B26" s="38">
        <v>1</v>
      </c>
      <c r="C26" s="37">
        <v>1</v>
      </c>
      <c r="D26" s="37">
        <v>1</v>
      </c>
      <c r="E26" t="s">
        <v>126</v>
      </c>
      <c r="G26" t="s">
        <v>139</v>
      </c>
      <c r="J26" t="s">
        <v>140</v>
      </c>
    </row>
    <row r="27" spans="1:14">
      <c r="A27" s="37"/>
      <c r="B27" s="38">
        <v>1</v>
      </c>
      <c r="C27" s="37"/>
      <c r="D27" s="37">
        <v>2</v>
      </c>
      <c r="E27" t="s">
        <v>126</v>
      </c>
      <c r="G27" t="s">
        <v>141</v>
      </c>
      <c r="J27" t="s">
        <v>140</v>
      </c>
    </row>
    <row r="28" spans="1:14">
      <c r="A28" s="37"/>
      <c r="B28" s="38">
        <v>1</v>
      </c>
      <c r="C28" s="37">
        <v>2</v>
      </c>
      <c r="D28" s="37">
        <v>1</v>
      </c>
      <c r="E28" t="s">
        <v>126</v>
      </c>
      <c r="G28" t="s">
        <v>142</v>
      </c>
      <c r="K28" t="e" vm="8">
        <v>#VALUE!</v>
      </c>
    </row>
    <row r="29" spans="1:14">
      <c r="A29" s="37"/>
      <c r="B29" s="38"/>
      <c r="C29" s="37"/>
      <c r="D29" s="37"/>
      <c r="E29" t="s">
        <v>128</v>
      </c>
    </row>
    <row r="30" spans="1:14">
      <c r="A30" s="37"/>
      <c r="B30" s="38"/>
      <c r="C30" s="37"/>
      <c r="D30" s="37"/>
      <c r="E30" t="s">
        <v>131</v>
      </c>
    </row>
    <row r="31" spans="1:14">
      <c r="A31" s="37"/>
      <c r="B31" s="38"/>
      <c r="C31" s="37"/>
      <c r="D31" s="37"/>
      <c r="E31" t="s">
        <v>131</v>
      </c>
      <c r="G31" s="32" t="s">
        <v>143</v>
      </c>
      <c r="H31" s="32"/>
      <c r="K31" t="e" vm="9">
        <v>#VALUE!</v>
      </c>
    </row>
    <row r="32" spans="1:14">
      <c r="A32" s="37"/>
      <c r="B32" s="38"/>
      <c r="C32" s="37"/>
      <c r="D32" s="37"/>
      <c r="E32" t="s">
        <v>131</v>
      </c>
      <c r="G32" s="32" t="s">
        <v>144</v>
      </c>
      <c r="H32" s="32"/>
      <c r="K32" t="e" vm="10">
        <v>#VALUE!</v>
      </c>
    </row>
    <row r="33" spans="1:14">
      <c r="A33" s="37"/>
      <c r="B33" s="38"/>
      <c r="C33" s="37"/>
      <c r="D33" s="37"/>
      <c r="E33" t="s">
        <v>131</v>
      </c>
      <c r="G33" t="s">
        <v>145</v>
      </c>
      <c r="K33" t="e" vm="11">
        <v>#VALUE!</v>
      </c>
    </row>
    <row r="34" spans="1:14">
      <c r="A34" s="37"/>
      <c r="B34" s="38">
        <v>1</v>
      </c>
      <c r="C34" s="37"/>
      <c r="D34" s="37">
        <v>2</v>
      </c>
      <c r="E34" t="s">
        <v>126</v>
      </c>
      <c r="G34" t="s">
        <v>146</v>
      </c>
    </row>
    <row r="35" spans="1:14">
      <c r="A35" s="37"/>
      <c r="B35" s="38">
        <v>1</v>
      </c>
      <c r="C35" s="37"/>
      <c r="D35" s="37">
        <v>3</v>
      </c>
      <c r="E35" t="s">
        <v>126</v>
      </c>
      <c r="G35" t="s">
        <v>147</v>
      </c>
    </row>
    <row r="36" spans="1:14">
      <c r="A36" s="37"/>
      <c r="B36" s="38">
        <v>1</v>
      </c>
      <c r="C36" s="37"/>
      <c r="D36" s="37">
        <v>4</v>
      </c>
      <c r="E36" t="s">
        <v>126</v>
      </c>
      <c r="G36" t="s">
        <v>148</v>
      </c>
      <c r="N36" t="s">
        <v>149</v>
      </c>
    </row>
    <row r="37" spans="1:14">
      <c r="A37" s="37"/>
      <c r="B37" s="38"/>
      <c r="C37" s="37"/>
      <c r="D37" s="37">
        <v>5</v>
      </c>
      <c r="E37" t="s">
        <v>126</v>
      </c>
      <c r="G37" s="5" t="s">
        <v>150</v>
      </c>
      <c r="J37" t="s">
        <v>151</v>
      </c>
    </row>
    <row r="38" spans="1:14">
      <c r="A38" s="37"/>
      <c r="B38" s="37"/>
      <c r="C38" s="37"/>
      <c r="D38" s="37"/>
      <c r="E38" t="s">
        <v>128</v>
      </c>
      <c r="G38" t="s">
        <v>150</v>
      </c>
    </row>
    <row r="39" spans="1:14">
      <c r="A39" s="37"/>
      <c r="B39" s="38"/>
      <c r="C39" s="37"/>
      <c r="D39" s="37"/>
    </row>
    <row r="40" spans="1:14">
      <c r="A40" s="39">
        <v>45881</v>
      </c>
      <c r="B40" s="38">
        <v>2</v>
      </c>
      <c r="C40" s="37">
        <v>1</v>
      </c>
      <c r="D40" s="37">
        <v>1</v>
      </c>
      <c r="E40" t="s">
        <v>126</v>
      </c>
      <c r="G40" s="5" t="s">
        <v>152</v>
      </c>
      <c r="J40" t="s">
        <v>151</v>
      </c>
    </row>
    <row r="41" spans="1:14">
      <c r="A41" s="39"/>
      <c r="B41" s="38"/>
      <c r="C41" s="37"/>
      <c r="D41" s="37"/>
      <c r="E41" t="s">
        <v>128</v>
      </c>
      <c r="G41" s="5"/>
    </row>
    <row r="42" spans="1:14">
      <c r="A42" s="37"/>
      <c r="B42" s="38">
        <v>2</v>
      </c>
      <c r="C42" s="37"/>
      <c r="D42" s="37">
        <v>2</v>
      </c>
      <c r="E42" t="s">
        <v>126</v>
      </c>
      <c r="G42" t="s">
        <v>153</v>
      </c>
    </row>
    <row r="43" spans="1:14">
      <c r="A43" s="37"/>
      <c r="B43" s="38"/>
      <c r="C43" s="37">
        <v>2</v>
      </c>
      <c r="D43" s="37">
        <v>3</v>
      </c>
      <c r="E43" t="s">
        <v>126</v>
      </c>
      <c r="G43" s="5" t="s">
        <v>154</v>
      </c>
      <c r="K43" t="e" vm="12">
        <v>#VALUE!</v>
      </c>
    </row>
    <row r="44" spans="1:14">
      <c r="A44" s="37"/>
      <c r="B44" s="38"/>
      <c r="C44" s="37"/>
      <c r="D44" s="37"/>
      <c r="E44" t="s">
        <v>128</v>
      </c>
    </row>
    <row r="45" spans="1:14">
      <c r="A45" s="37"/>
      <c r="B45" s="38"/>
      <c r="C45" s="37"/>
      <c r="D45" s="37"/>
      <c r="E45" t="s">
        <v>131</v>
      </c>
    </row>
    <row r="46" spans="1:14">
      <c r="A46" s="37"/>
      <c r="B46" s="38"/>
      <c r="C46" s="37">
        <v>3</v>
      </c>
      <c r="D46" s="37">
        <v>1</v>
      </c>
      <c r="E46" t="s">
        <v>126</v>
      </c>
      <c r="G46" t="s">
        <v>155</v>
      </c>
    </row>
    <row r="47" spans="1:14">
      <c r="A47" s="37"/>
      <c r="B47" s="38"/>
      <c r="C47" s="37"/>
      <c r="D47" s="37">
        <v>2</v>
      </c>
      <c r="E47" t="s">
        <v>126</v>
      </c>
      <c r="G47" s="5" t="s">
        <v>156</v>
      </c>
      <c r="K47" t="e" vm="13">
        <v>#VALUE!</v>
      </c>
    </row>
    <row r="48" spans="1:14">
      <c r="A48" s="37"/>
      <c r="B48" s="38"/>
      <c r="C48" s="37"/>
      <c r="D48" s="37"/>
      <c r="E48" t="s">
        <v>128</v>
      </c>
      <c r="G48" s="5"/>
    </row>
    <row r="49" spans="1:14">
      <c r="A49" s="37"/>
      <c r="B49" s="38"/>
      <c r="C49" s="37"/>
      <c r="D49" s="37"/>
      <c r="E49" t="s">
        <v>131</v>
      </c>
      <c r="G49" s="5"/>
    </row>
    <row r="50" spans="1:14">
      <c r="A50" s="37"/>
      <c r="B50" s="38"/>
      <c r="C50" s="37"/>
      <c r="D50" s="37"/>
      <c r="E50" t="s">
        <v>131</v>
      </c>
      <c r="G50" s="5" t="s">
        <v>157</v>
      </c>
      <c r="K50" t="e" vm="14">
        <v>#VALUE!</v>
      </c>
    </row>
    <row r="51" spans="1:14">
      <c r="A51" s="37"/>
      <c r="B51" s="38"/>
      <c r="C51" s="37">
        <v>4</v>
      </c>
      <c r="D51" s="37">
        <v>1</v>
      </c>
      <c r="G51" s="5" t="s">
        <v>158</v>
      </c>
    </row>
    <row r="52" spans="1:14">
      <c r="A52" s="37"/>
      <c r="B52" s="38"/>
      <c r="C52" s="37">
        <v>5</v>
      </c>
      <c r="D52" s="37">
        <v>1</v>
      </c>
      <c r="G52" s="5" t="s">
        <v>159</v>
      </c>
    </row>
    <row r="53" spans="1:14">
      <c r="A53" s="37"/>
      <c r="B53" s="38"/>
      <c r="C53" s="37"/>
      <c r="D53" s="37"/>
    </row>
    <row r="54" spans="1:14">
      <c r="A54" s="39">
        <v>45884</v>
      </c>
      <c r="B54" s="38"/>
      <c r="C54" s="37"/>
      <c r="D54" s="37"/>
    </row>
    <row r="55" spans="1:14">
      <c r="A55" s="37"/>
      <c r="B55" s="38">
        <v>1</v>
      </c>
      <c r="C55" s="37">
        <v>2</v>
      </c>
      <c r="D55" s="37">
        <v>1</v>
      </c>
      <c r="E55" t="s">
        <v>126</v>
      </c>
      <c r="G55" s="5" t="s">
        <v>160</v>
      </c>
      <c r="K55" t="e" vm="15">
        <v>#VALUE!</v>
      </c>
      <c r="N55" t="s">
        <v>161</v>
      </c>
    </row>
    <row r="56" spans="1:14">
      <c r="A56" s="37"/>
      <c r="B56" s="38"/>
      <c r="C56" s="37"/>
      <c r="D56" s="37"/>
      <c r="E56" t="s">
        <v>128</v>
      </c>
      <c r="G56" s="5"/>
    </row>
    <row r="57" spans="1:14">
      <c r="A57" s="37"/>
      <c r="B57" s="38"/>
      <c r="C57" s="37"/>
      <c r="D57" s="37"/>
      <c r="E57" t="s">
        <v>131</v>
      </c>
      <c r="G57" s="5"/>
    </row>
    <row r="58" spans="1:14">
      <c r="A58" s="37"/>
      <c r="B58" s="38">
        <v>1</v>
      </c>
      <c r="C58" s="37">
        <v>3</v>
      </c>
      <c r="D58" s="37">
        <v>1</v>
      </c>
      <c r="E58" t="s">
        <v>126</v>
      </c>
      <c r="G58" s="5" t="s">
        <v>162</v>
      </c>
      <c r="K58" t="e" vm="16">
        <v>#VALUE!</v>
      </c>
    </row>
    <row r="59" spans="1:14">
      <c r="A59" s="37"/>
      <c r="B59" s="38"/>
      <c r="C59" s="37"/>
      <c r="D59" s="37"/>
      <c r="E59" t="s">
        <v>128</v>
      </c>
      <c r="G59" s="5"/>
    </row>
    <row r="60" spans="1:14">
      <c r="A60" s="37"/>
      <c r="B60" s="38"/>
      <c r="C60" s="37"/>
      <c r="D60" s="37"/>
      <c r="E60" t="s">
        <v>131</v>
      </c>
      <c r="G60" s="5"/>
    </row>
    <row r="61" spans="1:14">
      <c r="A61" s="37"/>
      <c r="B61" s="38">
        <v>1</v>
      </c>
      <c r="C61" s="37">
        <v>4</v>
      </c>
      <c r="D61" s="37">
        <v>1</v>
      </c>
      <c r="E61" t="s">
        <v>126</v>
      </c>
      <c r="G61" s="5" t="s">
        <v>163</v>
      </c>
    </row>
    <row r="62" spans="1:14">
      <c r="A62" s="37"/>
      <c r="B62" s="38"/>
      <c r="C62" s="37"/>
      <c r="D62" s="37"/>
      <c r="E62" t="s">
        <v>128</v>
      </c>
    </row>
    <row r="63" spans="1:14">
      <c r="A63" s="37"/>
      <c r="B63" s="38"/>
      <c r="C63" s="37"/>
      <c r="D63" s="37"/>
      <c r="E63" t="s">
        <v>131</v>
      </c>
    </row>
    <row r="64" spans="1:14">
      <c r="A64" s="37"/>
      <c r="B64" s="38"/>
      <c r="C64" s="37">
        <v>5</v>
      </c>
      <c r="D64" s="37">
        <v>1</v>
      </c>
      <c r="E64" t="s">
        <v>126</v>
      </c>
      <c r="G64" s="5" t="s">
        <v>164</v>
      </c>
    </row>
    <row r="65" spans="5:5">
      <c r="E65" t="s">
        <v>128</v>
      </c>
    </row>
    <row r="66" spans="5:5">
      <c r="E66" t="s">
        <v>131</v>
      </c>
    </row>
  </sheetData>
  <phoneticPr fontId="24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Sample ID</vt:lpstr>
      <vt:lpstr>IV</vt:lpstr>
      <vt:lpstr>Sheet2</vt:lpstr>
      <vt:lpstr>Sheet1</vt:lpstr>
      <vt:lpstr>IV(old)</vt:lpstr>
      <vt:lpstr>mini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Masateru Hiramoto</dc:creator>
  <cp:keywords/>
  <dc:description/>
  <cp:lastModifiedBy>Hiramoto Masateru</cp:lastModifiedBy>
  <cp:revision/>
  <dcterms:created xsi:type="dcterms:W3CDTF">2025-08-24T05:32:02Z</dcterms:created>
  <dcterms:modified xsi:type="dcterms:W3CDTF">2026-08-24T10:55:10Z</dcterms:modified>
  <cp:category/>
  <cp:contentStatus/>
</cp:coreProperties>
</file>