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pi.dropbox.com/wopi/files/oid_3530822221963434752/WOPIServiceId_TP_DROPBOX_PLUS/WOPIUserId_-/"/>
    </mc:Choice>
  </mc:AlternateContent>
  <xr:revisionPtr revIDLastSave="5" documentId="13_ncr:1_{F4EFF9FA-DC94-4EA9-A61E-AA9F521C7E0C}" xr6:coauthVersionLast="47" xr6:coauthVersionMax="47" xr10:uidLastSave="{A3507BEF-AFC8-4EB2-BBD5-3876C7226A33}"/>
  <bookViews>
    <workbookView xWindow="1553" yWindow="2512" windowWidth="20602" windowHeight="13861" activeTab="1" xr2:uid="{6ED70B57-89E4-4ACF-AD9E-407A52AB8DF2}"/>
  </bookViews>
  <sheets>
    <sheet name="Sample ID" sheetId="3" r:id="rId1"/>
    <sheet name="IV" sheetId="4" r:id="rId2"/>
    <sheet name="Sheet1" sheetId="5" r:id="rId3"/>
    <sheet name="IV(old)" sheetId="1" r:id="rId4"/>
    <sheet name="mini" sheetId="2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5" i="4" l="1"/>
  <c r="L5" i="4" a="1"/>
  <c r="L5" i="4" s="1"/>
  <c r="L4" i="4" a="1"/>
  <c r="L4" i="4" s="1"/>
  <c r="L3" i="4"/>
  <c r="L2" i="4"/>
  <c r="W10" i="4"/>
  <c r="W48" i="4"/>
  <c r="W47" i="4"/>
  <c r="W46" i="4"/>
  <c r="W43" i="4"/>
  <c r="W42" i="4"/>
  <c r="W41" i="4"/>
  <c r="W40" i="4"/>
  <c r="W39" i="4"/>
  <c r="W38" i="4"/>
  <c r="W36" i="4"/>
  <c r="W35" i="4"/>
  <c r="W33" i="4"/>
  <c r="W31" i="4"/>
  <c r="W30" i="4"/>
  <c r="W29" i="4"/>
  <c r="W27" i="4"/>
  <c r="W26" i="4"/>
  <c r="W25" i="4"/>
  <c r="W23" i="4"/>
  <c r="W22" i="4"/>
  <c r="W21" i="4"/>
  <c r="W20" i="4"/>
  <c r="W18" i="4"/>
  <c r="W17" i="4"/>
  <c r="W13" i="4"/>
  <c r="W11" i="4"/>
  <c r="U8" i="4" a="1"/>
  <c r="U8" i="4" s="1"/>
  <c r="T8" i="4" a="1"/>
  <c r="T8" i="4" s="1"/>
  <c r="S8" i="4" a="1"/>
  <c r="S8" i="4" s="1"/>
  <c r="R8" i="4" a="1"/>
  <c r="R8" i="4" s="1"/>
  <c r="Q8" i="4" a="1"/>
  <c r="Q8" i="4" s="1"/>
  <c r="P8" i="4" a="1"/>
  <c r="P8" i="4" s="1"/>
  <c r="O8" i="4" a="1"/>
  <c r="O8" i="4" s="1"/>
  <c r="N8" i="4" a="1"/>
  <c r="N8" i="4" s="1"/>
  <c r="M8" i="4" a="1"/>
  <c r="M8" i="4" s="1"/>
  <c r="K8" i="4" a="1"/>
  <c r="K8" i="4" s="1"/>
  <c r="J8" i="4" a="1"/>
  <c r="J8" i="4" s="1"/>
  <c r="U7" i="4" a="1"/>
  <c r="U7" i="4" s="1"/>
  <c r="T7" i="4" a="1"/>
  <c r="T7" i="4" s="1"/>
  <c r="S7" i="4" a="1"/>
  <c r="S7" i="4" s="1"/>
  <c r="R7" i="4" a="1"/>
  <c r="R7" i="4" s="1"/>
  <c r="Q7" i="4" a="1"/>
  <c r="Q7" i="4" s="1"/>
  <c r="P7" i="4" a="1"/>
  <c r="P7" i="4" s="1"/>
  <c r="O7" i="4" a="1"/>
  <c r="O7" i="4" s="1"/>
  <c r="N7" i="4" a="1"/>
  <c r="N7" i="4" s="1"/>
  <c r="M7" i="4" a="1"/>
  <c r="M7" i="4" s="1"/>
  <c r="K7" i="4" a="1"/>
  <c r="K7" i="4" s="1"/>
  <c r="J7" i="4" a="1"/>
  <c r="J7" i="4" s="1"/>
  <c r="U5" i="4" a="1"/>
  <c r="U5" i="4" s="1"/>
  <c r="T5" i="4" a="1"/>
  <c r="T5" i="4" s="1"/>
  <c r="S5" i="4" a="1"/>
  <c r="S5" i="4" s="1"/>
  <c r="R5" i="4" a="1"/>
  <c r="R5" i="4" s="1"/>
  <c r="Q5" i="4" a="1"/>
  <c r="Q5" i="4" s="1"/>
  <c r="P5" i="4" a="1"/>
  <c r="P5" i="4" s="1"/>
  <c r="O5" i="4" a="1"/>
  <c r="O5" i="4" s="1"/>
  <c r="N5" i="4" a="1"/>
  <c r="N5" i="4" s="1"/>
  <c r="M5" i="4" a="1"/>
  <c r="M5" i="4" s="1"/>
  <c r="K5" i="4" a="1"/>
  <c r="K5" i="4" s="1"/>
  <c r="J5" i="4" a="1"/>
  <c r="J5" i="4" s="1"/>
  <c r="U4" i="4" a="1"/>
  <c r="U4" i="4" s="1"/>
  <c r="T4" i="4" a="1"/>
  <c r="T4" i="4" s="1"/>
  <c r="S4" i="4" a="1"/>
  <c r="S4" i="4" s="1"/>
  <c r="R4" i="4" a="1"/>
  <c r="R4" i="4" s="1"/>
  <c r="Q4" i="4" a="1"/>
  <c r="Q4" i="4" s="1"/>
  <c r="P4" i="4" a="1"/>
  <c r="P4" i="4" s="1"/>
  <c r="O4" i="4" a="1"/>
  <c r="O4" i="4" s="1"/>
  <c r="N4" i="4" a="1"/>
  <c r="N4" i="4" s="1"/>
  <c r="M4" i="4" a="1"/>
  <c r="M4" i="4" s="1"/>
  <c r="K4" i="4" a="1"/>
  <c r="K4" i="4" s="1"/>
  <c r="J4" i="4" a="1"/>
  <c r="J4" i="4" s="1"/>
  <c r="U3" i="4"/>
  <c r="T3" i="4"/>
  <c r="S3" i="4"/>
  <c r="R3" i="4"/>
  <c r="Q3" i="4"/>
  <c r="P3" i="4"/>
  <c r="O3" i="4"/>
  <c r="N3" i="4"/>
  <c r="M3" i="4"/>
  <c r="K3" i="4"/>
  <c r="J3" i="4"/>
  <c r="U2" i="4"/>
  <c r="T2" i="4"/>
  <c r="S2" i="4"/>
  <c r="R2" i="4"/>
  <c r="Q2" i="4"/>
  <c r="P2" i="4"/>
  <c r="O2" i="4"/>
  <c r="N2" i="4"/>
  <c r="M2" i="4"/>
  <c r="K2" i="4"/>
  <c r="J2" i="4"/>
  <c r="S46" i="1"/>
  <c r="S20" i="1"/>
  <c r="S23" i="1"/>
  <c r="S22" i="1"/>
  <c r="S21" i="1"/>
  <c r="S11" i="1"/>
  <c r="S10" i="1"/>
  <c r="S13" i="1"/>
  <c r="S15" i="1"/>
  <c r="S18" i="1"/>
  <c r="S17" i="1"/>
  <c r="S27" i="1"/>
  <c r="S26" i="1"/>
  <c r="S25" i="1"/>
  <c r="S31" i="1"/>
  <c r="S30" i="1"/>
  <c r="S29" i="1"/>
  <c r="S33" i="1"/>
  <c r="S43" i="1"/>
  <c r="S42" i="1"/>
  <c r="S41" i="1"/>
  <c r="S40" i="1"/>
  <c r="S39" i="1"/>
  <c r="S38" i="1"/>
  <c r="S36" i="1"/>
  <c r="S35" i="1"/>
  <c r="S48" i="1"/>
  <c r="S47" i="1"/>
  <c r="Q8" i="1" a="1"/>
  <c r="Q8" i="1" s="1"/>
  <c r="P8" i="1" a="1"/>
  <c r="P8" i="1" s="1"/>
  <c r="O8" i="1" a="1"/>
  <c r="O8" i="1" s="1"/>
  <c r="N8" i="1" a="1"/>
  <c r="N8" i="1" s="1"/>
  <c r="M8" i="1" a="1"/>
  <c r="M8" i="1" s="1"/>
  <c r="L8" i="1" a="1"/>
  <c r="L8" i="1" s="1"/>
  <c r="K8" i="1" a="1"/>
  <c r="K8" i="1" s="1"/>
  <c r="J8" i="1" a="1"/>
  <c r="J8" i="1" s="1"/>
  <c r="I8" i="1" a="1"/>
  <c r="I8" i="1" s="1"/>
  <c r="H8" i="1" a="1"/>
  <c r="H8" i="1" s="1"/>
  <c r="G8" i="1" a="1"/>
  <c r="G8" i="1" s="1"/>
  <c r="Q7" i="1" a="1"/>
  <c r="Q7" i="1" s="1"/>
  <c r="P7" i="1" a="1"/>
  <c r="P7" i="1" s="1"/>
  <c r="O7" i="1" a="1"/>
  <c r="O7" i="1" s="1"/>
  <c r="N7" i="1" a="1"/>
  <c r="N7" i="1" s="1"/>
  <c r="M7" i="1" a="1"/>
  <c r="M7" i="1" s="1"/>
  <c r="L7" i="1" a="1"/>
  <c r="L7" i="1" s="1"/>
  <c r="K7" i="1" a="1"/>
  <c r="K7" i="1" s="1"/>
  <c r="J7" i="1" a="1"/>
  <c r="J7" i="1" s="1"/>
  <c r="I7" i="1" a="1"/>
  <c r="I7" i="1" s="1"/>
  <c r="H7" i="1" a="1"/>
  <c r="H7" i="1" s="1"/>
  <c r="G7" i="1" a="1"/>
  <c r="G7" i="1" s="1"/>
  <c r="Q6" i="1" a="1"/>
  <c r="Q6" i="1" s="1"/>
  <c r="P6" i="1" a="1"/>
  <c r="P6" i="1" s="1"/>
  <c r="O6" i="1" a="1"/>
  <c r="O6" i="1" s="1"/>
  <c r="N6" i="1" a="1"/>
  <c r="N6" i="1" s="1"/>
  <c r="M6" i="1" a="1"/>
  <c r="M6" i="1" s="1"/>
  <c r="L6" i="1" a="1"/>
  <c r="L6" i="1" s="1"/>
  <c r="K6" i="1" a="1"/>
  <c r="K6" i="1" s="1"/>
  <c r="J6" i="1" a="1"/>
  <c r="J6" i="1" s="1"/>
  <c r="I6" i="1" a="1"/>
  <c r="I6" i="1" s="1"/>
  <c r="H6" i="1" a="1"/>
  <c r="H6" i="1" s="1"/>
  <c r="G6" i="1" a="1"/>
  <c r="G6" i="1" s="1"/>
  <c r="Q5" i="1" a="1"/>
  <c r="Q5" i="1" s="1"/>
  <c r="P5" i="1" a="1"/>
  <c r="P5" i="1" s="1"/>
  <c r="O5" i="1" a="1"/>
  <c r="O5" i="1" s="1"/>
  <c r="N5" i="1" a="1"/>
  <c r="N5" i="1" s="1"/>
  <c r="M5" i="1" a="1"/>
  <c r="M5" i="1" s="1"/>
  <c r="L5" i="1" a="1"/>
  <c r="L5" i="1" s="1"/>
  <c r="K5" i="1" a="1"/>
  <c r="K5" i="1" s="1"/>
  <c r="J5" i="1" a="1"/>
  <c r="J5" i="1" s="1"/>
  <c r="I5" i="1" a="1"/>
  <c r="I5" i="1" s="1"/>
  <c r="H5" i="1" a="1"/>
  <c r="H5" i="1" s="1"/>
  <c r="G5" i="1" a="1"/>
  <c r="G5" i="1" s="1"/>
  <c r="Q4" i="1" a="1"/>
  <c r="Q4" i="1" s="1"/>
  <c r="P4" i="1" a="1"/>
  <c r="P4" i="1" s="1"/>
  <c r="O4" i="1" a="1"/>
  <c r="O4" i="1" s="1"/>
  <c r="N4" i="1" a="1"/>
  <c r="N4" i="1" s="1"/>
  <c r="M4" i="1" a="1"/>
  <c r="M4" i="1" s="1"/>
  <c r="L4" i="1" a="1"/>
  <c r="L4" i="1" s="1"/>
  <c r="K4" i="1" a="1"/>
  <c r="K4" i="1" s="1"/>
  <c r="J4" i="1" a="1"/>
  <c r="J4" i="1" s="1"/>
  <c r="I4" i="1" a="1"/>
  <c r="I4" i="1" s="1"/>
  <c r="H4" i="1" a="1"/>
  <c r="H4" i="1" s="1"/>
  <c r="G4" i="1" a="1"/>
  <c r="G4" i="1" s="1"/>
  <c r="Q2" i="1"/>
  <c r="P2" i="1"/>
  <c r="O2" i="1"/>
  <c r="N2" i="1"/>
  <c r="M2" i="1"/>
  <c r="L2" i="1"/>
  <c r="K2" i="1"/>
  <c r="J2" i="1"/>
  <c r="I2" i="1"/>
  <c r="H2" i="1"/>
  <c r="G2" i="1"/>
  <c r="Q3" i="1"/>
  <c r="P3" i="1"/>
  <c r="O3" i="1"/>
  <c r="N3" i="1"/>
  <c r="M3" i="1"/>
  <c r="L3" i="1"/>
  <c r="K3" i="1"/>
  <c r="J3" i="1"/>
  <c r="I3" i="1"/>
  <c r="H3" i="1"/>
  <c r="G3" i="1"/>
  <c r="S9" i="4" l="1"/>
  <c r="P9" i="4"/>
  <c r="Q9" i="4"/>
  <c r="R9" i="4"/>
  <c r="O9" i="4"/>
  <c r="T9" i="4"/>
  <c r="U9" i="4"/>
  <c r="J9" i="4"/>
  <c r="K9" i="4"/>
  <c r="M9" i="4"/>
  <c r="N9" i="4"/>
  <c r="Q9" i="1"/>
  <c r="J9" i="1"/>
  <c r="N9" i="1"/>
  <c r="K9" i="1"/>
  <c r="O9" i="1"/>
  <c r="P9" i="1"/>
  <c r="L9" i="1"/>
  <c r="I9" i="1"/>
  <c r="M9" i="1"/>
  <c r="H9" i="1"/>
  <c r="G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</futureMetadata>
  <cellMetadata count="1">
    <bk>
      <rc t="1" v="0"/>
    </bk>
  </cellMetadata>
  <valueMetadata count="16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</valueMetadata>
</metadata>
</file>

<file path=xl/sharedStrings.xml><?xml version="1.0" encoding="utf-8"?>
<sst xmlns="http://schemas.openxmlformats.org/spreadsheetml/2006/main" count="1996" uniqueCount="470">
  <si>
    <t>Mouse #</t>
  </si>
  <si>
    <t>I.D. #</t>
  </si>
  <si>
    <t>Sex</t>
  </si>
  <si>
    <t>Transfer Date</t>
  </si>
  <si>
    <t>Group#</t>
  </si>
  <si>
    <t>K13655</t>
  </si>
  <si>
    <t>Male</t>
  </si>
  <si>
    <t>8/5/2025</t>
  </si>
  <si>
    <t>K13652</t>
  </si>
  <si>
    <t>8/6/2025</t>
  </si>
  <si>
    <t>K13631</t>
  </si>
  <si>
    <t>8/11/2025</t>
  </si>
  <si>
    <t>K13647</t>
  </si>
  <si>
    <t>8/12/2025</t>
  </si>
  <si>
    <t>K13634 (LL)</t>
  </si>
  <si>
    <t>8/15/2025</t>
  </si>
  <si>
    <t>K13654</t>
  </si>
  <si>
    <t>8/18/2025</t>
  </si>
  <si>
    <t>date</t>
  </si>
  <si>
    <t>group</t>
  </si>
  <si>
    <t>slice#</t>
  </si>
  <si>
    <t>cell#</t>
  </si>
  <si>
    <t>Serial#</t>
    <phoneticPr fontId="24"/>
  </si>
  <si>
    <t>Abf</t>
  </si>
  <si>
    <t>Vres</t>
  </si>
  <si>
    <t>Membrane capacitance[pF]</t>
  </si>
  <si>
    <t>F_I_curve_slope [spikes/s/pA]</t>
  </si>
  <si>
    <t>FirstSpikeLatency[sec]</t>
  </si>
  <si>
    <t>SpikeThreshold[mV]</t>
  </si>
  <si>
    <t>Adaptation_Index</t>
  </si>
  <si>
    <t>Spike Amplitude[mV]</t>
  </si>
  <si>
    <t>Spike Width[sec]</t>
  </si>
  <si>
    <t>AHP_fast[mV]</t>
  </si>
  <si>
    <t>Sag</t>
  </si>
  <si>
    <t>Input Resistance[Mohm]</t>
  </si>
  <si>
    <t>Time</t>
    <phoneticPr fontId="24"/>
  </si>
  <si>
    <t>dT</t>
    <phoneticPr fontId="24"/>
  </si>
  <si>
    <t>note</t>
  </si>
  <si>
    <t>FI</t>
    <phoneticPr fontId="24"/>
  </si>
  <si>
    <t>FL</t>
    <phoneticPr fontId="24"/>
  </si>
  <si>
    <t>AI</t>
    <phoneticPr fontId="24"/>
  </si>
  <si>
    <t>SA</t>
    <phoneticPr fontId="24"/>
  </si>
  <si>
    <t>mean#1</t>
  </si>
  <si>
    <t>BOOT</t>
    <phoneticPr fontId="24"/>
  </si>
  <si>
    <t>P</t>
    <phoneticPr fontId="24"/>
  </si>
  <si>
    <t>mean#2</t>
  </si>
  <si>
    <t>P double</t>
    <phoneticPr fontId="24"/>
  </si>
  <si>
    <t>std1</t>
  </si>
  <si>
    <t>Ranksum</t>
    <phoneticPr fontId="24"/>
  </si>
  <si>
    <t>std2</t>
  </si>
  <si>
    <t>P</t>
  </si>
  <si>
    <t>N1</t>
  </si>
  <si>
    <t>N</t>
    <phoneticPr fontId="24"/>
  </si>
  <si>
    <t>#1</t>
    <phoneticPr fontId="24"/>
  </si>
  <si>
    <t>N2</t>
  </si>
  <si>
    <t>#2</t>
    <phoneticPr fontId="24"/>
  </si>
  <si>
    <t>Effect Size</t>
  </si>
  <si>
    <t>1_0805_1_1</t>
    <phoneticPr fontId="24"/>
  </si>
  <si>
    <t>mh080520225 S1C1iv1_0000</t>
  </si>
  <si>
    <t>1_0805_1_2</t>
    <phoneticPr fontId="24"/>
  </si>
  <si>
    <t>mh080520225 S1C1gf1_0001</t>
  </si>
  <si>
    <t>mh080520225 S1C1gf1_0002</t>
  </si>
  <si>
    <t>1_0805_2_1</t>
    <phoneticPr fontId="24"/>
  </si>
  <si>
    <t>mh080520225 S1C1gf1_0007</t>
  </si>
  <si>
    <t>mh080520225 S1C1gf1_0008</t>
  </si>
  <si>
    <t>1080522FS</t>
    <phoneticPr fontId="24"/>
  </si>
  <si>
    <t>rv080520225C2 iv1_0000</t>
  </si>
  <si>
    <t>FS neuron</t>
  </si>
  <si>
    <t>rv080520225C2 gf1_0001</t>
  </si>
  <si>
    <t>1_0805_3_1</t>
    <phoneticPr fontId="24"/>
  </si>
  <si>
    <t>rv080520225S3C1iv1_0001</t>
  </si>
  <si>
    <t>1_0805_4_1</t>
    <phoneticPr fontId="24"/>
  </si>
  <si>
    <t>rv080520225S34C1iv1_0001</t>
  </si>
  <si>
    <t>2_0806_2_1</t>
    <phoneticPr fontId="24"/>
  </si>
  <si>
    <t>rv080620225_0000</t>
  </si>
  <si>
    <t>2_0806_2_3</t>
    <phoneticPr fontId="24"/>
  </si>
  <si>
    <t>rv080620225_0002</t>
  </si>
  <si>
    <t>2_0806_3_2</t>
    <phoneticPr fontId="24"/>
  </si>
  <si>
    <t>rv080620225_0004</t>
  </si>
  <si>
    <t>2_0806_5_2</t>
    <phoneticPr fontId="24"/>
  </si>
  <si>
    <t>rv080620225_0008</t>
  </si>
  <si>
    <t>1_0811_1_1</t>
    <phoneticPr fontId="24"/>
  </si>
  <si>
    <t>2025_08_11-13_03_27</t>
  </si>
  <si>
    <t>1_0811_1_2</t>
    <phoneticPr fontId="24"/>
  </si>
  <si>
    <t>2025_08_11-13_39_08</t>
  </si>
  <si>
    <t>1_0811_2_1</t>
    <phoneticPr fontId="24"/>
  </si>
  <si>
    <t>2025_08_11-15_23_38</t>
  </si>
  <si>
    <t>2025_08_11-16_01_52</t>
  </si>
  <si>
    <t>1_0811_2_2</t>
    <phoneticPr fontId="24"/>
  </si>
  <si>
    <t>2025_08_11-16_02_47</t>
  </si>
  <si>
    <t>1_0811_2_3</t>
    <phoneticPr fontId="24"/>
  </si>
  <si>
    <t>2025_08_11-16_27_25</t>
  </si>
  <si>
    <t>1_0811_2_4</t>
    <phoneticPr fontId="24"/>
  </si>
  <si>
    <t>2025_08_11-16_40_12</t>
  </si>
  <si>
    <t>1_0811_2_5</t>
    <phoneticPr fontId="24"/>
  </si>
  <si>
    <t>2025_08_11-17_36_08</t>
  </si>
  <si>
    <t>2_0812_1_1</t>
    <phoneticPr fontId="24"/>
  </si>
  <si>
    <t>2025_08_12-12_16_05</t>
  </si>
  <si>
    <t>2_0812_1_2</t>
    <phoneticPr fontId="24"/>
  </si>
  <si>
    <t>2025_08_12-12_47_39</t>
  </si>
  <si>
    <t>2025_08_12-13_44_35</t>
  </si>
  <si>
    <t>2_0812_2_1</t>
    <phoneticPr fontId="24"/>
  </si>
  <si>
    <t>2025_08_12-13_45_39</t>
  </si>
  <si>
    <t>2_0812_2_3</t>
    <phoneticPr fontId="24"/>
  </si>
  <si>
    <t>2025_08_12-15_16_44</t>
  </si>
  <si>
    <t>2_0812_3_1</t>
    <phoneticPr fontId="24"/>
  </si>
  <si>
    <t>2025_08_12-15_45_54</t>
  </si>
  <si>
    <t>2_0812_3_2</t>
    <phoneticPr fontId="24"/>
  </si>
  <si>
    <t>2025_08_12-15_54_54</t>
  </si>
  <si>
    <t>2_0812_4_1</t>
    <phoneticPr fontId="24"/>
  </si>
  <si>
    <t>2025_08_12-16_42_40</t>
  </si>
  <si>
    <t>2_0812_5_1</t>
    <phoneticPr fontId="24"/>
  </si>
  <si>
    <t>2025_08_12-17_31_53</t>
  </si>
  <si>
    <t>1_0815_1_1</t>
    <phoneticPr fontId="24"/>
  </si>
  <si>
    <t>Still in lab's HDD</t>
  </si>
  <si>
    <t>1_0815_2_1</t>
    <phoneticPr fontId="24"/>
  </si>
  <si>
    <t>2025_08_15-13_51_21</t>
    <phoneticPr fontId="24"/>
  </si>
  <si>
    <t>1_0815_3_1</t>
    <phoneticPr fontId="24"/>
  </si>
  <si>
    <t>2025_08_15-14_28_28</t>
  </si>
  <si>
    <t>1_0815_4_1</t>
    <phoneticPr fontId="24"/>
  </si>
  <si>
    <t>2025_08_15-15_17_39</t>
  </si>
  <si>
    <t>1_0815_5_1</t>
    <phoneticPr fontId="24"/>
  </si>
  <si>
    <t>2025_08_15-16_07_03</t>
  </si>
  <si>
    <t>Example recording</t>
  </si>
  <si>
    <t>drug</t>
  </si>
  <si>
    <t>Plots</t>
    <phoneticPr fontId="24"/>
  </si>
  <si>
    <t>no drug</t>
  </si>
  <si>
    <t>FS</t>
  </si>
  <si>
    <t>DNQX_APV</t>
  </si>
  <si>
    <t>rv080520225C3gf1_0000</t>
  </si>
  <si>
    <t>rv080520225S3C1gf1_0000</t>
  </si>
  <si>
    <t>DNQX_APV_TTX</t>
  </si>
  <si>
    <t>rv080520225S34C1gf1_0000</t>
  </si>
  <si>
    <t>no drug</t>
    <phoneticPr fontId="24"/>
  </si>
  <si>
    <t>rv080520225S34C1gf2ttx_0000</t>
  </si>
  <si>
    <t>rv080620225_0003</t>
  </si>
  <si>
    <t>DNQX_APV_(TTX)</t>
    <phoneticPr fontId="24"/>
  </si>
  <si>
    <t>rv080620225_0006</t>
  </si>
  <si>
    <t>rv080620225_0009</t>
  </si>
  <si>
    <t>2025_08_11-13_05_51</t>
  </si>
  <si>
    <t>AllNoize</t>
    <phoneticPr fontId="24"/>
  </si>
  <si>
    <t>2025_08_11-13_40_29</t>
  </si>
  <si>
    <t>2025_08_11-15_24_43</t>
  </si>
  <si>
    <t>2025_08_11-15_34_03</t>
  </si>
  <si>
    <t>2025_08_11-15_36_56</t>
  </si>
  <si>
    <t>2025_08_11-15_39_40</t>
  </si>
  <si>
    <t>2025_08_11-16_04_34</t>
  </si>
  <si>
    <t>2025_08_11-16_29_15</t>
  </si>
  <si>
    <t>2025_08_11-16_41_35</t>
  </si>
  <si>
    <t>DNQX + AP5</t>
    <phoneticPr fontId="24"/>
  </si>
  <si>
    <t>2025_08_11-17_37_06</t>
  </si>
  <si>
    <t>Needs redo</t>
    <phoneticPr fontId="24"/>
  </si>
  <si>
    <t>2025_08_12-12_17_03.abf</t>
  </si>
  <si>
    <t>2025_08_12-12_48_39</t>
  </si>
  <si>
    <t>2025_08_12-15_18_08</t>
  </si>
  <si>
    <t>2025_08_12-15_47_06</t>
  </si>
  <si>
    <t>2025_08_12-15_56_01</t>
  </si>
  <si>
    <t>2025_08_12-16_09_59</t>
  </si>
  <si>
    <t>2025_08_12-16_43_37</t>
  </si>
  <si>
    <t>2025_08_12-17_34_15</t>
  </si>
  <si>
    <t>2025_08_15-13_52_20</t>
  </si>
  <si>
    <t>DNQX+AP5+TTX</t>
    <phoneticPr fontId="24"/>
  </si>
  <si>
    <t>2025_08_15-14_31_49</t>
  </si>
  <si>
    <t>2025_08_15-16_08_26</t>
  </si>
  <si>
    <t>2025_08_15-16_09_29</t>
  </si>
  <si>
    <t>Tau [ms]</t>
    <phoneticPr fontId="24"/>
  </si>
  <si>
    <t>NaN</t>
  </si>
  <si>
    <t>rv11182025 1xLipton M7#6 Hipp&amp;InfrL5</t>
  </si>
  <si>
    <t>Infralimb1L5</t>
  </si>
  <si>
    <t>rv11192025 1xLipton M8#9 Hipp&amp;InfrL5</t>
  </si>
  <si>
    <t>Infralimb1l5</t>
  </si>
  <si>
    <t>rv11202025 1xLipton M9#20 Hipp&amp;InfrL5</t>
  </si>
  <si>
    <t>Infralimb2L5</t>
  </si>
  <si>
    <t>rv11202025 1xLipton M9#x Hipp&amp;InfrL5</t>
  </si>
  <si>
    <t>rv11212025 1xLipton M10#15 Hipp&amp;InfrL5</t>
  </si>
  <si>
    <t>rv11242025 1xLipton M11#24 Hipp&amp;InfrL5</t>
  </si>
  <si>
    <t>Infral1L5</t>
  </si>
  <si>
    <t>rv11252025 1xLipton M12#17 Hipp&amp;InfrL5</t>
  </si>
  <si>
    <t>rv11182025LiptonM7#6S1C1iv1_0000.abf</t>
  </si>
  <si>
    <t>rv11182025LiptonM7#6S1C1iv2_0000.abf</t>
  </si>
  <si>
    <t>rv11182025LiptonM7#6S1C2iv1_0000.abf</t>
  </si>
  <si>
    <t>rv11182025LiptonM7#6S1C2iv2ttx_0000.abf</t>
  </si>
  <si>
    <t>rv11182025LiptonM7#6S2C1iv1_0000.abf</t>
  </si>
  <si>
    <t>rv11182025LiptonM7#6S2C1iv1_0001.abf</t>
  </si>
  <si>
    <t>rv11182025LiptonM7#6S2C1iv2_0000.abf</t>
  </si>
  <si>
    <t>rv11182025LiptonM7#6S2C1iv2ttx_0000.abf</t>
  </si>
  <si>
    <t>rv11182025LiptonM7#6S2C1iv3_0000.abf</t>
  </si>
  <si>
    <t>rv11192025LiptonM8#9S1C1iv1_0000.abf</t>
  </si>
  <si>
    <t>rv11192025LiptonM8#9S1C1iv1_0001.abf</t>
  </si>
  <si>
    <t>rv11202025LiptonM9#20s1C2iv1_0000.abf</t>
  </si>
  <si>
    <t>rv11202025LiptonM9#20s1C2iv1_0001.abf</t>
  </si>
  <si>
    <t>rv11202025LiptonM9#20s1C3iv1_0000.abf</t>
  </si>
  <si>
    <t>rv11202025LiptonM9#20s1C3iv1_0001.abf</t>
  </si>
  <si>
    <t>rv11202025LiptonM9#20s1C4iv1_0000.abf</t>
  </si>
  <si>
    <t>rv11202025LiptonM9#20s1C4iv1_0001.abf</t>
  </si>
  <si>
    <t>rv11202025LiptonM9#20s1C4iv2ttx_0000.abf</t>
  </si>
  <si>
    <t>rv11202025LiptonM9#20s1C4iv3acsf_0000.abf</t>
  </si>
  <si>
    <t>rv11202025LiptonM9#20s2C1iv1_0000.abf</t>
  </si>
  <si>
    <t>rv11202025LiptonM9#20s2C1iv1_0001.abf</t>
  </si>
  <si>
    <t>rv11202025LiptonM9#20s2C2iv1_0000.abf</t>
  </si>
  <si>
    <t>rv11202025LiptonM9#20s2C2iv1_0001.abf</t>
  </si>
  <si>
    <t>rv11202025LiptonM9#20s2C2iv1_0002.abf</t>
  </si>
  <si>
    <t>rv11202025LiptonM9#20s2C2iv2ttx_0000.abf</t>
  </si>
  <si>
    <t>rv11242025LiptonM11#24s1c1iv1_0000.abf</t>
  </si>
  <si>
    <t>rv11242025LiptonM11#24s1c1iv1_0001.abf</t>
  </si>
  <si>
    <t>rv11242025LiptonM11#24s1c1iv2ttx_0000.abf</t>
  </si>
  <si>
    <t>rv11242025LiptonM11#24s1c1iv3ttx_0000.abf</t>
  </si>
  <si>
    <t>rv11242025LiptonM11#24s1c1iv4 acsf_0000.abf</t>
  </si>
  <si>
    <t>rv11242025LiptonM11#24s2c1iv1_0000.abf</t>
  </si>
  <si>
    <t>rv11242025LiptonM11#24s2c1iv2ttx_0000.abf</t>
  </si>
  <si>
    <t>rv11242025LiptonM11#24s2c1iv3ttx_0000.abf</t>
  </si>
  <si>
    <t>rv11242025LiptonM11#24s3c1iv1_0000.abf</t>
  </si>
  <si>
    <t>rv11242025LiptonM11#24s3c1iv1_0001.abf</t>
  </si>
  <si>
    <t>rv11242025LiptonM11#24s3c1iv1_0002.abf</t>
  </si>
  <si>
    <t>rv11242025LiptonM11#24s3c1iv1_0003.abf</t>
  </si>
  <si>
    <t>rv11242025LiptonM11#24s3c3iv1_0000.abf</t>
  </si>
  <si>
    <t>rv11242025LiptonM11#24s3c3iv1_0001.abf</t>
  </si>
  <si>
    <t>rv11242025LiptonM11#24s3c3iv1_0002.abf</t>
  </si>
  <si>
    <t>rv11242025LiptonM11#24s3c4v1_0000.abf</t>
  </si>
  <si>
    <t>rv11242025LiptonM11#24s3c4v1_0001.abf</t>
  </si>
  <si>
    <t>rv11242025LiptonM11#24s3c4v1_0002.abf</t>
  </si>
  <si>
    <t>rv11242025LiptonM11#24s3c5v1_0000.abf</t>
  </si>
  <si>
    <t>rv11252025LiptonM12#17s1c1iv1_0000.abf</t>
  </si>
  <si>
    <t>rv11252025LiptonM12#17s1c2iv1_0000.abf</t>
  </si>
  <si>
    <t>rv11252025LiptonM12#17s1c2iv2ttx_0000.abf</t>
  </si>
  <si>
    <t>rv11252025LiptonM12#17s2c1iv1_0000.abf</t>
  </si>
  <si>
    <t>rv11252025LiptonM12#17s2c1iv1_0001.abf</t>
  </si>
  <si>
    <t>rv11252025LiptonM12#17s2c1iv1_0002.abf</t>
  </si>
  <si>
    <t>rv11252025LiptonM12#17s2c1iv1_0003.abf</t>
  </si>
  <si>
    <t>rv11252025LiptonM12#17s2c1iv1_0004.abf</t>
  </si>
  <si>
    <t>rv11252025LiptonM12#17s2c1iv2ttx_0000.abf</t>
  </si>
  <si>
    <t>rv11252025LiptonM12#17s4c1iv1_0000.abf</t>
  </si>
  <si>
    <t>rv11252025LiptonM12#17s4c1iv1_0001.abf</t>
  </si>
  <si>
    <t>rv11252025LiptonM12#17s4c1iv1_0002.abf</t>
  </si>
  <si>
    <t>rv11252025LiptonM12#17s4c1iv1_0003.abf</t>
  </si>
  <si>
    <t>ok</t>
    <phoneticPr fontId="24"/>
  </si>
  <si>
    <t>better</t>
    <phoneticPr fontId="24"/>
  </si>
  <si>
    <t>no</t>
    <phoneticPr fontId="24"/>
  </si>
  <si>
    <t>?</t>
    <phoneticPr fontId="24"/>
  </si>
  <si>
    <t>noise</t>
    <phoneticPr fontId="24"/>
  </si>
  <si>
    <t>Gender</t>
    <phoneticPr fontId="24"/>
  </si>
  <si>
    <t>M</t>
    <phoneticPr fontId="24"/>
  </si>
  <si>
    <t>F</t>
    <phoneticPr fontId="24"/>
  </si>
  <si>
    <t>batch#</t>
    <phoneticPr fontId="24"/>
  </si>
  <si>
    <t>rv03262026 Lipton fM1#32 InfrL5 &amp; Hipp</t>
  </si>
  <si>
    <t>rv03262026 Lipt fM1#32 S1C1iv1_0000.abf</t>
  </si>
  <si>
    <t>rv03262026 Lipt fM1#32 S1C1iv1_0001.abf</t>
  </si>
  <si>
    <t>rv03262026 Lipt fM1#32 S1C2iv1_0001.abf</t>
  </si>
  <si>
    <t>rv03262026 Lipt fM1#32 S1C2iv1_0002.abf</t>
  </si>
  <si>
    <t>rv03262026 Lipt fM1#32 S1C3iv1_0005.abf</t>
  </si>
  <si>
    <t>rv03262026 Lipt fM1#32 S1C3iv1_0006.abf</t>
  </si>
  <si>
    <t>rv03262026 Lipt fM1#32 S1</t>
    <phoneticPr fontId="24"/>
  </si>
  <si>
    <t>C1</t>
    <phoneticPr fontId="24"/>
  </si>
  <si>
    <t>C2</t>
    <phoneticPr fontId="24"/>
  </si>
  <si>
    <t>C3</t>
    <phoneticPr fontId="24"/>
  </si>
  <si>
    <t>C4</t>
    <phoneticPr fontId="24"/>
  </si>
  <si>
    <t>rv03262026 Lipt fM1#32 S1C4iv1_0001.abf</t>
  </si>
  <si>
    <t>rv03262026 Lipt fM1#32 S1C4iv1_0002.abf</t>
  </si>
  <si>
    <t>C5</t>
    <phoneticPr fontId="24"/>
  </si>
  <si>
    <t>rv03262026 Lipt fM1#32 S1C5iv1_0000.abf</t>
  </si>
  <si>
    <t>rv03262026 Lipt fM1#32 S1C5iv1_0001.abf</t>
  </si>
  <si>
    <t>rv03262026 Lipt fM1#32 S1C5iv1_0002.abf</t>
  </si>
  <si>
    <t>rv03262026 Lipt fM1#32 S1C5iv1_0003.abf</t>
  </si>
  <si>
    <t>C6</t>
    <phoneticPr fontId="24"/>
  </si>
  <si>
    <t>rv03262026 Lipt fM1#32 S1C6iv1_0000.abf</t>
  </si>
  <si>
    <t>rv03262026 Lipt fM1#32 S1C7iv1_0002.abf</t>
  </si>
  <si>
    <t>C7</t>
    <phoneticPr fontId="24"/>
  </si>
  <si>
    <t>rv03262026 Lipt fM1#32 S1C8iv1_0000.abf</t>
  </si>
  <si>
    <t>C8</t>
    <phoneticPr fontId="24"/>
  </si>
  <si>
    <t>rv03262026 Lipt fM1#32 S1C9iv1_0001.abf</t>
  </si>
  <si>
    <t>rv03262026 Lipt fM1#32 S1C9iv1_0002.abf</t>
  </si>
  <si>
    <t>C9</t>
    <phoneticPr fontId="24"/>
  </si>
  <si>
    <t>rv03262026 Lipt fM1#32 S1C9iv1_0003.abf</t>
  </si>
  <si>
    <t>rv03262026 Lipt fM1#32 S1C10iv1_0000.abf</t>
  </si>
  <si>
    <t>C10</t>
    <phoneticPr fontId="24"/>
  </si>
  <si>
    <t>rv03262026 Lipt fM1#32 S1C10iv1_0001.abf</t>
  </si>
  <si>
    <t>rv03272026 Lipton fM2#41 InfrL5 &amp; Hipp</t>
  </si>
  <si>
    <t>rv03272026 Lipt fM2#41 S1</t>
  </si>
  <si>
    <t>rv03272026 Lipt fM2#41 S1C1iv1_0001.abf</t>
  </si>
  <si>
    <t>rv03272026 Lipt fM2#41 S1C1iv1_0002.ab</t>
  </si>
  <si>
    <t>rv03272026 Lipt fM2#41 S1C2iv1_0000.abf</t>
  </si>
  <si>
    <t>rv03272026 Lipt fM2#41 S1C2iv1_0001.abf</t>
  </si>
  <si>
    <t>rv03272026 Lipt fM2#41 S1C3v1_0001.abf</t>
  </si>
  <si>
    <t>rv03272026 Lipt fM2#41 S1C4v1_0001.abf</t>
  </si>
  <si>
    <t>rv03272026 Lipt fM2#41 S1C4v1_0002.abf</t>
  </si>
  <si>
    <t>rv03272026 Lipt fM2#41 S1C6v1_0001.abf</t>
  </si>
  <si>
    <t>rv03272026 Lipt fM2#41 S1C6v1_0002.abf</t>
  </si>
  <si>
    <t>rv03272026 Lipt fM2#41 S1C7v1_0001.abf</t>
  </si>
  <si>
    <t>rv03272026 Lipt fM2#41 S1C8iv1_0001.abf</t>
  </si>
  <si>
    <t>rv03272026 Lipt fM2#41 S1C9iv1_0001.abf</t>
  </si>
  <si>
    <t>rv03272026 Lipt fM2#41 S1C10iv1_0001.abf</t>
  </si>
  <si>
    <t>rv03302026 Lipton mM3# InfrL5 &amp; Hipp</t>
  </si>
  <si>
    <t>rv03302026 Lipt mM3#34 S1</t>
  </si>
  <si>
    <t>rv03302026 Lipt mM3#34 S1C1iv1_0001.abf</t>
  </si>
  <si>
    <t>rv03302026 Lipt mM3#34 S1C1iv1_0002.abf</t>
  </si>
  <si>
    <t>rv03302026 Lipt mM3#34 S1C2iv1inter_0001.abf</t>
  </si>
  <si>
    <t>rv03302026 Lipt mM3#34 S1C2iv1inter_0002.abf</t>
  </si>
  <si>
    <t>rv03302026 Lipt mM3#34 S1C2iv1iv1after gf_0000.abf</t>
  </si>
  <si>
    <t>rv03302026 Lipt mM3#34 S1C3iv1iv1_0001.abf</t>
  </si>
  <si>
    <t>rv03302026 Lipt mM3#34 S1C3iv1iv1_0002.abf</t>
  </si>
  <si>
    <t>rv03302026 Lipt mM3#34 S1C4iv1 again_0000.abf</t>
  </si>
  <si>
    <t>rv03302026 Lipt mM3#34 S1C4iv1_0001.abf</t>
  </si>
  <si>
    <t>rv03302026 Lipt mM3#34 S1C4iv1_0002.abf</t>
  </si>
  <si>
    <t>rv03302026 Lipt mM3#34 S1C5gf1_0002.abf</t>
  </si>
  <si>
    <t>rv03302026 Lipt mM3#34 S1C6v1_0001.abf</t>
  </si>
  <si>
    <t>rv03302026 Lipt mM3#34 S1C7iv1_0000.abf</t>
  </si>
  <si>
    <t>rv03302026 Lipt mM3#34 S1C7iv1_0001.abf</t>
  </si>
  <si>
    <t>rv03302026 Lipt mM3#34 S1C8iv1_0000.abf</t>
  </si>
  <si>
    <t>rv03302026 Lipt mM3#34 S1C8iv1_0001.abf</t>
  </si>
  <si>
    <t>M</t>
  </si>
  <si>
    <t>rv04022026 Lipton fM6#42 InfrL5&amp;HIpp</t>
  </si>
  <si>
    <t>F</t>
  </si>
  <si>
    <t>rv04022026 Lipt fM6#42 S1C2iv1_0000.abf</t>
  </si>
  <si>
    <t>rv04022026 Lipt fM6#42 S1C1iv1_0001.abf</t>
    <phoneticPr fontId="24"/>
  </si>
  <si>
    <t>rv04022026 Lipt fM6#42 S1C2iv1_0002.abf</t>
  </si>
  <si>
    <t>rv04022026 Lipt fM6#42 S1C3gf1_0001.abf</t>
  </si>
  <si>
    <t>rv04022026 Lipt fM6#42 S1C3iv1_0002.abf</t>
  </si>
  <si>
    <t>rv04022026 Lipt fM6#42 S1C3iv1_0003.abf</t>
  </si>
  <si>
    <t>rv04022026 Lipt fM6#42 S1C4iv1_0001.abf</t>
  </si>
  <si>
    <t>S1</t>
    <phoneticPr fontId="24"/>
  </si>
  <si>
    <t>S2</t>
    <phoneticPr fontId="24"/>
  </si>
  <si>
    <t>rv04022026 Lipt fM6#42 S2C1iv1_0001.abf</t>
  </si>
  <si>
    <t>rv04022026 Lipt fM6#42 S2C2iv1_0002.abf</t>
  </si>
  <si>
    <t>rv04022026 Lipt fM6#42 S2C3_0001.abf</t>
  </si>
  <si>
    <t>rv04022026 Lipt fM6#42 S2C4iv1_0001.abf</t>
  </si>
  <si>
    <t>rv04022026 Lipt fM6#42 S2C5iv1_0001.abf</t>
  </si>
  <si>
    <t>rv04022026 Lipt fM6#42 S2C5iv1_0002.abf</t>
  </si>
  <si>
    <t>rv04022026 Lipt fM6#42 S2C6vi1_0001.abf</t>
  </si>
  <si>
    <t>rv04022026 Lipt fM6#42 S2C6vi1_0002.abf</t>
  </si>
  <si>
    <t>rv04022026 Lipt fM6#42 S2C7iv2_0001.abf</t>
  </si>
  <si>
    <t>rv04032026 Lipton mM7#39 InfrL5&amp;HIpp</t>
  </si>
  <si>
    <t>rv04032026 Lipt mM7#39 S1C1iv1_0001.abf</t>
  </si>
  <si>
    <t>rv04032026 Lipt mM7#39 S1C1iv1_0003.abf</t>
  </si>
  <si>
    <t>rv04032026 Lipt mM7#39 S1C2iv1_0000.abf</t>
  </si>
  <si>
    <t>rv04032026 Lipt mM7#39 S1C2iv1_0001.abf</t>
  </si>
  <si>
    <t>rv04032026 Lipt mM7#39 S1C3iv1_0001.abf</t>
  </si>
  <si>
    <t>rv04032026 Lipt mM7#39 S1C3iv1_0002.abf</t>
  </si>
  <si>
    <t>rv04032026 Lipt mM7#39 S1C3iv1_0003.abf</t>
  </si>
  <si>
    <t>rv04032026 Lipt mM7#39 S1C5iv1_0001.abf</t>
  </si>
  <si>
    <t>rv04032026 Lipt mM7#39 S1C5iv1_0002.abf</t>
  </si>
  <si>
    <t>rv04032026 Lipt mM7#39 S1C5iv1_0003.abf</t>
  </si>
  <si>
    <t>rv04032026 Lipt mM7#39 S1C5iv1_0004.abf</t>
  </si>
  <si>
    <t>rv04032026 Lipt mM7#39 S1C5iv1_0005.abf</t>
  </si>
  <si>
    <t>rv04032026 Lipt mM7#39 S1C6iv1_0000.abf</t>
  </si>
  <si>
    <t>rv04032026 Lipt mM7#39 S1C7iv1_0001.abf</t>
  </si>
  <si>
    <t>rv04032026 Lipt mM7#39 S1C8iv1_0001.abf</t>
  </si>
  <si>
    <t>rv04032026 Lipt mM7#39 S1C9iv1_0001.abf</t>
  </si>
  <si>
    <t>rv04032026 Lipt mM7#39 S1C9iv1_0002.abf</t>
  </si>
  <si>
    <t>rv04032026 Lipt mM7#39 S1C10iv1_0001.abf</t>
  </si>
  <si>
    <t>rv03312026 Lipton fM4#11 InfrL5&amp;HIpp</t>
  </si>
  <si>
    <t>rv04012026 Lipton mM5#38 InfrL5&amp;HIpp</t>
  </si>
  <si>
    <t>rv03312026 Lipt fM4#11S1C1iv1_0001.abf</t>
  </si>
  <si>
    <t>rv03312026 Lipt fM4#11S1C2iv1_0001.abf</t>
  </si>
  <si>
    <t>rv03312026 Lipt fM4#11S1C2iv1_0002.abf</t>
  </si>
  <si>
    <t>rv03312026 Lipt fM4#11S1C3iv1_0000.abf</t>
  </si>
  <si>
    <t>rv03312026 Lipt fM4#11S1C3iv1_0001.abf</t>
  </si>
  <si>
    <t>rv03312026 Lipt fM4#11S1C4iv1_0001.abf</t>
  </si>
  <si>
    <t>rv03312026 Lipt fM4#11S1C4iv1_0002.abf</t>
  </si>
  <si>
    <t>rv03312026 Lipt fM4#11S1C5iv1_0001.abf</t>
  </si>
  <si>
    <t>rv03312026 Lipt fM4#11S1C5iv1_0002.abf</t>
  </si>
  <si>
    <t>rv03312026 Lipt fM4#11S2 C1iv1_0001.abf</t>
  </si>
  <si>
    <t>rv03312026 Lipt fM4#11S2 C1iv1again_0000.abf</t>
  </si>
  <si>
    <t>rv03312026 Lipt fM4#11S2 C2iv1_0001.abf</t>
  </si>
  <si>
    <t>rv03312026 Lipt fM4#11S2 C2iv1_0002.abf</t>
  </si>
  <si>
    <t>rv03312026 Lipt fM4#11S2 C4iv1_0001.abf</t>
  </si>
  <si>
    <t>rv03312026 Lipt fM4#11S2 C4iv1_0002.abf</t>
  </si>
  <si>
    <t>rv04012026 Lipt mM5#38 S1c1gf1_0001.abf</t>
  </si>
  <si>
    <t>rv04012026 Lipt mM5#38 S1c1iv1_0001.abf</t>
  </si>
  <si>
    <t>rv04012026 Lipt mM5#38 S1c1iv1_0002.abf</t>
  </si>
  <si>
    <t>rv04012026 Lipt mM5#38 S1c1iv1_0003.abf</t>
  </si>
  <si>
    <t>rv04012026 Lipt mM5#38 S1c2iv1_0001.abf</t>
  </si>
  <si>
    <t>rv04012026 Lipt mM5#38 S1c3iv1_0000.abf</t>
  </si>
  <si>
    <t>rv04012026 Lipt mM5#38 S1c3iv1_0001.abf</t>
  </si>
  <si>
    <t>rv04012026 Lipt mM5#38 S1c4v1_0000.abf</t>
  </si>
  <si>
    <t>rv04012026 Lipt mM5#38 S1c5iv1_0001.abf</t>
  </si>
  <si>
    <t>rv04012026 Lipt mM5#38 S1c6v1_0001.abf</t>
  </si>
  <si>
    <t>rv04012026 Lipt mM5#38 S1c6v1_0002.abf</t>
  </si>
  <si>
    <t>rv04012026 Lipt mM5#38 S1c7iv1_0000.abf</t>
  </si>
  <si>
    <t>rv04012026 Lipt mM5#38 S1c7iv1_0001.abf</t>
  </si>
  <si>
    <t>rv04012026 Lipt mM5#38 S1c8_0000.abf</t>
  </si>
  <si>
    <t>rv04012026 Lipt mM5#38 S2c1iv1_0001.abf</t>
  </si>
  <si>
    <t>rv04012026 Lipt mM5#38 S2c2iv1_0001.abf</t>
  </si>
  <si>
    <t>rv04012026 Lipt mM5#38 S2c2iv1_0002.abf</t>
  </si>
  <si>
    <t>rv04012026 Lipt mM5#38 S2c3iv1_0001.abf</t>
  </si>
  <si>
    <t>rv04012026 Lipt mM5#38 S2c3iv1_0002.abf</t>
  </si>
  <si>
    <t>rv04062026 Lipton fM8#44 InfrL5&amp;HIpp</t>
  </si>
  <si>
    <t>rv04062026 Lipt fM8#44 S1C1iv1_0000.abf</t>
  </si>
  <si>
    <t>rv04062026 Lipt fM8#44 S1C1iv1_0001.abf</t>
  </si>
  <si>
    <t>rv04062026 Lipt fM8#44 S1C2iv1_0000.abf</t>
  </si>
  <si>
    <t>rv04062026 Lipt fM8#44 S1C3iv1_0001.abf</t>
  </si>
  <si>
    <t>rv04062026 Lipt fM8#44 S1C4iv1_0001.abf</t>
  </si>
  <si>
    <t>rv04062026 Lipt fM8#44 S1C4iv1_0002.abf</t>
  </si>
  <si>
    <t>rv04062026 Lipt fM8#44 S1C5iv1_0001.abf</t>
  </si>
  <si>
    <t>rv04062026 Lipt fM8#44 S1C5iv1_0002.abf</t>
  </si>
  <si>
    <t>rv04062026 Lipt fM8#44 S1C6iv1_0001.abf</t>
  </si>
  <si>
    <t>rv04062026 Lipt fM8#44 S1C6iv1_0002.abf</t>
  </si>
  <si>
    <t>rv04062026 Lipt fM8#44 S1C7iv2_0001.abf</t>
  </si>
  <si>
    <t>rv04072026 Lipton mM9#2 InfrL5&amp;HIpp</t>
  </si>
  <si>
    <t>rv04072026 Lipt mM9#2 S1C1iv1_0001.abf</t>
  </si>
  <si>
    <t>rv04072026 Lipt mM9#2 S1C1iv1_0002.abf</t>
  </si>
  <si>
    <t>rv04072026 Lipt mM9#2 S1C2iv1_0001.abf</t>
  </si>
  <si>
    <t>rv04072026 Lipt mM9#2 S1C3iv1_0001.abf</t>
  </si>
  <si>
    <t>rv04072026 Lipt mM9#2 S1C4iv1_0001.abf</t>
  </si>
  <si>
    <t>rv04072026 Lipt mM9#2 S1C5iv1_0001.abf</t>
  </si>
  <si>
    <t>rv04072026 Lipt mM9#2 S1C6iv1_0001.abf</t>
  </si>
  <si>
    <t>rv04072026 Lipt mM9#2 S1C6iv1_0002.abf</t>
  </si>
  <si>
    <t>rv04072026 Lipt mM9#2 S2C1iv1_0001.abf</t>
  </si>
  <si>
    <t>rv04072026 Lipt mM9#2 S2C2iv1_0001.abf</t>
  </si>
  <si>
    <t>rv04072026 Lipt mM9#2 S2C3iv1_0001.abf</t>
  </si>
  <si>
    <t>rv04082026 Lipton mM10#20 InfrL5&amp;HIpp</t>
  </si>
  <si>
    <t>rv04082026 Lipt mM10#20 S1C1iv1_0001.abf</t>
  </si>
  <si>
    <t>rv04082026 Lipt mM10#20 S1C2iv1_0001.abf</t>
  </si>
  <si>
    <t>rv04082026 Lipt mM10#20 S1C3iv1_0001.abf</t>
  </si>
  <si>
    <t>rv04082026 Lipt mM10#20 S1C3iv1_0002.abf</t>
  </si>
  <si>
    <t>rv04082026 Lipt mM10#20 S1C4iv1_0001.abf</t>
  </si>
  <si>
    <t>rv04082026 Lipt mM10#20 S1C5iv1_0001.abf</t>
  </si>
  <si>
    <t>rv04082026 Lipt mM10#20 S1C6iv1_0001.abf</t>
  </si>
  <si>
    <t>rv04092026 Lipton mM11#35 InfrL5&amp;HIpp</t>
  </si>
  <si>
    <t>rv04092026 Lipt mM11#35 S1C1iv1_0000.abf</t>
  </si>
  <si>
    <t>rv04092026 Lipt mM11#35 S1C2iv1_0001.abf</t>
  </si>
  <si>
    <t>rv04092026 Lipt mM11#35 S1C2iv1_0002.abf</t>
  </si>
  <si>
    <t>rv04092026 Lipt mM11#35 S1C3iv1_0000.abf</t>
  </si>
  <si>
    <t>rv04092026 Lipt mM11#35 S1C4iv1_0000.abf</t>
  </si>
  <si>
    <t>mh080520225 S1C1iv1_0000.abf</t>
    <phoneticPr fontId="24"/>
  </si>
  <si>
    <t>mh080520225 S1C1gf1_0001.abf</t>
    <phoneticPr fontId="24"/>
  </si>
  <si>
    <t>mh080520225 S1C1gf1_0002.abf</t>
    <phoneticPr fontId="24"/>
  </si>
  <si>
    <t>mh080520225 S1C1gf1_0007.abf</t>
    <phoneticPr fontId="24"/>
  </si>
  <si>
    <t>mh080520225 S1C1gf1_0008.abf</t>
    <phoneticPr fontId="24"/>
  </si>
  <si>
    <t>rv080520225C2 iv1_0000.abf</t>
    <phoneticPr fontId="24"/>
  </si>
  <si>
    <t>rv080520225C2 gf1_0001.abf</t>
    <phoneticPr fontId="24"/>
  </si>
  <si>
    <t>rv080520225S3C1iv1_0001.abf</t>
    <phoneticPr fontId="24"/>
  </si>
  <si>
    <t>rv080520225S34C1iv1_0001.abf</t>
    <phoneticPr fontId="24"/>
  </si>
  <si>
    <t>rv080620225_0000.abf</t>
    <phoneticPr fontId="24"/>
  </si>
  <si>
    <t>rv080620225_0002.abf</t>
    <phoneticPr fontId="24"/>
  </si>
  <si>
    <t>rv080620225_0004.abf</t>
    <phoneticPr fontId="24"/>
  </si>
  <si>
    <t>rv080620225_0008.abf</t>
    <phoneticPr fontId="24"/>
  </si>
  <si>
    <t>2025_08_11-13_03_27.abf</t>
    <phoneticPr fontId="24"/>
  </si>
  <si>
    <t>2025_08_11-13_39_08.abf</t>
    <phoneticPr fontId="24"/>
  </si>
  <si>
    <t>2025_08_11-15_23_38.abf</t>
    <phoneticPr fontId="24"/>
  </si>
  <si>
    <t>2025_08_11-16_01_52.abf</t>
    <phoneticPr fontId="24"/>
  </si>
  <si>
    <t>2025_08_11-16_02_47.abf</t>
    <phoneticPr fontId="24"/>
  </si>
  <si>
    <t>2025_08_11-16_27_25.abf</t>
    <phoneticPr fontId="24"/>
  </si>
  <si>
    <t>2025_08_11-16_40_12.abf</t>
    <phoneticPr fontId="24"/>
  </si>
  <si>
    <t>2025_08_11-17_36_08.abf</t>
    <phoneticPr fontId="24"/>
  </si>
  <si>
    <t>2025_08_12-12_16_05.abf</t>
    <phoneticPr fontId="24"/>
  </si>
  <si>
    <t>2025_08_12-12_47_39.abf</t>
    <phoneticPr fontId="24"/>
  </si>
  <si>
    <t>2025_08_12-13_44_35.abf</t>
    <phoneticPr fontId="24"/>
  </si>
  <si>
    <t>2025_08_12-13_45_39.abf</t>
    <phoneticPr fontId="24"/>
  </si>
  <si>
    <t>2025_08_12-15_16_44.abf</t>
    <phoneticPr fontId="24"/>
  </si>
  <si>
    <t>2025_08_12-15_45_54.abf</t>
    <phoneticPr fontId="24"/>
  </si>
  <si>
    <t>2025_08_12-15_54_54.abf</t>
    <phoneticPr fontId="24"/>
  </si>
  <si>
    <t>2025_08_12-16_42_40.abf</t>
    <phoneticPr fontId="24"/>
  </si>
  <si>
    <t>2025_08_12-17_31_53.abf</t>
    <phoneticPr fontId="24"/>
  </si>
  <si>
    <t>2025_08_15-13_51_21.abf</t>
    <phoneticPr fontId="24"/>
  </si>
  <si>
    <t>2025_08_15-14_28_28.abf</t>
    <phoneticPr fontId="24"/>
  </si>
  <si>
    <t>2025_08_15-15_17_39.abf</t>
    <phoneticPr fontId="24"/>
  </si>
  <si>
    <t>2025_08_15-16_07_03.abf</t>
    <phoneticPr fontId="24"/>
  </si>
  <si>
    <t>group[1:control 2:PM2.5 3:PM2.5+L-NAME]</t>
    <phoneticPr fontId="24"/>
  </si>
  <si>
    <t>new</t>
    <phoneticPr fontId="24"/>
  </si>
  <si>
    <t>F[1 2]</t>
    <phoneticPr fontId="24"/>
  </si>
  <si>
    <t>PlotDataAll(2,1).kept</t>
    <phoneticPr fontId="24"/>
  </si>
  <si>
    <t>IV6_0414</t>
  </si>
  <si>
    <t>Adaptation Index</t>
    <phoneticPr fontId="24"/>
  </si>
  <si>
    <t>AHP fast[mV]</t>
    <phoneticPr fontId="24"/>
  </si>
  <si>
    <t>Spike Width[sec]</t>
    <phoneticPr fontId="24"/>
  </si>
  <si>
    <t>Spike Amplitude[mV]</t>
    <phoneticPr fontId="24"/>
  </si>
  <si>
    <t>SpikeThreshold[mV]</t>
    <phoneticPr fontId="24"/>
  </si>
  <si>
    <t>First Spike Latency[sec]</t>
    <phoneticPr fontId="24"/>
  </si>
  <si>
    <t>F-I slope[spikes/s/pA]</t>
    <phoneticPr fontId="24"/>
  </si>
  <si>
    <t>flag_include</t>
    <phoneticPr fontId="2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</si>
</sst>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mm]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</font>
    <font>
      <b/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</font>
    <font>
      <b/>
      <sz val="11"/>
      <color rgb="FFFF0000"/>
      <name val="游ゴシック"/>
      <family val="2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2"/>
      <scheme val="minor"/>
    </font>
    <font>
      <b/>
      <sz val="11"/>
      <name val="游ゴシック"/>
      <family val="2"/>
      <scheme val="minor"/>
    </font>
    <font>
      <sz val="6"/>
      <color rgb="FF242424"/>
      <name val="Segoe UI"/>
      <family val="2"/>
    </font>
    <font>
      <sz val="12"/>
      <color rgb="FF000000"/>
      <name val="Aptos"/>
      <family val="2"/>
    </font>
    <font>
      <b/>
      <sz val="12"/>
      <color rgb="FF000000"/>
      <name val="Inherit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scheme val="minor"/>
    </font>
    <font>
      <i/>
      <sz val="11"/>
      <color theme="1"/>
      <name val="游ゴシック"/>
      <scheme val="minor"/>
    </font>
    <font>
      <sz val="11"/>
      <color theme="1"/>
      <name val="游ゴシック"/>
      <scheme val="minor"/>
    </font>
    <font>
      <b/>
      <sz val="11"/>
      <name val="游ゴシック"/>
      <scheme val="minor"/>
    </font>
    <font>
      <b/>
      <sz val="11"/>
      <color rgb="FFFF0000"/>
      <name val="游ゴシック"/>
      <scheme val="minor"/>
    </font>
    <font>
      <sz val="11"/>
      <name val="游ゴシック"/>
      <scheme val="minor"/>
    </font>
    <font>
      <sz val="11"/>
      <color rgb="FFFF0000"/>
      <name val="游ゴシック"/>
      <family val="2"/>
      <scheme val="minor"/>
    </font>
    <font>
      <sz val="11"/>
      <color rgb="FFFF0000"/>
      <name val="游ゴシック"/>
      <scheme val="minor"/>
    </font>
    <font>
      <sz val="12"/>
      <color rgb="FF000000"/>
      <name val="Inherit"/>
    </font>
    <font>
      <sz val="11"/>
      <name val="游ゴシック"/>
    </font>
    <font>
      <i/>
      <sz val="11"/>
      <color rgb="FFFF0000"/>
      <name val="游ゴシック"/>
      <scheme val="minor"/>
    </font>
    <font>
      <sz val="12"/>
      <name val="Aptos"/>
      <family val="2"/>
    </font>
    <font>
      <sz val="11"/>
      <color rgb="FFFF0000"/>
      <name val="游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left" vertical="center" indent="1"/>
    </xf>
    <xf numFmtId="0" fontId="15" fillId="0" borderId="0" xfId="0" applyFont="1"/>
    <xf numFmtId="0" fontId="16" fillId="0" borderId="0" xfId="0" applyFont="1"/>
    <xf numFmtId="1" fontId="14" fillId="0" borderId="0" xfId="0" applyNumberFormat="1" applyFont="1"/>
    <xf numFmtId="1" fontId="15" fillId="0" borderId="0" xfId="0" applyNumberFormat="1" applyFont="1"/>
    <xf numFmtId="0" fontId="17" fillId="0" borderId="0" xfId="0" applyFont="1"/>
    <xf numFmtId="0" fontId="18" fillId="0" borderId="0" xfId="0" applyFont="1"/>
    <xf numFmtId="0" fontId="14" fillId="2" borderId="0" xfId="0" applyFont="1" applyFill="1"/>
    <xf numFmtId="0" fontId="19" fillId="0" borderId="0" xfId="0" applyFont="1"/>
    <xf numFmtId="0" fontId="20" fillId="0" borderId="0" xfId="0" applyFont="1"/>
    <xf numFmtId="0" fontId="23" fillId="3" borderId="0" xfId="0" applyFont="1" applyFill="1" applyAlignment="1">
      <alignment horizontal="left" vertical="center" wrapText="1"/>
    </xf>
    <xf numFmtId="0" fontId="23" fillId="3" borderId="1" xfId="0" applyFont="1" applyFill="1" applyBorder="1" applyAlignment="1">
      <alignment horizontal="left" vertical="center" wrapText="1"/>
    </xf>
    <xf numFmtId="0" fontId="23" fillId="3" borderId="2" xfId="0" applyFont="1" applyFill="1" applyBorder="1" applyAlignment="1">
      <alignment horizontal="left" vertical="center" wrapText="1"/>
    </xf>
    <xf numFmtId="0" fontId="21" fillId="3" borderId="0" xfId="0" applyFont="1" applyFill="1" applyAlignment="1">
      <alignment horizontal="left" wrapText="1"/>
    </xf>
    <xf numFmtId="0" fontId="22" fillId="3" borderId="0" xfId="0" applyFont="1" applyFill="1" applyAlignment="1">
      <alignment horizontal="left" vertical="center"/>
    </xf>
    <xf numFmtId="0" fontId="22" fillId="3" borderId="3" xfId="0" applyFont="1" applyFill="1" applyBorder="1" applyAlignment="1">
      <alignment horizontal="left" vertical="center" wrapText="1" readingOrder="1"/>
    </xf>
    <xf numFmtId="0" fontId="22" fillId="3" borderId="4" xfId="0" applyFont="1" applyFill="1" applyBorder="1" applyAlignment="1">
      <alignment horizontal="left" vertical="center" wrapText="1" readingOrder="1"/>
    </xf>
    <xf numFmtId="0" fontId="22" fillId="4" borderId="0" xfId="0" applyFont="1" applyFill="1" applyAlignment="1">
      <alignment horizontal="left" vertical="center"/>
    </xf>
    <xf numFmtId="0" fontId="14" fillId="2" borderId="0" xfId="0" applyFont="1" applyFill="1" applyAlignment="1">
      <alignment horizontal="left" vertical="center" indent="1"/>
    </xf>
    <xf numFmtId="0" fontId="0" fillId="2" borderId="0" xfId="0" applyFill="1"/>
    <xf numFmtId="0" fontId="18" fillId="2" borderId="0" xfId="0" applyFont="1" applyFill="1"/>
    <xf numFmtId="0" fontId="23" fillId="0" borderId="0" xfId="0" applyFont="1" applyAlignment="1">
      <alignment horizontal="left" vertical="center" wrapText="1"/>
    </xf>
    <xf numFmtId="0" fontId="23" fillId="0" borderId="1" xfId="0" applyFont="1" applyBorder="1" applyAlignment="1">
      <alignment horizontal="left" vertical="center" wrapText="1"/>
    </xf>
    <xf numFmtId="0" fontId="23" fillId="0" borderId="2" xfId="0" applyFont="1" applyBorder="1" applyAlignment="1">
      <alignment horizontal="left" vertical="center" wrapText="1"/>
    </xf>
    <xf numFmtId="0" fontId="21" fillId="0" borderId="0" xfId="0" applyFont="1" applyAlignment="1">
      <alignment horizontal="left" wrapText="1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 wrapText="1" readingOrder="1"/>
    </xf>
    <xf numFmtId="0" fontId="22" fillId="0" borderId="4" xfId="0" applyFont="1" applyBorder="1" applyAlignment="1">
      <alignment horizontal="left" vertical="center" wrapText="1" readingOrder="1"/>
    </xf>
    <xf numFmtId="0" fontId="25" fillId="0" borderId="0" xfId="0" applyFont="1"/>
    <xf numFmtId="0" fontId="26" fillId="0" borderId="0" xfId="0" applyFont="1"/>
    <xf numFmtId="20" fontId="0" fillId="0" borderId="0" xfId="0" applyNumberFormat="1"/>
    <xf numFmtId="176" fontId="0" fillId="0" borderId="0" xfId="0" applyNumberFormat="1"/>
    <xf numFmtId="0" fontId="27" fillId="0" borderId="0" xfId="0" applyFont="1"/>
    <xf numFmtId="0" fontId="28" fillId="0" borderId="0" xfId="0" applyFont="1"/>
    <xf numFmtId="0" fontId="12" fillId="0" borderId="0" xfId="0" applyFont="1"/>
    <xf numFmtId="1" fontId="12" fillId="0" borderId="0" xfId="0" applyNumberFormat="1" applyFont="1"/>
    <xf numFmtId="16" fontId="12" fillId="0" borderId="0" xfId="0" applyNumberFormat="1" applyFont="1"/>
    <xf numFmtId="20" fontId="12" fillId="0" borderId="0" xfId="0" applyNumberFormat="1" applyFont="1"/>
    <xf numFmtId="0" fontId="11" fillId="0" borderId="0" xfId="0" applyFont="1"/>
    <xf numFmtId="16" fontId="10" fillId="0" borderId="0" xfId="0" applyNumberFormat="1" applyFont="1"/>
    <xf numFmtId="0" fontId="10" fillId="0" borderId="0" xfId="0" applyFont="1"/>
    <xf numFmtId="0" fontId="30" fillId="0" borderId="0" xfId="0" applyFont="1"/>
    <xf numFmtId="0" fontId="9" fillId="0" borderId="0" xfId="0" applyFont="1"/>
    <xf numFmtId="1" fontId="9" fillId="0" borderId="0" xfId="0" applyNumberFormat="1" applyFont="1"/>
    <xf numFmtId="0" fontId="8" fillId="0" borderId="0" xfId="0" applyFont="1"/>
    <xf numFmtId="0" fontId="33" fillId="0" borderId="0" xfId="0" applyFont="1" applyAlignment="1">
      <alignment horizontal="left" vertical="center" wrapText="1"/>
    </xf>
    <xf numFmtId="0" fontId="31" fillId="0" borderId="0" xfId="0" applyFont="1"/>
    <xf numFmtId="0" fontId="0" fillId="0" borderId="0" xfId="0" applyAlignment="1">
      <alignment vertical="center"/>
    </xf>
    <xf numFmtId="0" fontId="7" fillId="0" borderId="0" xfId="0" applyFont="1"/>
    <xf numFmtId="0" fontId="19" fillId="0" borderId="0" xfId="0" applyFont="1" applyAlignment="1">
      <alignment vertical="center"/>
    </xf>
    <xf numFmtId="1" fontId="19" fillId="0" borderId="0" xfId="0" applyNumberFormat="1" applyFont="1"/>
    <xf numFmtId="1" fontId="30" fillId="0" borderId="0" xfId="0" applyNumberFormat="1" applyFont="1"/>
    <xf numFmtId="0" fontId="34" fillId="0" borderId="0" xfId="0" applyFont="1"/>
    <xf numFmtId="0" fontId="35" fillId="0" borderId="0" xfId="0" applyFont="1"/>
    <xf numFmtId="0" fontId="32" fillId="0" borderId="0" xfId="0" applyFont="1" applyAlignment="1">
      <alignment vertical="center"/>
    </xf>
    <xf numFmtId="0" fontId="32" fillId="0" borderId="0" xfId="0" applyFont="1"/>
    <xf numFmtId="0" fontId="31" fillId="0" borderId="0" xfId="0" applyFont="1" applyAlignment="1">
      <alignment vertical="center"/>
    </xf>
    <xf numFmtId="1" fontId="12" fillId="2" borderId="0" xfId="0" applyNumberFormat="1" applyFont="1" applyFill="1"/>
    <xf numFmtId="1" fontId="19" fillId="2" borderId="0" xfId="0" applyNumberFormat="1" applyFont="1" applyFill="1"/>
    <xf numFmtId="1" fontId="30" fillId="2" borderId="0" xfId="0" applyNumberFormat="1" applyFont="1" applyFill="1"/>
    <xf numFmtId="0" fontId="36" fillId="2" borderId="3" xfId="0" applyFont="1" applyFill="1" applyBorder="1" applyAlignment="1">
      <alignment horizontal="left" vertical="center" wrapText="1" readingOrder="1"/>
    </xf>
    <xf numFmtId="1" fontId="15" fillId="2" borderId="0" xfId="0" applyNumberFormat="1" applyFont="1" applyFill="1"/>
    <xf numFmtId="0" fontId="6" fillId="0" borderId="0" xfId="0" applyFont="1"/>
    <xf numFmtId="0" fontId="15" fillId="5" borderId="0" xfId="0" applyFont="1" applyFill="1"/>
    <xf numFmtId="1" fontId="15" fillId="5" borderId="0" xfId="0" applyNumberFormat="1" applyFont="1" applyFill="1"/>
    <xf numFmtId="0" fontId="0" fillId="5" borderId="0" xfId="0" applyFill="1"/>
    <xf numFmtId="0" fontId="6" fillId="5" borderId="0" xfId="0" applyFont="1" applyFill="1"/>
    <xf numFmtId="0" fontId="31" fillId="5" borderId="0" xfId="0" applyFont="1" applyFill="1"/>
    <xf numFmtId="1" fontId="19" fillId="5" borderId="0" xfId="0" applyNumberFormat="1" applyFont="1" applyFill="1"/>
    <xf numFmtId="0" fontId="19" fillId="5" borderId="0" xfId="0" applyFont="1" applyFill="1"/>
    <xf numFmtId="0" fontId="5" fillId="0" borderId="0" xfId="0" applyFont="1"/>
    <xf numFmtId="0" fontId="5" fillId="6" borderId="0" xfId="0" applyFont="1" applyFill="1"/>
    <xf numFmtId="0" fontId="15" fillId="7" borderId="0" xfId="0" applyFont="1" applyFill="1"/>
    <xf numFmtId="1" fontId="15" fillId="7" borderId="0" xfId="0" applyNumberFormat="1" applyFont="1" applyFill="1"/>
    <xf numFmtId="0" fontId="0" fillId="7" borderId="0" xfId="0" applyFill="1"/>
    <xf numFmtId="0" fontId="5" fillId="7" borderId="0" xfId="0" applyFont="1" applyFill="1"/>
    <xf numFmtId="0" fontId="4" fillId="0" borderId="0" xfId="0" applyFont="1"/>
    <xf numFmtId="1" fontId="27" fillId="2" borderId="0" xfId="0" applyNumberFormat="1" applyFont="1" applyFill="1"/>
    <xf numFmtId="0" fontId="3" fillId="0" borderId="0" xfId="0" applyFont="1"/>
    <xf numFmtId="0" fontId="2" fillId="0" borderId="0" xfId="0" applyFont="1"/>
    <xf numFmtId="0" fontId="1" fillId="0" borderId="0" xfId="0" applyFont="1"/>
    <xf numFmtId="0" fontId="37" fillId="0" borderId="0" xfId="0" applyFont="1"/>
    <xf numFmtId="0" fontId="0" fillId="8" borderId="0" xfId="0" applyFill="1"/>
    <xf numFmtId="0" fontId="14" fillId="9" borderId="0" xfId="0" applyFont="1" applyFill="1"/>
    <xf numFmtId="0" fontId="14" fillId="9" borderId="0" xfId="0" applyFont="1" applyFill="1" applyAlignment="1">
      <alignment horizontal="left" vertical="center" indent="1"/>
    </xf>
    <xf numFmtId="0" fontId="0" fillId="9" borderId="0" xfId="0" applyFill="1"/>
    <xf numFmtId="0" fontId="19" fillId="9" borderId="0" xfId="0" applyFont="1" applyFill="1"/>
    <xf numFmtId="0" fontId="18" fillId="9" borderId="0" xfId="0" applyFont="1" applyFill="1"/>
    <xf numFmtId="0" fontId="25" fillId="9" borderId="0" xfId="0" applyFont="1" applyFill="1"/>
    <xf numFmtId="0" fontId="29" fillId="9" borderId="0" xfId="0" applyFont="1" applyFill="1"/>
    <xf numFmtId="0" fontId="20" fillId="9" borderId="0" xfId="0" applyFont="1" applyFill="1"/>
    <xf numFmtId="0" fontId="28" fillId="9" borderId="0" xfId="0" applyFont="1" applyFill="1"/>
    <xf numFmtId="0" fontId="13" fillId="9" borderId="0" xfId="0" applyFont="1" applyFill="1"/>
    <xf numFmtId="0" fontId="12" fillId="9" borderId="0" xfId="0" applyFont="1" applyFill="1"/>
    <xf numFmtId="1" fontId="12" fillId="9" borderId="0" xfId="0" applyNumberFormat="1" applyFont="1" applyFill="1"/>
    <xf numFmtId="0" fontId="0" fillId="9" borderId="0" xfId="0" applyFill="1" applyAlignment="1">
      <alignment vertical="center"/>
    </xf>
    <xf numFmtId="0" fontId="15" fillId="9" borderId="0" xfId="0" applyFont="1" applyFill="1"/>
    <xf numFmtId="0" fontId="14" fillId="10" borderId="0" xfId="0" applyFont="1" applyFill="1"/>
    <xf numFmtId="1" fontId="14" fillId="10" borderId="0" xfId="0" applyNumberFormat="1" applyFont="1" applyFill="1"/>
    <xf numFmtId="0" fontId="0" fillId="10" borderId="0" xfId="0" applyFill="1"/>
    <xf numFmtId="0" fontId="12" fillId="10" borderId="0" xfId="0" applyFont="1" applyFill="1"/>
    <xf numFmtId="1" fontId="12" fillId="10" borderId="0" xfId="0" applyNumberFormat="1" applyFont="1" applyFill="1"/>
    <xf numFmtId="1" fontId="15" fillId="10" borderId="0" xfId="0" applyNumberFormat="1" applyFont="1" applyFill="1"/>
    <xf numFmtId="1" fontId="19" fillId="10" borderId="0" xfId="0" applyNumberFormat="1" applyFont="1" applyFill="1"/>
    <xf numFmtId="1" fontId="30" fillId="10" borderId="0" xfId="0" applyNumberFormat="1" applyFont="1" applyFill="1"/>
    <xf numFmtId="0" fontId="36" fillId="10" borderId="3" xfId="0" applyFont="1" applyFill="1" applyBorder="1" applyAlignment="1">
      <alignment horizontal="left" vertical="center" wrapText="1" readingOrder="1"/>
    </xf>
    <xf numFmtId="0" fontId="19" fillId="10" borderId="0" xfId="0" applyFont="1" applyFill="1"/>
    <xf numFmtId="1" fontId="27" fillId="10" borderId="0" xfId="0" applyNumberFormat="1" applyFont="1" applyFill="1"/>
    <xf numFmtId="0" fontId="15" fillId="10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Group-wise Scatter Plot with Mean and SEM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36650447"/>
        <c:axId val="454191119"/>
      </c:scatterChart>
      <c:valAx>
        <c:axId val="436650447"/>
        <c:scaling>
          <c:orientation val="minMax"/>
          <c:max val="4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454191119"/>
        <c:crosses val="autoZero"/>
        <c:crossBetween val="midCat"/>
      </c:valAx>
      <c:valAx>
        <c:axId val="4541911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Value (Column G)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436650447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Group-wise Scatter Plot with Mean and SEM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88958399"/>
        <c:axId val="1988958879"/>
      </c:scatterChart>
      <c:valAx>
        <c:axId val="1988958399"/>
        <c:scaling>
          <c:orientation val="minMax"/>
          <c:max val="4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1988958879"/>
        <c:crosses val="autoZero"/>
        <c:crossBetween val="midCat"/>
      </c:valAx>
      <c:valAx>
        <c:axId val="1988958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Value (Column G)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1988958399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Group-wise Scatter Plot with Mean and SEM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9777167"/>
        <c:axId val="369777647"/>
      </c:scatterChart>
      <c:valAx>
        <c:axId val="369777167"/>
        <c:scaling>
          <c:orientation val="minMax"/>
          <c:max val="4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69777647"/>
        <c:crosses val="autoZero"/>
        <c:crossBetween val="midCat"/>
      </c:valAx>
      <c:valAx>
        <c:axId val="3697776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Value (Column G)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69777167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Group-wise Scatter Plot with Mean and SEM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26728175"/>
        <c:axId val="326727695"/>
      </c:scatterChart>
      <c:valAx>
        <c:axId val="326728175"/>
        <c:scaling>
          <c:orientation val="minMax"/>
          <c:max val="4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26727695"/>
        <c:crosses val="autoZero"/>
        <c:crossBetween val="midCat"/>
      </c:valAx>
      <c:valAx>
        <c:axId val="3267276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Value (Column G)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26728175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Group-wise Scatter Plot with Mean and SEM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7059791"/>
        <c:axId val="367067951"/>
      </c:scatterChart>
      <c:valAx>
        <c:axId val="367059791"/>
        <c:scaling>
          <c:orientation val="minMax"/>
          <c:max val="4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67067951"/>
        <c:crosses val="autoZero"/>
        <c:crossBetween val="midCat"/>
      </c:valAx>
      <c:valAx>
        <c:axId val="3670679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Value (Column G)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67059791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Group-wise Scatter Plot with Mean and SEM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7075631"/>
        <c:axId val="367059791"/>
      </c:scatterChart>
      <c:valAx>
        <c:axId val="367075631"/>
        <c:scaling>
          <c:orientation val="minMax"/>
          <c:max val="4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67059791"/>
        <c:crosses val="autoZero"/>
        <c:crossBetween val="midCat"/>
      </c:valAx>
      <c:valAx>
        <c:axId val="3670597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 altLang="ja-JP"/>
                  <a:t>Value (Column G)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367075631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Vres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-35.299999999999997</c:v>
              </c:pt>
              <c:pt idx="1">
                <c:v>-52</c:v>
              </c:pt>
              <c:pt idx="2">
                <c:v>-67</c:v>
              </c:pt>
              <c:pt idx="3">
                <c:v>-62.3</c:v>
              </c:pt>
              <c:pt idx="4">
                <c:v>-66.2</c:v>
              </c:pt>
              <c:pt idx="5">
                <c:v>-42.08</c:v>
              </c:pt>
              <c:pt idx="6">
                <c:v>-76.66</c:v>
              </c:pt>
              <c:pt idx="7">
                <c:v>-62.44</c:v>
              </c:pt>
              <c:pt idx="8">
                <c:v>-62.44</c:v>
              </c:pt>
              <c:pt idx="9">
                <c:v>-57.68</c:v>
              </c:pt>
              <c:pt idx="10">
                <c:v>-62.59</c:v>
              </c:pt>
              <c:pt idx="11">
                <c:v>-49.41</c:v>
              </c:pt>
              <c:pt idx="12">
                <c:v>-46.57</c:v>
              </c:pt>
              <c:pt idx="13">
                <c:v>-48.52</c:v>
              </c:pt>
              <c:pt idx="14">
                <c:v>-47.88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F6F3-4AE2-928D-2CAF12D6040E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2.8562378185631734</c:v>
                </c:pt>
              </c:numLit>
            </c:plus>
            <c:minus>
              <c:numLit>
                <c:formatCode>General</c:formatCode>
                <c:ptCount val="1"/>
                <c:pt idx="0">
                  <c:v>2.8562378185631734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-55.937999999999995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F6F3-4AE2-928D-2CAF12D6040E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-45.9</c:v>
              </c:pt>
              <c:pt idx="1">
                <c:v>-58.2</c:v>
              </c:pt>
              <c:pt idx="2">
                <c:v>-61.8</c:v>
              </c:pt>
              <c:pt idx="3">
                <c:v>-45.87</c:v>
              </c:pt>
              <c:pt idx="4">
                <c:v>-40.56</c:v>
              </c:pt>
              <c:pt idx="5">
                <c:v>-39.700000000000003</c:v>
              </c:pt>
              <c:pt idx="6">
                <c:v>-61.43</c:v>
              </c:pt>
              <c:pt idx="7">
                <c:v>-66.77</c:v>
              </c:pt>
              <c:pt idx="8">
                <c:v>-43.52</c:v>
              </c:pt>
              <c:pt idx="9">
                <c:v>-32.78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F6F3-4AE2-928D-2CAF12D6040E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3.6281966901233789</c:v>
                </c:pt>
              </c:numLit>
            </c:plus>
            <c:minus>
              <c:numLit>
                <c:formatCode>General</c:formatCode>
                <c:ptCount val="1"/>
                <c:pt idx="0">
                  <c:v>3.6281966901233789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-49.652999999999999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F6F3-4AE2-928D-2CAF12D60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70959"/>
        <c:axId val="370169039"/>
      </c:scatterChart>
      <c:valAx>
        <c:axId val="37017095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370169039"/>
        <c:crosses val="autoZero"/>
        <c:crossBetween val="midCat"/>
      </c:valAx>
      <c:valAx>
        <c:axId val="3701690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17095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Membrane capacitance[pF]</a:t>
            </a:r>
          </a:p>
        </c:rich>
      </c:tx>
      <c:layout>
        <c:manualLayout>
          <c:xMode val="edge"/>
          <c:yMode val="edge"/>
          <c:x val="0.14694154556586297"/>
          <c:y val="1.4229353879773388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4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</c:numLit>
          </c:xVal>
          <c:yVal>
            <c:numLit>
              <c:formatCode>General</c:formatCode>
              <c:ptCount val="14"/>
              <c:pt idx="0">
                <c:v>100.7</c:v>
              </c:pt>
              <c:pt idx="1">
                <c:v>73.08</c:v>
              </c:pt>
              <c:pt idx="2">
                <c:v>117.4</c:v>
              </c:pt>
              <c:pt idx="3">
                <c:v>90.07</c:v>
              </c:pt>
              <c:pt idx="4">
                <c:v>76.150000000000006</c:v>
              </c:pt>
              <c:pt idx="5">
                <c:v>69.959999999999994</c:v>
              </c:pt>
              <c:pt idx="6">
                <c:v>42.21</c:v>
              </c:pt>
              <c:pt idx="7">
                <c:v>1.9525699999999999</c:v>
              </c:pt>
              <c:pt idx="8">
                <c:v>-0.46034999999999998</c:v>
              </c:pt>
              <c:pt idx="9">
                <c:v>-7.7130000000000004E-2</c:v>
              </c:pt>
              <c:pt idx="10">
                <c:v>45.98</c:v>
              </c:pt>
              <c:pt idx="11">
                <c:v>81.69</c:v>
              </c:pt>
              <c:pt idx="12">
                <c:v>26.06</c:v>
              </c:pt>
              <c:pt idx="13">
                <c:v>49.45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B22-4F88-B14D-02B4BD097326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10.20609693339288</c:v>
                </c:pt>
              </c:numLit>
            </c:plus>
            <c:minus>
              <c:numLit>
                <c:formatCode>General</c:formatCode>
                <c:ptCount val="1"/>
                <c:pt idx="0">
                  <c:v>10.20609693339288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55.297506428571445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B22-4F88-B14D-02B4BD097326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45.58</c:v>
              </c:pt>
              <c:pt idx="1">
                <c:v>49</c:v>
              </c:pt>
              <c:pt idx="2">
                <c:v>-1.33E-3</c:v>
              </c:pt>
              <c:pt idx="3">
                <c:v>45.89</c:v>
              </c:pt>
              <c:pt idx="4">
                <c:v>41.68</c:v>
              </c:pt>
              <c:pt idx="5">
                <c:v>91.39</c:v>
              </c:pt>
              <c:pt idx="6">
                <c:v>-1.62822</c:v>
              </c:pt>
              <c:pt idx="7">
                <c:v>-0.31290000000000001</c:v>
              </c:pt>
              <c:pt idx="8">
                <c:v>119.86</c:v>
              </c:pt>
              <c:pt idx="9">
                <c:v>50.92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B22-4F88-B14D-02B4BD097326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12.501559162381417</c:v>
                </c:pt>
              </c:numLit>
            </c:plus>
            <c:minus>
              <c:numLit>
                <c:formatCode>General</c:formatCode>
                <c:ptCount val="1"/>
                <c:pt idx="0">
                  <c:v>12.501559162381417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44.237755000000007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B22-4F88-B14D-02B4BD097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51279"/>
        <c:axId val="370156559"/>
      </c:scatterChart>
      <c:valAx>
        <c:axId val="37015127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370156559"/>
        <c:crosses val="autoZero"/>
        <c:crossBetween val="midCat"/>
      </c:valAx>
      <c:valAx>
        <c:axId val="3701565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15127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F_I_curve_slope [spikes/s/pA]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0.18462999999999999</c:v>
              </c:pt>
              <c:pt idx="1">
                <c:v>0.18471000000000001</c:v>
              </c:pt>
              <c:pt idx="2">
                <c:v>4.3899999999999998E-3</c:v>
              </c:pt>
              <c:pt idx="3">
                <c:v>0.24512</c:v>
              </c:pt>
              <c:pt idx="4">
                <c:v>9.7530000000000006E-2</c:v>
              </c:pt>
              <c:pt idx="5">
                <c:v>7.4400000000000004E-3</c:v>
              </c:pt>
              <c:pt idx="6">
                <c:v>7.8200000000000006E-3</c:v>
              </c:pt>
              <c:pt idx="7">
                <c:v>-1.8800000000000001E-2</c:v>
              </c:pt>
              <c:pt idx="8">
                <c:v>0.12418999999999999</c:v>
              </c:pt>
              <c:pt idx="9">
                <c:v>0.11463</c:v>
              </c:pt>
              <c:pt idx="10">
                <c:v>0.10965</c:v>
              </c:pt>
              <c:pt idx="11">
                <c:v>3.5060000000000001E-2</c:v>
              </c:pt>
              <c:pt idx="12">
                <c:v>7.5649999999999995E-2</c:v>
              </c:pt>
              <c:pt idx="13">
                <c:v>3.7629999999999997E-2</c:v>
              </c:pt>
              <c:pt idx="14">
                <c:v>3.9100000000000003E-3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4E0-401D-A841-7F7ED515C4CA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2.0595774273009546E-2</c:v>
                </c:pt>
              </c:numLit>
            </c:plus>
            <c:minus>
              <c:numLit>
                <c:formatCode>General</c:formatCode>
                <c:ptCount val="1"/>
                <c:pt idx="0">
                  <c:v>2.0595774273009546E-2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8.0904000000000018E-2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4E0-401D-A841-7F7ED515C4CA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-7.11E-3</c:v>
              </c:pt>
              <c:pt idx="1">
                <c:v>9.2829999999999996E-2</c:v>
              </c:pt>
              <c:pt idx="2">
                <c:v>0.11283</c:v>
              </c:pt>
              <c:pt idx="3">
                <c:v>-1.362E-2</c:v>
              </c:pt>
              <c:pt idx="4">
                <c:v>-3.3400000000000001E-3</c:v>
              </c:pt>
              <c:pt idx="5">
                <c:v>2.419E-2</c:v>
              </c:pt>
              <c:pt idx="6">
                <c:v>6.5900000000000004E-3</c:v>
              </c:pt>
              <c:pt idx="7">
                <c:v>0.15129000000000001</c:v>
              </c:pt>
              <c:pt idx="8">
                <c:v>7.1459999999999996E-2</c:v>
              </c:pt>
              <c:pt idx="9">
                <c:v>3.4979999999999997E-2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4E0-401D-A841-7F7ED515C4CA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1.805645750909568E-2</c:v>
                </c:pt>
              </c:numLit>
            </c:plus>
            <c:minus>
              <c:numLit>
                <c:formatCode>General</c:formatCode>
                <c:ptCount val="1"/>
                <c:pt idx="0">
                  <c:v>1.805645750909568E-2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4.7009999999999996E-2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94E0-401D-A841-7F7ED515C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94479"/>
        <c:axId val="370203119"/>
      </c:scatterChart>
      <c:valAx>
        <c:axId val="37019447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370203119"/>
        <c:crosses val="autoZero"/>
        <c:crossBetween val="midCat"/>
      </c:valAx>
      <c:valAx>
        <c:axId val="3702031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19447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FirstSpikeLatency[sec]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0.13214000000000001</c:v>
              </c:pt>
              <c:pt idx="1">
                <c:v>0.75863999999999998</c:v>
              </c:pt>
              <c:pt idx="2">
                <c:v>0.20455999999999999</c:v>
              </c:pt>
              <c:pt idx="3">
                <c:v>0.1474</c:v>
              </c:pt>
              <c:pt idx="4">
                <c:v>0.1646</c:v>
              </c:pt>
              <c:pt idx="5">
                <c:v>0.99973999999999996</c:v>
              </c:pt>
              <c:pt idx="6">
                <c:v>0.33354</c:v>
              </c:pt>
              <c:pt idx="7">
                <c:v>0.20524000000000001</c:v>
              </c:pt>
              <c:pt idx="8">
                <c:v>0.12096</c:v>
              </c:pt>
              <c:pt idx="9">
                <c:v>0.12640000000000001</c:v>
              </c:pt>
              <c:pt idx="10">
                <c:v>0.12180000000000001</c:v>
              </c:pt>
              <c:pt idx="11">
                <c:v>8.5379999999999998E-2</c:v>
              </c:pt>
              <c:pt idx="12">
                <c:v>0.13467999999999999</c:v>
              </c:pt>
              <c:pt idx="13">
                <c:v>0.5474</c:v>
              </c:pt>
              <c:pt idx="14">
                <c:v>0.13597999999999999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F5B-4B5B-9493-F5D83C673442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7.0344789304888869E-2</c:v>
                </c:pt>
              </c:numLit>
            </c:plus>
            <c:minus>
              <c:numLit>
                <c:formatCode>General</c:formatCode>
                <c:ptCount val="1"/>
                <c:pt idx="0">
                  <c:v>7.0344789304888869E-2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0.28123066666666663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F5B-4B5B-9493-F5D83C673442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1.1464399999999999</c:v>
              </c:pt>
              <c:pt idx="1">
                <c:v>7.8560000000000005E-2</c:v>
              </c:pt>
              <c:pt idx="2">
                <c:v>0.16300000000000001</c:v>
              </c:pt>
              <c:pt idx="3">
                <c:v>0.30687999999999999</c:v>
              </c:pt>
              <c:pt idx="4">
                <c:v>0.55778000000000005</c:v>
              </c:pt>
              <c:pt idx="5">
                <c:v>0.99383999999999995</c:v>
              </c:pt>
              <c:pt idx="6">
                <c:v>0.18709999999999999</c:v>
              </c:pt>
              <c:pt idx="7">
                <c:v>0.13739999999999999</c:v>
              </c:pt>
              <c:pt idx="8">
                <c:v>0.90222000000000002</c:v>
              </c:pt>
              <c:pt idx="9">
                <c:v>0.28982000000000002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F5B-4B5B-9493-F5D83C673442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0.12575566619617759</c:v>
                </c:pt>
              </c:numLit>
            </c:plus>
            <c:minus>
              <c:numLit>
                <c:formatCode>General</c:formatCode>
                <c:ptCount val="1"/>
                <c:pt idx="0">
                  <c:v>0.12575566619617759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0.47630400000000001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F5B-4B5B-9493-F5D83C673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50799"/>
        <c:axId val="370158959"/>
      </c:scatterChart>
      <c:valAx>
        <c:axId val="37015079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370158959"/>
        <c:crosses val="autoZero"/>
        <c:crossBetween val="midCat"/>
      </c:valAx>
      <c:valAx>
        <c:axId val="3701589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15079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SpikeThreshold[mV]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-15.68604</c:v>
              </c:pt>
              <c:pt idx="1">
                <c:v>-16.26587</c:v>
              </c:pt>
              <c:pt idx="2">
                <c:v>-19.500730000000001</c:v>
              </c:pt>
              <c:pt idx="3">
                <c:v>-17.02881</c:v>
              </c:pt>
              <c:pt idx="4">
                <c:v>-17.578130000000002</c:v>
              </c:pt>
              <c:pt idx="5">
                <c:v>-16.906739999999999</c:v>
              </c:pt>
              <c:pt idx="6">
                <c:v>-16.72363</c:v>
              </c:pt>
              <c:pt idx="7">
                <c:v>-18.341059999999999</c:v>
              </c:pt>
              <c:pt idx="8">
                <c:v>-19.83643</c:v>
              </c:pt>
              <c:pt idx="9">
                <c:v>-18.89038</c:v>
              </c:pt>
              <c:pt idx="10">
                <c:v>-19.04297</c:v>
              </c:pt>
              <c:pt idx="11">
                <c:v>-19.19556</c:v>
              </c:pt>
              <c:pt idx="12">
                <c:v>-15.68604</c:v>
              </c:pt>
              <c:pt idx="13">
                <c:v>-19.98901</c:v>
              </c:pt>
              <c:pt idx="14">
                <c:v>-17.456060000000001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D71-497D-AEE3-B2E9D79BBD7F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0.38253998308399706</c:v>
                </c:pt>
              </c:numLit>
            </c:plus>
            <c:minus>
              <c:numLit>
                <c:formatCode>General</c:formatCode>
                <c:ptCount val="1"/>
                <c:pt idx="0">
                  <c:v>0.38253998308399706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-17.875163999999998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D71-497D-AEE3-B2E9D79BBD7F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-19.68384</c:v>
              </c:pt>
              <c:pt idx="1">
                <c:v>-13.73291</c:v>
              </c:pt>
              <c:pt idx="2">
                <c:v>-18.371580000000002</c:v>
              </c:pt>
              <c:pt idx="3">
                <c:v>-17.21191</c:v>
              </c:pt>
              <c:pt idx="4">
                <c:v>-19.19556</c:v>
              </c:pt>
              <c:pt idx="5">
                <c:v>-16.754149999999999</c:v>
              </c:pt>
              <c:pt idx="6">
                <c:v>-16.662600000000001</c:v>
              </c:pt>
              <c:pt idx="7">
                <c:v>-15.77759</c:v>
              </c:pt>
              <c:pt idx="8">
                <c:v>-16.57105</c:v>
              </c:pt>
              <c:pt idx="9">
                <c:v>-18.371580000000002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D71-497D-AEE3-B2E9D79BBD7F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0.55590877423078855</c:v>
                </c:pt>
              </c:numLit>
            </c:plus>
            <c:minus>
              <c:numLit>
                <c:formatCode>General</c:formatCode>
                <c:ptCount val="1"/>
                <c:pt idx="0">
                  <c:v>0.55590877423078855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-17.233276999999998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D71-497D-AEE3-B2E9D79BB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84879"/>
        <c:axId val="370201199"/>
      </c:scatterChart>
      <c:valAx>
        <c:axId val="37018487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370201199"/>
        <c:crosses val="autoZero"/>
        <c:crossBetween val="midCat"/>
      </c:valAx>
      <c:valAx>
        <c:axId val="3702011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18487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Adaptation_Index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1</c:v>
              </c:pt>
              <c:pt idx="1">
                <c:v>0.76634000000000002</c:v>
              </c:pt>
              <c:pt idx="2">
                <c:v>1</c:v>
              </c:pt>
              <c:pt idx="3">
                <c:v>1</c:v>
              </c:pt>
              <c:pt idx="4">
                <c:v>0.94442999999999999</c:v>
              </c:pt>
              <c:pt idx="5">
                <c:v>0.13921</c:v>
              </c:pt>
              <c:pt idx="6">
                <c:v>1</c:v>
              </c:pt>
              <c:pt idx="7">
                <c:v>2.1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0.67852999999999997</c:v>
              </c:pt>
              <c:pt idx="12">
                <c:v>2.2755700000000001</c:v>
              </c:pt>
              <c:pt idx="13">
                <c:v>1</c:v>
              </c:pt>
              <c:pt idx="14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838-4720-9583-2FD049143126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0.13245979660762477</c:v>
                </c:pt>
              </c:numLit>
            </c:plus>
            <c:minus>
              <c:numLit>
                <c:formatCode>General</c:formatCode>
                <c:ptCount val="1"/>
                <c:pt idx="0">
                  <c:v>0.13245979660762477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1.0602720000000001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838-4720-9583-2FD049143126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3.9131499999999999</c:v>
              </c:pt>
              <c:pt idx="1">
                <c:v>0.44984000000000002</c:v>
              </c:pt>
              <c:pt idx="2">
                <c:v>1.55603</c:v>
              </c:pt>
              <c:pt idx="3">
                <c:v>3.2673100000000002</c:v>
              </c:pt>
              <c:pt idx="4">
                <c:v>1</c:v>
              </c:pt>
              <c:pt idx="5">
                <c:v>1</c:v>
              </c:pt>
              <c:pt idx="6">
                <c:v>1.51183</c:v>
              </c:pt>
              <c:pt idx="7">
                <c:v>1.4843299999999999</c:v>
              </c:pt>
              <c:pt idx="8">
                <c:v>1.74752</c:v>
              </c:pt>
              <c:pt idx="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838-4720-9583-2FD049143126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0.34143180111749011</c:v>
                </c:pt>
              </c:numLit>
            </c:plus>
            <c:minus>
              <c:numLit>
                <c:formatCode>General</c:formatCode>
                <c:ptCount val="1"/>
                <c:pt idx="0">
                  <c:v>0.34143180111749011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1.693001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B838-4720-9583-2FD049143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57039"/>
        <c:axId val="370159919"/>
      </c:scatterChart>
      <c:valAx>
        <c:axId val="37015703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370159919"/>
        <c:crosses val="autoZero"/>
        <c:crossBetween val="midCat"/>
      </c:valAx>
      <c:valAx>
        <c:axId val="3701599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15703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Spike Amplitude[mV]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100.02426</c:v>
              </c:pt>
              <c:pt idx="1">
                <c:v>92.600650000000002</c:v>
              </c:pt>
              <c:pt idx="2">
                <c:v>103.29716999999999</c:v>
              </c:pt>
              <c:pt idx="3">
                <c:v>107.75432000000001</c:v>
              </c:pt>
              <c:pt idx="4">
                <c:v>93.865960000000001</c:v>
              </c:pt>
              <c:pt idx="5">
                <c:v>108.17236</c:v>
              </c:pt>
              <c:pt idx="6">
                <c:v>90.542209999999997</c:v>
              </c:pt>
              <c:pt idx="7">
                <c:v>93.054140000000004</c:v>
              </c:pt>
              <c:pt idx="8">
                <c:v>88.622829999999993</c:v>
              </c:pt>
              <c:pt idx="9">
                <c:v>99.377989999999997</c:v>
              </c:pt>
              <c:pt idx="10">
                <c:v>96.904150000000001</c:v>
              </c:pt>
              <c:pt idx="11">
                <c:v>104.06077000000001</c:v>
              </c:pt>
              <c:pt idx="12">
                <c:v>104.36485</c:v>
              </c:pt>
              <c:pt idx="13">
                <c:v>84.355019999999996</c:v>
              </c:pt>
              <c:pt idx="14">
                <c:v>96.543430000000001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6D5-4EC2-9E19-243BEEF165B3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1.8399082637427926</c:v>
                </c:pt>
              </c:numLit>
            </c:plus>
            <c:minus>
              <c:numLit>
                <c:formatCode>General</c:formatCode>
                <c:ptCount val="1"/>
                <c:pt idx="0">
                  <c:v>1.8399082637427926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97.569340666666662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6D5-4EC2-9E19-243BEEF165B3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96.970110000000005</c:v>
              </c:pt>
              <c:pt idx="1">
                <c:v>103.45046000000001</c:v>
              </c:pt>
              <c:pt idx="2">
                <c:v>88.733800000000002</c:v>
              </c:pt>
              <c:pt idx="3">
                <c:v>77.855909999999994</c:v>
              </c:pt>
              <c:pt idx="4">
                <c:v>86.981129999999993</c:v>
              </c:pt>
              <c:pt idx="5">
                <c:v>87.007739999999998</c:v>
              </c:pt>
              <c:pt idx="6">
                <c:v>92.028300000000002</c:v>
              </c:pt>
              <c:pt idx="7">
                <c:v>104.16522000000001</c:v>
              </c:pt>
              <c:pt idx="8">
                <c:v>110.58728000000001</c:v>
              </c:pt>
              <c:pt idx="9">
                <c:v>85.530659999999997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6D5-4EC2-9E19-243BEEF165B3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3.2219138040947963</c:v>
                </c:pt>
              </c:numLit>
            </c:plus>
            <c:minus>
              <c:numLit>
                <c:formatCode>General</c:formatCode>
                <c:ptCount val="1"/>
                <c:pt idx="0">
                  <c:v>3.2219138040947963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93.331061000000005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6D5-4EC2-9E19-243BEEF16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92079"/>
        <c:axId val="370178639"/>
      </c:scatterChart>
      <c:valAx>
        <c:axId val="37019207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370178639"/>
        <c:crosses val="autoZero"/>
        <c:crossBetween val="midCat"/>
      </c:valAx>
      <c:valAx>
        <c:axId val="3701786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Spike Amplitude[mV] [unit]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19207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Spike Width[sec]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1.0200000000000001E-3</c:v>
              </c:pt>
              <c:pt idx="1">
                <c:v>1.0200000000000001E-3</c:v>
              </c:pt>
              <c:pt idx="2">
                <c:v>1E-3</c:v>
              </c:pt>
              <c:pt idx="3">
                <c:v>9.7999999999999997E-4</c:v>
              </c:pt>
              <c:pt idx="4">
                <c:v>1E-3</c:v>
              </c:pt>
              <c:pt idx="5">
                <c:v>1.0200000000000001E-3</c:v>
              </c:pt>
              <c:pt idx="6">
                <c:v>1.0200000000000001E-3</c:v>
              </c:pt>
              <c:pt idx="7">
                <c:v>1E-3</c:v>
              </c:pt>
              <c:pt idx="8">
                <c:v>1E-3</c:v>
              </c:pt>
              <c:pt idx="9">
                <c:v>9.7999999999999997E-4</c:v>
              </c:pt>
              <c:pt idx="10">
                <c:v>1E-3</c:v>
              </c:pt>
              <c:pt idx="11">
                <c:v>1E-3</c:v>
              </c:pt>
              <c:pt idx="12">
                <c:v>9.7999999999999997E-4</c:v>
              </c:pt>
              <c:pt idx="13">
                <c:v>9.6000000000000002E-4</c:v>
              </c:pt>
              <c:pt idx="14">
                <c:v>9.7999999999999997E-4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DAA-4591-A29C-6174BACACBDD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4.7274947222822392E-6</c:v>
                </c:pt>
              </c:numLit>
            </c:plus>
            <c:minus>
              <c:numLit>
                <c:formatCode>General</c:formatCode>
                <c:ptCount val="1"/>
                <c:pt idx="0">
                  <c:v>4.7274947222822392E-6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9.9733333333333358E-4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DAA-4591-A29C-6174BACACBDD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1.0200000000000001E-3</c:v>
              </c:pt>
              <c:pt idx="1">
                <c:v>1.0200000000000001E-3</c:v>
              </c:pt>
              <c:pt idx="2">
                <c:v>1.0200000000000001E-3</c:v>
              </c:pt>
              <c:pt idx="3">
                <c:v>1.0200000000000001E-3</c:v>
              </c:pt>
              <c:pt idx="4">
                <c:v>9.7999999999999997E-4</c:v>
              </c:pt>
              <c:pt idx="5">
                <c:v>1.0200000000000001E-3</c:v>
              </c:pt>
              <c:pt idx="6">
                <c:v>9.7999999999999997E-4</c:v>
              </c:pt>
              <c:pt idx="7">
                <c:v>1E-3</c:v>
              </c:pt>
              <c:pt idx="8">
                <c:v>1.0200000000000001E-3</c:v>
              </c:pt>
              <c:pt idx="9">
                <c:v>1.0200000000000001E-3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DAA-4591-A29C-6174BACACBDD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5.3748384988657137E-6</c:v>
                </c:pt>
              </c:numLit>
            </c:plus>
            <c:minus>
              <c:numLit>
                <c:formatCode>General</c:formatCode>
                <c:ptCount val="1"/>
                <c:pt idx="0">
                  <c:v>5.3748384988657137E-6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1.01E-3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DAA-4591-A29C-6174BACAC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84399"/>
        <c:axId val="370184879"/>
      </c:scatterChart>
      <c:valAx>
        <c:axId val="37018439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370184879"/>
        <c:crosses val="autoZero"/>
        <c:crossBetween val="midCat"/>
      </c:valAx>
      <c:valAx>
        <c:axId val="370184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Spike Width[sec] [unit]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18439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AHP_fast[mV]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-44.219970000000004</c:v>
              </c:pt>
              <c:pt idx="1">
                <c:v>-40.435789999999997</c:v>
              </c:pt>
              <c:pt idx="2">
                <c:v>-44.982909999999997</c:v>
              </c:pt>
              <c:pt idx="3">
                <c:v>-55.45044</c:v>
              </c:pt>
              <c:pt idx="4">
                <c:v>-43.823239999999998</c:v>
              </c:pt>
              <c:pt idx="5">
                <c:v>-52.276609999999998</c:v>
              </c:pt>
              <c:pt idx="6">
                <c:v>-44.006349999999998</c:v>
              </c:pt>
              <c:pt idx="7">
                <c:v>-37.01782</c:v>
              </c:pt>
              <c:pt idx="8">
                <c:v>-29.449459999999998</c:v>
              </c:pt>
              <c:pt idx="9">
                <c:v>-41.381839999999997</c:v>
              </c:pt>
              <c:pt idx="10">
                <c:v>-33.630369999999999</c:v>
              </c:pt>
              <c:pt idx="11">
                <c:v>-40.222169999999998</c:v>
              </c:pt>
              <c:pt idx="12">
                <c:v>-19.348140000000001</c:v>
              </c:pt>
              <c:pt idx="13">
                <c:v>-45.898440000000001</c:v>
              </c:pt>
              <c:pt idx="14">
                <c:v>-19.805910000000001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18B-4A90-98D1-5E0FCBFAF2D2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2.664078921958978</c:v>
                </c:pt>
              </c:numLit>
            </c:plus>
            <c:minus>
              <c:numLit>
                <c:formatCode>General</c:formatCode>
                <c:ptCount val="1"/>
                <c:pt idx="0">
                  <c:v>2.664078921958978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-39.463297333333344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18B-4A90-98D1-5E0FCBFAF2D2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-26.153569999999998</c:v>
              </c:pt>
              <c:pt idx="1">
                <c:v>-52.917479999999998</c:v>
              </c:pt>
              <c:pt idx="2">
                <c:v>-34.576419999999999</c:v>
              </c:pt>
              <c:pt idx="3">
                <c:v>-30.670169999999999</c:v>
              </c:pt>
              <c:pt idx="4">
                <c:v>-42.572020000000002</c:v>
              </c:pt>
              <c:pt idx="5">
                <c:v>-47.21069</c:v>
              </c:pt>
              <c:pt idx="6">
                <c:v>-23.559570000000001</c:v>
              </c:pt>
              <c:pt idx="7">
                <c:v>-48.828130000000002</c:v>
              </c:pt>
              <c:pt idx="8">
                <c:v>-43.701169999999998</c:v>
              </c:pt>
              <c:pt idx="9">
                <c:v>-28.076170000000001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18B-4A90-98D1-5E0FCBFAF2D2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3.317488792966905</c:v>
                </c:pt>
              </c:numLit>
            </c:plus>
            <c:minus>
              <c:numLit>
                <c:formatCode>General</c:formatCode>
                <c:ptCount val="1"/>
                <c:pt idx="0">
                  <c:v>3.317488792966905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-37.826538999999997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18B-4A90-98D1-5E0FCBFAF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00719"/>
        <c:axId val="370183439"/>
      </c:scatterChart>
      <c:valAx>
        <c:axId val="37020071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370183439"/>
        <c:crosses val="autoZero"/>
        <c:crossBetween val="midCat"/>
      </c:valAx>
      <c:valAx>
        <c:axId val="3701834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20071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Sag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0.17749999999999999</c:v>
              </c:pt>
              <c:pt idx="1">
                <c:v>0.19309000000000001</c:v>
              </c:pt>
              <c:pt idx="2">
                <c:v>0.27024999999999999</c:v>
              </c:pt>
              <c:pt idx="3">
                <c:v>0.13278999999999999</c:v>
              </c:pt>
              <c:pt idx="4">
                <c:v>0.19133</c:v>
              </c:pt>
              <c:pt idx="5">
                <c:v>0.16711000000000001</c:v>
              </c:pt>
              <c:pt idx="6">
                <c:v>0.17236000000000001</c:v>
              </c:pt>
              <c:pt idx="7">
                <c:v>0.26471</c:v>
              </c:pt>
              <c:pt idx="8">
                <c:v>0.15720999999999999</c:v>
              </c:pt>
              <c:pt idx="9">
                <c:v>0.16533999999999999</c:v>
              </c:pt>
              <c:pt idx="10">
                <c:v>0.15395</c:v>
              </c:pt>
              <c:pt idx="11">
                <c:v>0.24174999999999999</c:v>
              </c:pt>
              <c:pt idx="12">
                <c:v>0.24768999999999999</c:v>
              </c:pt>
              <c:pt idx="13">
                <c:v>0.34806999999999999</c:v>
              </c:pt>
              <c:pt idx="14">
                <c:v>0.21898000000000001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7190-4E3B-9CA3-B874AFEDB5BC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1.4940264607418506E-2</c:v>
                </c:pt>
              </c:numLit>
            </c:plus>
            <c:minus>
              <c:numLit>
                <c:formatCode>General</c:formatCode>
                <c:ptCount val="1"/>
                <c:pt idx="0">
                  <c:v>1.4940264607418506E-2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0.2068086666666667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190-4E3B-9CA3-B874AFEDB5BC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0.28458</c:v>
              </c:pt>
              <c:pt idx="1">
                <c:v>0.27639000000000002</c:v>
              </c:pt>
              <c:pt idx="2">
                <c:v>0.27188000000000001</c:v>
              </c:pt>
              <c:pt idx="3">
                <c:v>0.26429999999999998</c:v>
              </c:pt>
              <c:pt idx="4">
                <c:v>0.27345000000000003</c:v>
              </c:pt>
              <c:pt idx="5">
                <c:v>0.21512000000000001</c:v>
              </c:pt>
              <c:pt idx="6">
                <c:v>0.25575999999999999</c:v>
              </c:pt>
              <c:pt idx="7">
                <c:v>0.12329</c:v>
              </c:pt>
              <c:pt idx="8">
                <c:v>0.15981000000000001</c:v>
              </c:pt>
              <c:pt idx="9">
                <c:v>0.20494000000000001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190-4E3B-9CA3-B874AFEDB5BC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1.7540064664773723E-2</c:v>
                </c:pt>
              </c:numLit>
            </c:plus>
            <c:minus>
              <c:numLit>
                <c:formatCode>General</c:formatCode>
                <c:ptCount val="1"/>
                <c:pt idx="0">
                  <c:v>1.7540064664773723E-2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0.23295199999999999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7190-4E3B-9CA3-B874AFEDB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89199"/>
        <c:axId val="370210799"/>
      </c:scatterChart>
      <c:valAx>
        <c:axId val="37018919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370210799"/>
        <c:crosses val="autoZero"/>
        <c:crossBetween val="midCat"/>
      </c:valAx>
      <c:valAx>
        <c:axId val="3702107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18919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Input Resistance[Mohm]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Group 1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</c:numLit>
          </c:xVal>
          <c:yVal>
            <c:numLit>
              <c:formatCode>General</c:formatCode>
              <c:ptCount val="15"/>
              <c:pt idx="0">
                <c:v>86.3</c:v>
              </c:pt>
              <c:pt idx="1">
                <c:v>64.3</c:v>
              </c:pt>
              <c:pt idx="2">
                <c:v>237.1</c:v>
              </c:pt>
              <c:pt idx="3">
                <c:v>79.900000000000006</c:v>
              </c:pt>
              <c:pt idx="4">
                <c:v>144.9</c:v>
              </c:pt>
              <c:pt idx="5">
                <c:v>66.2</c:v>
              </c:pt>
              <c:pt idx="6">
                <c:v>90.9</c:v>
              </c:pt>
              <c:pt idx="7">
                <c:v>208.3</c:v>
              </c:pt>
              <c:pt idx="8">
                <c:v>84</c:v>
              </c:pt>
              <c:pt idx="9">
                <c:v>84</c:v>
              </c:pt>
              <c:pt idx="10">
                <c:v>100</c:v>
              </c:pt>
              <c:pt idx="11">
                <c:v>244.2</c:v>
              </c:pt>
              <c:pt idx="12">
                <c:v>62.4</c:v>
              </c:pt>
              <c:pt idx="13">
                <c:v>140.80000000000001</c:v>
              </c:pt>
              <c:pt idx="14">
                <c:v>98.1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8A4-49C6-B4B3-838D3924A803}"/>
            </c:ext>
          </c:extLst>
        </c:ser>
        <c:ser>
          <c:idx val="1"/>
          <c:order val="1"/>
          <c:tx>
            <c:v>Mean Group 1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16.088959440343427</c:v>
                </c:pt>
              </c:numLit>
            </c:plus>
            <c:minus>
              <c:numLit>
                <c:formatCode>General</c:formatCode>
                <c:ptCount val="1"/>
                <c:pt idx="0">
                  <c:v>16.088959440343427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119.42666666666668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8A4-49C6-B4B3-838D3924A803}"/>
            </c:ext>
          </c:extLst>
        </c:ser>
        <c:ser>
          <c:idx val="2"/>
          <c:order val="2"/>
          <c:tx>
            <c:v>Group 2</c:v>
          </c:tx>
          <c:spPr>
            <a:ln w="3810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</c:numLit>
          </c:xVal>
          <c:yVal>
            <c:numLit>
              <c:formatCode>General</c:formatCode>
              <c:ptCount val="10"/>
              <c:pt idx="0">
                <c:v>112.8</c:v>
              </c:pt>
              <c:pt idx="1">
                <c:v>173.5</c:v>
              </c:pt>
              <c:pt idx="2">
                <c:v>-1.272E-2</c:v>
              </c:pt>
              <c:pt idx="3">
                <c:v>228.8</c:v>
              </c:pt>
              <c:pt idx="4">
                <c:v>91.5</c:v>
              </c:pt>
              <c:pt idx="5">
                <c:v>65</c:v>
              </c:pt>
              <c:pt idx="6">
                <c:v>112.4</c:v>
              </c:pt>
              <c:pt idx="7">
                <c:v>85.5</c:v>
              </c:pt>
              <c:pt idx="8">
                <c:v>92.2</c:v>
              </c:pt>
              <c:pt idx="9">
                <c:v>61.2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8A4-49C6-B4B3-838D3924A803}"/>
            </c:ext>
          </c:extLst>
        </c:ser>
        <c:ser>
          <c:idx val="3"/>
          <c:order val="3"/>
          <c:tx>
            <c:v>Mean Group 2</c:v>
          </c:tx>
          <c:spPr>
            <a:ln w="38100">
              <a:noFill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19.813920864779938</c:v>
                </c:pt>
              </c:numLit>
            </c:plus>
            <c:minus>
              <c:numLit>
                <c:formatCode>General</c:formatCode>
                <c:ptCount val="1"/>
                <c:pt idx="0">
                  <c:v>19.813920864779938</c:v>
                </c:pt>
              </c:numLit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Lit>
              <c:formatCode>General</c:formatCode>
              <c:ptCount val="1"/>
              <c:pt idx="0">
                <c:v>102.28872800000001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8A4-49C6-B4B3-838D3924A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08879"/>
        <c:axId val="370234799"/>
      </c:scatterChart>
      <c:valAx>
        <c:axId val="370208879"/>
        <c:scaling>
          <c:orientation val="minMax"/>
          <c:max val="3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370234799"/>
        <c:crosses val="autoZero"/>
        <c:crossBetween val="midCat"/>
      </c:valAx>
      <c:valAx>
        <c:axId val="3702347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20887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4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image" Target="../media/image17.png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7.xml"/><Relationship Id="rId16" Type="http://schemas.openxmlformats.org/officeDocument/2006/relationships/image" Target="../media/image20.png"/><Relationship Id="rId1" Type="http://schemas.openxmlformats.org/officeDocument/2006/relationships/image" Target="../media/image21.png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5" Type="http://schemas.openxmlformats.org/officeDocument/2006/relationships/image" Target="../media/image19.png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Relationship Id="rId14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571500</xdr:colOff>
      <xdr:row>2</xdr:row>
      <xdr:rowOff>53975</xdr:rowOff>
    </xdr:from>
    <xdr:to>
      <xdr:col>15</xdr:col>
      <xdr:colOff>444500</xdr:colOff>
      <xdr:row>27</xdr:row>
      <xdr:rowOff>60325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207FF1C-D39F-D0F8-84DF-7ECD0026D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571500</xdr:colOff>
      <xdr:row>2</xdr:row>
      <xdr:rowOff>53975</xdr:rowOff>
    </xdr:from>
    <xdr:to>
      <xdr:col>15</xdr:col>
      <xdr:colOff>444500</xdr:colOff>
      <xdr:row>27</xdr:row>
      <xdr:rowOff>60325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376447E8-E058-790B-C7A1-015CE889A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2</xdr:row>
      <xdr:rowOff>53975</xdr:rowOff>
    </xdr:from>
    <xdr:to>
      <xdr:col>15</xdr:col>
      <xdr:colOff>444500</xdr:colOff>
      <xdr:row>27</xdr:row>
      <xdr:rowOff>60325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51026E6-BEC6-3CCE-F6B7-6A2C146994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571500</xdr:colOff>
      <xdr:row>2</xdr:row>
      <xdr:rowOff>53975</xdr:rowOff>
    </xdr:from>
    <xdr:to>
      <xdr:col>15</xdr:col>
      <xdr:colOff>444500</xdr:colOff>
      <xdr:row>27</xdr:row>
      <xdr:rowOff>60325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42AFFA0E-8A6C-4F2A-78B7-ECD3C710EE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571500</xdr:colOff>
      <xdr:row>2</xdr:row>
      <xdr:rowOff>53975</xdr:rowOff>
    </xdr:from>
    <xdr:to>
      <xdr:col>15</xdr:col>
      <xdr:colOff>444500</xdr:colOff>
      <xdr:row>27</xdr:row>
      <xdr:rowOff>60325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C9AFEF93-D865-6F42-F3C6-762D9D59D3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571500</xdr:colOff>
      <xdr:row>2</xdr:row>
      <xdr:rowOff>53975</xdr:rowOff>
    </xdr:from>
    <xdr:to>
      <xdr:col>15</xdr:col>
      <xdr:colOff>444500</xdr:colOff>
      <xdr:row>27</xdr:row>
      <xdr:rowOff>60325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3665E1F-035C-503F-CF04-33466681DD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64</xdr:row>
      <xdr:rowOff>0</xdr:rowOff>
    </xdr:from>
    <xdr:to>
      <xdr:col>18</xdr:col>
      <xdr:colOff>304800</xdr:colOff>
      <xdr:row>65</xdr:row>
      <xdr:rowOff>101414</xdr:rowOff>
    </xdr:to>
    <xdr:sp macro="" textlink="">
      <xdr:nvSpPr>
        <xdr:cNvPr id="3" name="AutoShape 4" descr="濃青の散布図（判例なし）">
          <a:extLst>
            <a:ext uri="{FF2B5EF4-FFF2-40B4-BE49-F238E27FC236}">
              <a16:creationId xmlns:a16="http://schemas.microsoft.com/office/drawing/2014/main" id="{1E9F762E-05FB-4586-B05D-3FFCF68627CF}"/>
            </a:ext>
          </a:extLst>
        </xdr:cNvPr>
        <xdr:cNvSpPr>
          <a:spLocks noChangeAspect="1" noChangeArrowheads="1"/>
        </xdr:cNvSpPr>
      </xdr:nvSpPr>
      <xdr:spPr bwMode="auto">
        <a:xfrm>
          <a:off x="17297400" y="14325600"/>
          <a:ext cx="304800" cy="3252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62</xdr:row>
      <xdr:rowOff>0</xdr:rowOff>
    </xdr:from>
    <xdr:to>
      <xdr:col>19</xdr:col>
      <xdr:colOff>304800</xdr:colOff>
      <xdr:row>63</xdr:row>
      <xdr:rowOff>101413</xdr:rowOff>
    </xdr:to>
    <xdr:sp macro="" textlink="">
      <xdr:nvSpPr>
        <xdr:cNvPr id="4" name="AutoShape 5" descr="濃青の散布図（判例なし）">
          <a:extLst>
            <a:ext uri="{FF2B5EF4-FFF2-40B4-BE49-F238E27FC236}">
              <a16:creationId xmlns:a16="http://schemas.microsoft.com/office/drawing/2014/main" id="{114D7CC1-44C8-406A-B575-F8D199A8CBD9}"/>
            </a:ext>
          </a:extLst>
        </xdr:cNvPr>
        <xdr:cNvSpPr>
          <a:spLocks noChangeAspect="1" noChangeArrowheads="1"/>
        </xdr:cNvSpPr>
      </xdr:nvSpPr>
      <xdr:spPr bwMode="auto">
        <a:xfrm>
          <a:off x="18526125" y="13877925"/>
          <a:ext cx="304800" cy="325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66</xdr:row>
      <xdr:rowOff>0</xdr:rowOff>
    </xdr:from>
    <xdr:to>
      <xdr:col>20</xdr:col>
      <xdr:colOff>304800</xdr:colOff>
      <xdr:row>67</xdr:row>
      <xdr:rowOff>101413</xdr:rowOff>
    </xdr:to>
    <xdr:sp macro="" textlink="">
      <xdr:nvSpPr>
        <xdr:cNvPr id="5" name="AutoShape 7" descr="濃青の散布図（判例なし）">
          <a:extLst>
            <a:ext uri="{FF2B5EF4-FFF2-40B4-BE49-F238E27FC236}">
              <a16:creationId xmlns:a16="http://schemas.microsoft.com/office/drawing/2014/main" id="{8B8F6E72-CF30-40EB-8BB6-2453F6191662}"/>
            </a:ext>
          </a:extLst>
        </xdr:cNvPr>
        <xdr:cNvSpPr>
          <a:spLocks noChangeAspect="1" noChangeArrowheads="1"/>
        </xdr:cNvSpPr>
      </xdr:nvSpPr>
      <xdr:spPr bwMode="auto">
        <a:xfrm>
          <a:off x="19621500" y="14773275"/>
          <a:ext cx="304800" cy="325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37</xdr:col>
      <xdr:colOff>304800</xdr:colOff>
      <xdr:row>1</xdr:row>
      <xdr:rowOff>114300</xdr:rowOff>
    </xdr:from>
    <xdr:to>
      <xdr:col>52</xdr:col>
      <xdr:colOff>581890</xdr:colOff>
      <xdr:row>37</xdr:row>
      <xdr:rowOff>6927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6EF6096-D056-4248-B205-CAB262A4F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37375" y="338138"/>
          <a:ext cx="10635529" cy="7950777"/>
        </a:xfrm>
        <a:prstGeom prst="rect">
          <a:avLst/>
        </a:prstGeom>
      </xdr:spPr>
    </xdr:pic>
    <xdr:clientData/>
  </xdr:twoCellAnchor>
  <xdr:twoCellAnchor editAs="oneCell">
    <xdr:from>
      <xdr:col>53</xdr:col>
      <xdr:colOff>135731</xdr:colOff>
      <xdr:row>1</xdr:row>
      <xdr:rowOff>157162</xdr:rowOff>
    </xdr:from>
    <xdr:to>
      <xdr:col>68</xdr:col>
      <xdr:colOff>445294</xdr:colOff>
      <xdr:row>37</xdr:row>
      <xdr:rowOff>11907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DB87D60-B61A-419C-8749-C33C66F6C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217306" y="381000"/>
          <a:ext cx="10668000" cy="7912895"/>
        </a:xfrm>
        <a:prstGeom prst="rect">
          <a:avLst/>
        </a:prstGeom>
      </xdr:spPr>
    </xdr:pic>
    <xdr:clientData/>
  </xdr:twoCellAnchor>
  <xdr:twoCellAnchor editAs="oneCell">
    <xdr:from>
      <xdr:col>37</xdr:col>
      <xdr:colOff>190500</xdr:colOff>
      <xdr:row>45</xdr:row>
      <xdr:rowOff>133350</xdr:rowOff>
    </xdr:from>
    <xdr:to>
      <xdr:col>52</xdr:col>
      <xdr:colOff>571499</xdr:colOff>
      <xdr:row>80</xdr:row>
      <xdr:rowOff>133350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FC13B54-B61D-4C07-B329-9339753F1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223075" y="10206038"/>
          <a:ext cx="10739438" cy="7834312"/>
        </a:xfrm>
        <a:prstGeom prst="rect">
          <a:avLst/>
        </a:prstGeom>
      </xdr:spPr>
    </xdr:pic>
    <xdr:clientData/>
  </xdr:twoCellAnchor>
  <xdr:twoCellAnchor editAs="oneCell">
    <xdr:from>
      <xdr:col>53</xdr:col>
      <xdr:colOff>114300</xdr:colOff>
      <xdr:row>45</xdr:row>
      <xdr:rowOff>209550</xdr:rowOff>
    </xdr:from>
    <xdr:to>
      <xdr:col>68</xdr:col>
      <xdr:colOff>495301</xdr:colOff>
      <xdr:row>80</xdr:row>
      <xdr:rowOff>209550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E0241747-4557-4831-85AD-24EC289B0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195875" y="10282238"/>
          <a:ext cx="10739438" cy="78343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84</xdr:row>
      <xdr:rowOff>0</xdr:rowOff>
    </xdr:from>
    <xdr:to>
      <xdr:col>13</xdr:col>
      <xdr:colOff>332793</xdr:colOff>
      <xdr:row>129</xdr:row>
      <xdr:rowOff>150492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71179EA4-88F6-BCA6-7266-8C958DDD4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8136" y="15837478"/>
          <a:ext cx="9828571" cy="8333333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64</xdr:row>
      <xdr:rowOff>0</xdr:rowOff>
    </xdr:from>
    <xdr:to>
      <xdr:col>14</xdr:col>
      <xdr:colOff>304800</xdr:colOff>
      <xdr:row>65</xdr:row>
      <xdr:rowOff>101414</xdr:rowOff>
    </xdr:to>
    <xdr:sp macro="" textlink="">
      <xdr:nvSpPr>
        <xdr:cNvPr id="1028" name="AutoShape 4" descr="濃青の散布図（判例なし）">
          <a:extLst>
            <a:ext uri="{FF2B5EF4-FFF2-40B4-BE49-F238E27FC236}">
              <a16:creationId xmlns:a16="http://schemas.microsoft.com/office/drawing/2014/main" id="{B740EDFC-22D1-7CA8-1703-25FAAA7505EF}"/>
            </a:ext>
          </a:extLst>
        </xdr:cNvPr>
        <xdr:cNvSpPr>
          <a:spLocks noChangeAspect="1" noChangeArrowheads="1"/>
        </xdr:cNvSpPr>
      </xdr:nvSpPr>
      <xdr:spPr bwMode="auto">
        <a:xfrm>
          <a:off x="15035213" y="1222533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62</xdr:row>
      <xdr:rowOff>0</xdr:rowOff>
    </xdr:from>
    <xdr:to>
      <xdr:col>15</xdr:col>
      <xdr:colOff>304800</xdr:colOff>
      <xdr:row>63</xdr:row>
      <xdr:rowOff>101413</xdr:rowOff>
    </xdr:to>
    <xdr:sp macro="" textlink="">
      <xdr:nvSpPr>
        <xdr:cNvPr id="1029" name="AutoShape 5" descr="濃青の散布図（判例なし）">
          <a:extLst>
            <a:ext uri="{FF2B5EF4-FFF2-40B4-BE49-F238E27FC236}">
              <a16:creationId xmlns:a16="http://schemas.microsoft.com/office/drawing/2014/main" id="{4DAB07A6-CCD0-DBF2-A2F2-BB593D718692}"/>
            </a:ext>
          </a:extLst>
        </xdr:cNvPr>
        <xdr:cNvSpPr>
          <a:spLocks noChangeAspect="1" noChangeArrowheads="1"/>
        </xdr:cNvSpPr>
      </xdr:nvSpPr>
      <xdr:spPr bwMode="auto">
        <a:xfrm>
          <a:off x="16187738" y="1186338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66</xdr:row>
      <xdr:rowOff>0</xdr:rowOff>
    </xdr:from>
    <xdr:to>
      <xdr:col>16</xdr:col>
      <xdr:colOff>304800</xdr:colOff>
      <xdr:row>67</xdr:row>
      <xdr:rowOff>101413</xdr:rowOff>
    </xdr:to>
    <xdr:sp macro="" textlink="">
      <xdr:nvSpPr>
        <xdr:cNvPr id="1031" name="AutoShape 7" descr="濃青の散布図（判例なし）">
          <a:extLst>
            <a:ext uri="{FF2B5EF4-FFF2-40B4-BE49-F238E27FC236}">
              <a16:creationId xmlns:a16="http://schemas.microsoft.com/office/drawing/2014/main" id="{7E33B6A7-3CE9-C712-AB27-E17B80C8E2AB}"/>
            </a:ext>
          </a:extLst>
        </xdr:cNvPr>
        <xdr:cNvSpPr>
          <a:spLocks noChangeAspect="1" noChangeArrowheads="1"/>
        </xdr:cNvSpPr>
      </xdr:nvSpPr>
      <xdr:spPr bwMode="auto">
        <a:xfrm>
          <a:off x="17216438" y="1258728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138545</xdr:colOff>
      <xdr:row>52</xdr:row>
      <xdr:rowOff>74757</xdr:rowOff>
    </xdr:from>
    <xdr:to>
      <xdr:col>3</xdr:col>
      <xdr:colOff>8657</xdr:colOff>
      <xdr:row>71</xdr:row>
      <xdr:rowOff>216477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B143231E-1F82-09CE-1EB9-49B7A14D5E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85870</xdr:colOff>
      <xdr:row>52</xdr:row>
      <xdr:rowOff>83416</xdr:rowOff>
    </xdr:from>
    <xdr:to>
      <xdr:col>21</xdr:col>
      <xdr:colOff>675410</xdr:colOff>
      <xdr:row>72</xdr:row>
      <xdr:rowOff>43295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ADEF6C28-B254-CE87-B7A8-4CE788D559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761278</xdr:colOff>
      <xdr:row>52</xdr:row>
      <xdr:rowOff>69273</xdr:rowOff>
    </xdr:from>
    <xdr:to>
      <xdr:col>6</xdr:col>
      <xdr:colOff>1013114</xdr:colOff>
      <xdr:row>71</xdr:row>
      <xdr:rowOff>225135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CA98AC37-B59E-CEFC-3BFC-88684AE54E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1098983</xdr:colOff>
      <xdr:row>52</xdr:row>
      <xdr:rowOff>57440</xdr:rowOff>
    </xdr:from>
    <xdr:to>
      <xdr:col>8</xdr:col>
      <xdr:colOff>857250</xdr:colOff>
      <xdr:row>72</xdr:row>
      <xdr:rowOff>17318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57585EDB-C8C2-9F41-B7A1-659EE79F77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960435</xdr:colOff>
      <xdr:row>52</xdr:row>
      <xdr:rowOff>66098</xdr:rowOff>
    </xdr:from>
    <xdr:to>
      <xdr:col>10</xdr:col>
      <xdr:colOff>606136</xdr:colOff>
      <xdr:row>72</xdr:row>
      <xdr:rowOff>51955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3EFB3C77-61D6-F0DD-9292-D5A61EBDC6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692004</xdr:colOff>
      <xdr:row>52</xdr:row>
      <xdr:rowOff>69272</xdr:rowOff>
    </xdr:from>
    <xdr:to>
      <xdr:col>12</xdr:col>
      <xdr:colOff>493568</xdr:colOff>
      <xdr:row>71</xdr:row>
      <xdr:rowOff>198869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C9B96782-4C1B-A70C-368C-59DB0DB41C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570778</xdr:colOff>
      <xdr:row>52</xdr:row>
      <xdr:rowOff>57438</xdr:rowOff>
    </xdr:from>
    <xdr:to>
      <xdr:col>14</xdr:col>
      <xdr:colOff>701386</xdr:colOff>
      <xdr:row>72</xdr:row>
      <xdr:rowOff>25688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B70039D4-9854-A73E-3E54-738C9DF200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847868</xdr:colOff>
      <xdr:row>52</xdr:row>
      <xdr:rowOff>57439</xdr:rowOff>
    </xdr:from>
    <xdr:to>
      <xdr:col>16</xdr:col>
      <xdr:colOff>1065068</xdr:colOff>
      <xdr:row>72</xdr:row>
      <xdr:rowOff>60614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610657C2-AE49-8F75-B5B0-387D3A94B8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1142279</xdr:colOff>
      <xdr:row>52</xdr:row>
      <xdr:rowOff>66098</xdr:rowOff>
    </xdr:from>
    <xdr:to>
      <xdr:col>21</xdr:col>
      <xdr:colOff>216478</xdr:colOff>
      <xdr:row>72</xdr:row>
      <xdr:rowOff>112569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500F9E29-7ECE-FC34-8B33-359FE2AE8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345642</xdr:colOff>
      <xdr:row>52</xdr:row>
      <xdr:rowOff>31462</xdr:rowOff>
    </xdr:from>
    <xdr:to>
      <xdr:col>25</xdr:col>
      <xdr:colOff>8659</xdr:colOff>
      <xdr:row>72</xdr:row>
      <xdr:rowOff>129887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A6C7EB85-2B31-147A-FEBD-07611E40D4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103188</xdr:colOff>
      <xdr:row>52</xdr:row>
      <xdr:rowOff>14143</xdr:rowOff>
    </xdr:from>
    <xdr:to>
      <xdr:col>28</xdr:col>
      <xdr:colOff>372341</xdr:colOff>
      <xdr:row>72</xdr:row>
      <xdr:rowOff>138546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50916057-5E06-58DF-5688-7274C8E23F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33</xdr:col>
      <xdr:colOff>304800</xdr:colOff>
      <xdr:row>1</xdr:row>
      <xdr:rowOff>114300</xdr:rowOff>
    </xdr:from>
    <xdr:to>
      <xdr:col>48</xdr:col>
      <xdr:colOff>581891</xdr:colOff>
      <xdr:row>37</xdr:row>
      <xdr:rowOff>6927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94871D-B109-60CF-23F1-29B82F7F2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2289752" y="342900"/>
          <a:ext cx="10564091" cy="8122227"/>
        </a:xfrm>
        <a:prstGeom prst="rect">
          <a:avLst/>
        </a:prstGeom>
      </xdr:spPr>
    </xdr:pic>
    <xdr:clientData/>
  </xdr:twoCellAnchor>
  <xdr:twoCellAnchor editAs="oneCell">
    <xdr:from>
      <xdr:col>49</xdr:col>
      <xdr:colOff>135731</xdr:colOff>
      <xdr:row>1</xdr:row>
      <xdr:rowOff>157162</xdr:rowOff>
    </xdr:from>
    <xdr:to>
      <xdr:col>64</xdr:col>
      <xdr:colOff>445293</xdr:colOff>
      <xdr:row>37</xdr:row>
      <xdr:rowOff>11907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C5EF70A-A80E-1C9F-2AAD-611493088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3093483" y="385762"/>
          <a:ext cx="10596562" cy="8084345"/>
        </a:xfrm>
        <a:prstGeom prst="rect">
          <a:avLst/>
        </a:prstGeom>
      </xdr:spPr>
    </xdr:pic>
    <xdr:clientData/>
  </xdr:twoCellAnchor>
  <xdr:twoCellAnchor editAs="oneCell">
    <xdr:from>
      <xdr:col>33</xdr:col>
      <xdr:colOff>190500</xdr:colOff>
      <xdr:row>45</xdr:row>
      <xdr:rowOff>133350</xdr:rowOff>
    </xdr:from>
    <xdr:to>
      <xdr:col>48</xdr:col>
      <xdr:colOff>571500</xdr:colOff>
      <xdr:row>80</xdr:row>
      <xdr:rowOff>133350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E704E2F-23AD-0D70-ECD9-A0D220129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2175452" y="10420350"/>
          <a:ext cx="10668000" cy="8001000"/>
        </a:xfrm>
        <a:prstGeom prst="rect">
          <a:avLst/>
        </a:prstGeom>
      </xdr:spPr>
    </xdr:pic>
    <xdr:clientData/>
  </xdr:twoCellAnchor>
  <xdr:twoCellAnchor editAs="oneCell">
    <xdr:from>
      <xdr:col>49</xdr:col>
      <xdr:colOff>114300</xdr:colOff>
      <xdr:row>45</xdr:row>
      <xdr:rowOff>209550</xdr:rowOff>
    </xdr:from>
    <xdr:to>
      <xdr:col>64</xdr:col>
      <xdr:colOff>495300</xdr:colOff>
      <xdr:row>80</xdr:row>
      <xdr:rowOff>209550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F4D651-58F0-53CE-EAC7-64E8495A9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072052" y="10496550"/>
          <a:ext cx="10668000" cy="8001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115659</xdr:colOff>
      <xdr:row>36</xdr:row>
      <xdr:rowOff>64242</xdr:rowOff>
    </xdr:from>
    <xdr:to>
      <xdr:col>24</xdr:col>
      <xdr:colOff>224517</xdr:colOff>
      <xdr:row>53</xdr:row>
      <xdr:rowOff>210306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D36F7205-A9C5-E977-0524-3D8056E25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1749" y="8146885"/>
          <a:ext cx="6980465" cy="3962868"/>
        </a:xfrm>
        <a:prstGeom prst="rect">
          <a:avLst/>
        </a:prstGeom>
      </xdr:spPr>
    </xdr:pic>
    <xdr:clientData/>
  </xdr:twoCellAnchor>
  <xdr:twoCellAnchor editAs="oneCell">
    <xdr:from>
      <xdr:col>14</xdr:col>
      <xdr:colOff>13607</xdr:colOff>
      <xdr:row>16</xdr:row>
      <xdr:rowOff>96739</xdr:rowOff>
    </xdr:from>
    <xdr:to>
      <xdr:col>24</xdr:col>
      <xdr:colOff>198115</xdr:colOff>
      <xdr:row>34</xdr:row>
      <xdr:rowOff>61233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31580757-3197-2125-F8F8-061422EEC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89697" y="3689025"/>
          <a:ext cx="7056115" cy="4005815"/>
        </a:xfrm>
        <a:prstGeom prst="rect">
          <a:avLst/>
        </a:prstGeom>
      </xdr:spPr>
    </xdr:pic>
    <xdr:clientData/>
  </xdr:twoCellAnchor>
  <xdr:twoCellAnchor editAs="oneCell">
    <xdr:from>
      <xdr:col>14</xdr:col>
      <xdr:colOff>68033</xdr:colOff>
      <xdr:row>55</xdr:row>
      <xdr:rowOff>191349</xdr:rowOff>
    </xdr:from>
    <xdr:to>
      <xdr:col>24</xdr:col>
      <xdr:colOff>577241</xdr:colOff>
      <xdr:row>74</xdr:row>
      <xdr:rowOff>115660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69EDCBEC-0AB7-0A46-8F8B-7110F19F7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44123" y="12539832"/>
          <a:ext cx="7380815" cy="4190149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72305-3141-451B-9377-FD2B7CDE819B}">
  <sheetPr codeName="Sheet2"/>
  <dimension ref="A1:F7"/>
  <sheetViews>
    <sheetView topLeftCell="D1" workbookViewId="0">
      <selection activeCell="G37" sqref="G37"/>
    </sheetView>
  </sheetViews>
  <sheetFormatPr defaultRowHeight="17.649999999999999"/>
  <sheetData>
    <row r="1" spans="1:6" ht="30">
      <c r="A1" s="13" t="s">
        <v>0</v>
      </c>
      <c r="B1" s="14" t="s">
        <v>1</v>
      </c>
      <c r="C1" s="15" t="s">
        <v>2</v>
      </c>
      <c r="D1" s="16"/>
      <c r="E1" s="13" t="s">
        <v>3</v>
      </c>
      <c r="F1" s="2" t="s">
        <v>4</v>
      </c>
    </row>
    <row r="2" spans="1:6">
      <c r="A2" s="17">
        <v>4</v>
      </c>
      <c r="B2" s="18" t="s">
        <v>5</v>
      </c>
      <c r="C2" s="19" t="s">
        <v>6</v>
      </c>
      <c r="D2" s="20"/>
      <c r="E2" s="20" t="s">
        <v>7</v>
      </c>
      <c r="F2" s="37">
        <v>1</v>
      </c>
    </row>
    <row r="3" spans="1:6">
      <c r="A3" s="17">
        <v>1</v>
      </c>
      <c r="B3" s="18" t="s">
        <v>8</v>
      </c>
      <c r="C3" s="19" t="s">
        <v>6</v>
      </c>
      <c r="D3" s="20"/>
      <c r="E3" s="20" t="s">
        <v>9</v>
      </c>
      <c r="F3" s="37">
        <v>2</v>
      </c>
    </row>
    <row r="4" spans="1:6">
      <c r="A4" s="17">
        <v>6</v>
      </c>
      <c r="B4" s="18" t="s">
        <v>10</v>
      </c>
      <c r="C4" s="19" t="s">
        <v>6</v>
      </c>
      <c r="D4" s="20"/>
      <c r="E4" s="20" t="s">
        <v>11</v>
      </c>
      <c r="F4" s="37">
        <v>1</v>
      </c>
    </row>
    <row r="5" spans="1:6">
      <c r="A5" s="17">
        <v>14</v>
      </c>
      <c r="B5" s="18" t="s">
        <v>12</v>
      </c>
      <c r="C5" s="19" t="s">
        <v>6</v>
      </c>
      <c r="D5" s="20"/>
      <c r="E5" s="20" t="s">
        <v>13</v>
      </c>
      <c r="F5" s="37">
        <v>2</v>
      </c>
    </row>
    <row r="6" spans="1:6" ht="31.5">
      <c r="A6" s="17">
        <v>9</v>
      </c>
      <c r="B6" s="18" t="s">
        <v>14</v>
      </c>
      <c r="C6" s="19" t="s">
        <v>6</v>
      </c>
      <c r="D6" s="20"/>
      <c r="E6" s="20" t="s">
        <v>15</v>
      </c>
      <c r="F6" s="37">
        <v>1</v>
      </c>
    </row>
    <row r="7" spans="1:6">
      <c r="A7" s="17">
        <v>3</v>
      </c>
      <c r="B7" s="18" t="s">
        <v>16</v>
      </c>
      <c r="C7" s="19" t="s">
        <v>6</v>
      </c>
      <c r="D7" s="20"/>
      <c r="E7" s="20" t="s">
        <v>17</v>
      </c>
      <c r="F7" s="37">
        <v>2</v>
      </c>
    </row>
  </sheetData>
  <phoneticPr fontId="24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C8DF4-313B-4DDC-AB9E-50DB2D92D7EF}">
  <sheetPr codeName="Sheet4"/>
  <dimension ref="A1:AF261"/>
  <sheetViews>
    <sheetView tabSelected="1" topLeftCell="O1" zoomScale="70" zoomScaleNormal="70" workbookViewId="0">
      <selection activeCell="AD8" sqref="AD8"/>
    </sheetView>
  </sheetViews>
  <sheetFormatPr defaultColWidth="9.125" defaultRowHeight="17.649999999999999"/>
  <cols>
    <col min="1" max="1" width="40" style="4" customWidth="1"/>
    <col min="2" max="2" width="12.8125" style="111" customWidth="1"/>
    <col min="3" max="3" width="23.4375" style="105" customWidth="1"/>
    <col min="4" max="4" width="15" style="102" customWidth="1"/>
    <col min="5" max="5" width="9.0625" style="102" customWidth="1"/>
    <col min="6" max="7" width="9.125" style="4"/>
    <col min="8" max="8" width="15" customWidth="1"/>
    <col min="9" max="9" width="43.5" style="4" customWidth="1"/>
    <col min="10" max="10" width="16.875" style="4" customWidth="1"/>
    <col min="11" max="12" width="16.25" style="4" customWidth="1"/>
    <col min="13" max="13" width="28.5" style="99" customWidth="1"/>
    <col min="14" max="14" width="18.75" style="99" customWidth="1"/>
    <col min="15" max="15" width="18.125" style="99" customWidth="1"/>
    <col min="16" max="16" width="18.25" style="99" customWidth="1"/>
    <col min="17" max="17" width="15.625" style="99" customWidth="1"/>
    <col min="18" max="18" width="17" style="99" customWidth="1"/>
    <col min="19" max="19" width="16.125" style="99" customWidth="1"/>
    <col min="20" max="20" width="14.375" style="99" customWidth="1"/>
    <col min="21" max="21" width="16.625" style="4" customWidth="1"/>
    <col min="22" max="22" width="9.125" style="4"/>
    <col min="25" max="25" width="10.375" style="4" customWidth="1"/>
    <col min="27" max="16384" width="9.125" style="4"/>
  </cols>
  <sheetData>
    <row r="1" spans="1:32">
      <c r="A1" s="2" t="s">
        <v>18</v>
      </c>
      <c r="B1" s="100" t="s">
        <v>469</v>
      </c>
      <c r="C1" s="101" t="s">
        <v>457</v>
      </c>
      <c r="D1" s="100" t="s">
        <v>240</v>
      </c>
      <c r="E1" s="100" t="s">
        <v>243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165</v>
      </c>
      <c r="M1" s="86" t="s">
        <v>468</v>
      </c>
      <c r="N1" s="87" t="s">
        <v>467</v>
      </c>
      <c r="O1" s="87" t="s">
        <v>466</v>
      </c>
      <c r="P1" s="86" t="s">
        <v>462</v>
      </c>
      <c r="Q1" s="86" t="s">
        <v>465</v>
      </c>
      <c r="R1" s="86" t="s">
        <v>464</v>
      </c>
      <c r="S1" s="86" t="s">
        <v>463</v>
      </c>
      <c r="T1" s="86" t="s">
        <v>33</v>
      </c>
      <c r="U1" s="2" t="s">
        <v>34</v>
      </c>
      <c r="V1" s="2" t="s">
        <v>35</v>
      </c>
      <c r="W1" s="2" t="s">
        <v>36</v>
      </c>
      <c r="X1" s="2"/>
      <c r="Y1" s="2" t="s">
        <v>37</v>
      </c>
      <c r="AA1" s="37"/>
      <c r="AB1" s="37"/>
      <c r="AC1" s="35"/>
      <c r="AD1" s="37"/>
      <c r="AE1" s="37"/>
      <c r="AF1" s="37"/>
    </row>
    <row r="2" spans="1:32">
      <c r="A2" s="2" t="s">
        <v>42</v>
      </c>
      <c r="B2" s="100"/>
      <c r="C2" s="101"/>
      <c r="F2" s="2"/>
      <c r="G2" s="2"/>
      <c r="I2" s="2"/>
      <c r="J2">
        <f>AVERAGEIF($C$10:$C$1000, 1, J$10:J$1000)</f>
        <v>-62.784806829268305</v>
      </c>
      <c r="K2">
        <f t="shared" ref="K2:T2" si="0">AVERAGEIF($C$10:$C$1000, 1, K$10:K$1000)</f>
        <v>16042.431672682926</v>
      </c>
      <c r="L2">
        <f t="shared" si="0"/>
        <v>1316.0427029268294</v>
      </c>
      <c r="M2" s="88">
        <f t="shared" si="0"/>
        <v>4.3280731707317076E-2</v>
      </c>
      <c r="N2" s="88">
        <f t="shared" si="0"/>
        <v>0.15221219512195125</v>
      </c>
      <c r="O2" s="88">
        <f t="shared" si="0"/>
        <v>-49.136279268292689</v>
      </c>
      <c r="P2" s="88">
        <f t="shared" si="0"/>
        <v>7.6194857142857148E-2</v>
      </c>
      <c r="Q2" s="88">
        <f t="shared" si="0"/>
        <v>82.053581463414631</v>
      </c>
      <c r="R2" s="88">
        <f t="shared" si="0"/>
        <v>1.2912195121951217E-3</v>
      </c>
      <c r="S2" s="89">
        <f t="shared" si="0"/>
        <v>-58.938377073170713</v>
      </c>
      <c r="T2" s="88">
        <f t="shared" si="0"/>
        <v>0.17946341463414631</v>
      </c>
      <c r="U2">
        <f>AVERAGEIF($C$10:$C$1000, 1, U$10:U$1000)</f>
        <v>178.75884975609753</v>
      </c>
      <c r="V2" s="37"/>
      <c r="Y2" s="2"/>
      <c r="AA2" s="37"/>
      <c r="AB2" s="37"/>
      <c r="AC2" s="37"/>
      <c r="AD2" s="37"/>
      <c r="AE2" s="37"/>
      <c r="AF2" s="37"/>
    </row>
    <row r="3" spans="1:32">
      <c r="A3" s="2" t="s">
        <v>45</v>
      </c>
      <c r="B3" s="100"/>
      <c r="C3" s="101"/>
      <c r="F3" s="2"/>
      <c r="G3" s="2"/>
      <c r="I3" s="2"/>
      <c r="J3">
        <f>AVERAGEIF($C$10:$C1000, 2, J$10:J$1000)</f>
        <v>-62.926666944444413</v>
      </c>
      <c r="K3">
        <f>AVERAGEIF($C$10:$C1000, 2, K$10:K$1000)</f>
        <v>36345.584669999989</v>
      </c>
      <c r="L3">
        <f>AVERAGEIF($C$10:$C1000, 2, L$10:L$1000)</f>
        <v>3968.5630575</v>
      </c>
      <c r="M3" s="90">
        <f>AVERAGEIF($C$10:$C1000, 2, M$10:M$1000)</f>
        <v>5.8968333333333324E-2</v>
      </c>
      <c r="N3" s="88">
        <f>AVERAGEIF($C$10:$C1000, 2, N$10:N$1000)</f>
        <v>0.15114555555555553</v>
      </c>
      <c r="O3" s="88">
        <f>AVERAGEIF($C$10:$C1000, 2, O$10:O$1000)</f>
        <v>-49.511380555555554</v>
      </c>
      <c r="P3" s="90">
        <f>AVERAGEIF($C$10:$C1000, 2, P$10:P$1000)</f>
        <v>7.0641714285714294E-2</v>
      </c>
      <c r="Q3" s="88">
        <f>AVERAGEIF($C$10:$C1000, 2, Q$10:Q$1000)</f>
        <v>80.411278055555556</v>
      </c>
      <c r="R3" s="88">
        <f>AVERAGEIF($C$10:$C1000, 2, R$10:R$1000)</f>
        <v>1.2794444444444444E-3</v>
      </c>
      <c r="S3" s="90">
        <f>AVERAGEIF($C$10:$C1000, 2, S$10:S$1000)</f>
        <v>-57.288276944444434</v>
      </c>
      <c r="T3" s="88">
        <f>AVERAGEIF($C$10:$C1000, 2, T$10:T$1000)</f>
        <v>0.20035083333333337</v>
      </c>
      <c r="U3">
        <f>AVERAGEIF($C$10:$C1000, 2, U$10:U$1000)</f>
        <v>143.0379055555556</v>
      </c>
      <c r="V3" s="37"/>
      <c r="Y3" s="2"/>
      <c r="AA3" s="37"/>
      <c r="AB3" s="37"/>
      <c r="AC3" s="37"/>
      <c r="AD3" s="37"/>
      <c r="AE3" s="37"/>
      <c r="AF3" s="37"/>
    </row>
    <row r="4" spans="1:32">
      <c r="A4" s="37" t="s">
        <v>47</v>
      </c>
      <c r="B4" s="103"/>
      <c r="C4" s="101"/>
      <c r="F4" s="2"/>
      <c r="G4" s="2"/>
      <c r="I4" s="2"/>
      <c r="J4" cm="1">
        <f t="array" ref="J4">_xlfn.STDEV.S(_xlfn._xlws.FILTER(J$10:J$1000, $C$10:$C$1000=1))</f>
        <v>14.395138402774444</v>
      </c>
      <c r="K4" cm="1">
        <f t="array" ref="K4">_xlfn.STDEV.S(_xlfn._xlws.FILTER(K$10:K$1000, $C$10:$C$1000=1))</f>
        <v>83550.922201794325</v>
      </c>
      <c r="L4" cm="1">
        <f t="array" ref="L4">_xlfn.STDEV.S(_xlfn._xlws.FILTER(L$10:L$1000, $C$10:$C$1000=1))</f>
        <v>6304.8394730458913</v>
      </c>
      <c r="M4" s="88" cm="1">
        <f t="array" ref="M4">_xlfn.STDEV.S(_xlfn._xlws.FILTER(M$10:M$1000, $C$10:$C$1000=1))</f>
        <v>8.8614307123348987E-2</v>
      </c>
      <c r="N4" s="88" cm="1">
        <f t="array" ref="N4">_xlfn.STDEV.S(_xlfn._xlws.FILTER(N$10:N$1000, $C$10:$C$1000=1))</f>
        <v>0.14195217982673236</v>
      </c>
      <c r="O4" s="88" cm="1">
        <f t="array" ref="O4">_xlfn.STDEV.S(_xlfn._xlws.FILTER(O$10:O$1000, $C$10:$C$1000=1))</f>
        <v>6.1082093950450576</v>
      </c>
      <c r="P4" s="88" cm="1">
        <f t="array" ref="P4">_xlfn.STDEV.S(_xlfn._xlws.FILTER(P$10:P$1000, $C$10:$C$1000=1))</f>
        <v>6.3747253844954832E-2</v>
      </c>
      <c r="Q4" s="88" cm="1">
        <f t="array" ref="Q4">_xlfn.STDEV.S(_xlfn._xlws.FILTER(Q$10:Q$1000, $C$10:$C$1000=1))</f>
        <v>10.461725033846053</v>
      </c>
      <c r="R4" s="88" cm="1">
        <f t="array" ref="R4">_xlfn.STDEV.S(_xlfn._xlws.FILTER(R$10:R$1000, $C$10:$C$1000=1))</f>
        <v>3.8322444547517594E-4</v>
      </c>
      <c r="S4" s="88" cm="1">
        <f t="array" ref="S4">_xlfn.STDEV.S(_xlfn._xlws.FILTER(S$10:S$1000, $C$10:$C$1000=1))</f>
        <v>7.9624867147611544</v>
      </c>
      <c r="T4" s="88" cm="1">
        <f t="array" ref="T4">_xlfn.STDEV.S(_xlfn._xlws.FILTER(T$10:T$1000, $C$10:$C$1000=1))</f>
        <v>0.11117654747314651</v>
      </c>
      <c r="U4" cm="1">
        <f t="array" ref="U4">_xlfn.STDEV.S(_xlfn._xlws.FILTER(U$10:U$1000, $C$10:$C$1000=1))</f>
        <v>138.27128107709126</v>
      </c>
      <c r="V4" s="37"/>
      <c r="Y4" s="2"/>
      <c r="AA4" s="37"/>
      <c r="AB4" s="37"/>
      <c r="AC4" s="37"/>
      <c r="AD4" s="37"/>
      <c r="AE4" s="37"/>
      <c r="AF4" s="37"/>
    </row>
    <row r="5" spans="1:32" customFormat="1">
      <c r="A5" s="2" t="s">
        <v>49</v>
      </c>
      <c r="B5" s="100"/>
      <c r="C5" s="102"/>
      <c r="D5" s="102"/>
      <c r="E5" s="102"/>
      <c r="J5" cm="1">
        <f t="array" ref="J5">_xlfn.STDEV.S(_xlfn._xlws.FILTER(J$10:J$1000, $C$10:$C$1000=2))</f>
        <v>10.879699555865006</v>
      </c>
      <c r="K5" cm="1">
        <f t="array" ref="K5">_xlfn.STDEV.S(_xlfn._xlws.FILTER(K$10:K$1000, $C$10:$C$1000=2))</f>
        <v>119340.25391306152</v>
      </c>
      <c r="L5" cm="1">
        <f t="array" ref="L5">_xlfn.STDEV.S(_xlfn._xlws.FILTER(L$10:L$1000, $C$10:$C$1000=2))</f>
        <v>13560.954594657247</v>
      </c>
      <c r="M5" s="88" cm="1">
        <f t="array" ref="M5">_xlfn.STDEV.S(_xlfn._xlws.FILTER(M$10:M$1000, $C$10:$C$1000=2))</f>
        <v>5.7980990406955181E-2</v>
      </c>
      <c r="N5" s="88" cm="1">
        <f t="array" ref="N5">_xlfn.STDEV.S(_xlfn._xlws.FILTER(N$10:N$1000, $C$10:$C$1000=2))</f>
        <v>0.13762744822671394</v>
      </c>
      <c r="O5" s="88" cm="1">
        <f t="array" ref="O5">_xlfn.STDEV.S(_xlfn._xlws.FILTER(O$10:O$1000, $C$10:$C$1000=2))</f>
        <v>4.4938224076696631</v>
      </c>
      <c r="P5" s="88" cm="1">
        <f t="array" ref="P5">_xlfn.STDEV.S(_xlfn._xlws.FILTER(P$10:P$1000, $C$10:$C$1000=2))</f>
        <v>6.6275374562844838E-2</v>
      </c>
      <c r="Q5" s="88" cm="1">
        <f t="array" ref="Q5">_xlfn.STDEV.S(_xlfn._xlws.FILTER(Q$10:Q$1000, $C$10:$C$1000=2))</f>
        <v>11.510771041554589</v>
      </c>
      <c r="R5" s="88" cm="1">
        <f t="array" ref="R5">_xlfn.STDEV.S(_xlfn._xlws.FILTER(R$10:R$1000, $C$10:$C$1000=2))</f>
        <v>2.2508340605770937E-4</v>
      </c>
      <c r="S5" s="88" cm="1">
        <f t="array" ref="S5">_xlfn.STDEV.S(_xlfn._xlws.FILTER(S$10:S$1000, $C$10:$C$1000=2))</f>
        <v>4.9345490567130392</v>
      </c>
      <c r="T5" s="88" cm="1">
        <f t="array" ref="T5">_xlfn.STDEV.S(_xlfn._xlws.FILTER(T$10:T$1000, $C$10:$C$1000=2))</f>
        <v>0.11661814459104181</v>
      </c>
      <c r="U5" cm="1">
        <f t="array" ref="U5">_xlfn.STDEV.S(_xlfn._xlws.FILTER(U$10:U$1000, $C$10:$C$1000=2))</f>
        <v>80.182048621502901</v>
      </c>
      <c r="AB5" s="37"/>
    </row>
    <row r="6" spans="1:32" s="51" customFormat="1">
      <c r="A6" s="2"/>
      <c r="B6" s="100"/>
      <c r="C6" s="101"/>
      <c r="D6" s="102"/>
      <c r="E6" s="102"/>
      <c r="F6" s="2"/>
      <c r="G6" s="2"/>
      <c r="H6"/>
      <c r="I6" s="2"/>
      <c r="J6" s="31"/>
      <c r="K6" s="31"/>
      <c r="L6" s="36"/>
      <c r="M6" s="91"/>
      <c r="N6" s="91"/>
      <c r="O6" s="91"/>
      <c r="P6" s="91"/>
      <c r="Q6" s="92"/>
      <c r="R6" s="91"/>
      <c r="S6" s="91"/>
      <c r="T6" s="91"/>
      <c r="V6"/>
      <c r="W6"/>
      <c r="X6" s="2"/>
      <c r="Y6"/>
    </row>
    <row r="7" spans="1:32">
      <c r="A7" s="37" t="s">
        <v>51</v>
      </c>
      <c r="B7" s="103"/>
      <c r="C7" s="104"/>
      <c r="F7" s="37"/>
      <c r="G7" s="37"/>
      <c r="I7" s="37"/>
      <c r="J7" cm="1">
        <f t="array" ref="J7">COUNTA(_xlfn._xlws.FILTER(J$10:J$1000, ($C$10:$C$1000=1)*(ISNUMBER(J$10:J$1000))))</f>
        <v>41</v>
      </c>
      <c r="K7" cm="1">
        <f t="array" ref="K7">COUNTA(_xlfn._xlws.FILTER(K$10:K$1000, ($C$10:$C$1000=1)*(ISNUMBER(K$10:K$1000))))</f>
        <v>41</v>
      </c>
      <c r="L7"/>
      <c r="M7" s="88" cm="1">
        <f t="array" ref="M7">COUNTA(_xlfn._xlws.FILTER(M$10:M$1000, ($C$10:$C$1000=1)*(ISNUMBER(M$10:M$1000))))</f>
        <v>41</v>
      </c>
      <c r="N7" s="88" cm="1">
        <f t="array" ref="N7">COUNTA(_xlfn._xlws.FILTER(N$10:N$1000, ($C$10:$C$1000=1)*(ISNUMBER(N$10:N$1000))))</f>
        <v>41</v>
      </c>
      <c r="O7" s="88" cm="1">
        <f t="array" ref="O7">COUNTA(_xlfn._xlws.FILTER(O$10:O$1000, ($C$10:$C$1000=1)*(ISNUMBER(O$10:O$1000))))</f>
        <v>41</v>
      </c>
      <c r="P7" s="88" cm="1">
        <f t="array" ref="P7">COUNTA(_xlfn._xlws.FILTER(P$10:P$1000, ($C$10:$C$1000=1)*(ISNUMBER(P$10:P$1000))))</f>
        <v>35</v>
      </c>
      <c r="Q7" s="88" cm="1">
        <f t="array" ref="Q7">COUNTA(_xlfn._xlws.FILTER(Q$10:Q$1000, ($C$10:$C$1000=1)*(ISNUMBER(Q$10:Q$1000))))</f>
        <v>41</v>
      </c>
      <c r="R7" s="88" cm="1">
        <f t="array" ref="R7">COUNTA(_xlfn._xlws.FILTER(R$10:R$1000, ($C$10:$C$1000=1)*(ISNUMBER(R$10:R$1000))))</f>
        <v>41</v>
      </c>
      <c r="S7" s="88" cm="1">
        <f t="array" ref="S7">COUNTA(_xlfn._xlws.FILTER(S$10:S$1000, ($C$10:$C$1000=1)*(ISNUMBER(S$10:S$1000))))</f>
        <v>41</v>
      </c>
      <c r="T7" s="88" cm="1">
        <f t="array" ref="T7">COUNTA(_xlfn._xlws.FILTER(T$10:T$1000, ($C$10:$C$1000=1)*(ISNUMBER(T$10:T$1000))))</f>
        <v>41</v>
      </c>
      <c r="U7" cm="1">
        <f t="array" ref="U7">COUNTA(_xlfn._xlws.FILTER(U$10:U$1000, ($C$10:$C$1000=1)*(ISNUMBER(U$10:U$1000))))</f>
        <v>41</v>
      </c>
      <c r="V7" s="37"/>
      <c r="Y7" s="37"/>
      <c r="AA7" s="37"/>
      <c r="AB7" s="37"/>
      <c r="AC7" s="37"/>
      <c r="AD7" s="37"/>
      <c r="AE7" s="37"/>
      <c r="AF7" s="37"/>
    </row>
    <row r="8" spans="1:32">
      <c r="A8" s="37" t="s">
        <v>54</v>
      </c>
      <c r="B8" s="103"/>
      <c r="C8" s="101"/>
      <c r="F8" s="2"/>
      <c r="G8" s="2"/>
      <c r="I8" s="2"/>
      <c r="J8" cm="1">
        <f t="array" ref="J8">COUNTA(_xlfn._xlws.FILTER(J$10:J$1000, ($C$10:$C$1000=2)*(ISNUMBER(J$10:J$1000))))</f>
        <v>36</v>
      </c>
      <c r="K8" cm="1">
        <f t="array" ref="K8">COUNTA(_xlfn._xlws.FILTER(K$10:K$1000, ($C$10:$C$1000=2)*(ISNUMBER(K$10:K$1000))))</f>
        <v>36</v>
      </c>
      <c r="L8"/>
      <c r="M8" s="88" cm="1">
        <f t="array" ref="M8">COUNTA(_xlfn._xlws.FILTER(M$10:M$1000, ($C$10:$C$1000=2)*(ISNUMBER(M$10:M$1000))))</f>
        <v>36</v>
      </c>
      <c r="N8" s="88" cm="1">
        <f t="array" ref="N8">COUNTA(_xlfn._xlws.FILTER(N$10:N$1000, ($C$10:$C$1000=2)*(ISNUMBER(N$10:N$1000))))</f>
        <v>36</v>
      </c>
      <c r="O8" s="88" cm="1">
        <f t="array" ref="O8">COUNTA(_xlfn._xlws.FILTER(O$10:O$1000, ($C$10:$C$1000=2)*(ISNUMBER(O$10:O$1000))))</f>
        <v>36</v>
      </c>
      <c r="P8" s="88" cm="1">
        <f t="array" ref="P8">COUNTA(_xlfn._xlws.FILTER(P$10:P$1000, ($C$10:$C$1000=2)*(ISNUMBER(P$10:P$1000))))</f>
        <v>35</v>
      </c>
      <c r="Q8" s="88" cm="1">
        <f t="array" ref="Q8">COUNTA(_xlfn._xlws.FILTER(Q$10:Q$1000, ($C$10:$C$1000=2)*(ISNUMBER(Q$10:Q$1000))))</f>
        <v>36</v>
      </c>
      <c r="R8" s="88" cm="1">
        <f t="array" ref="R8">COUNTA(_xlfn._xlws.FILTER(R$10:R$1000, ($C$10:$C$1000=2)*(ISNUMBER(R$10:R$1000))))</f>
        <v>36</v>
      </c>
      <c r="S8" s="88" cm="1">
        <f t="array" ref="S8">COUNTA(_xlfn._xlws.FILTER(S$10:S$1000, ($C$10:$C$1000=2)*(ISNUMBER(S$10:S$1000))))</f>
        <v>36</v>
      </c>
      <c r="T8" s="88" cm="1">
        <f t="array" ref="T8">COUNTA(_xlfn._xlws.FILTER(T$10:T$1000, ($C$10:$C$1000=2)*(ISNUMBER(T$10:T$1000))))</f>
        <v>36</v>
      </c>
      <c r="U8" cm="1">
        <f t="array" ref="U8">COUNTA(_xlfn._xlws.FILTER(U$10:U$1000, ($C$10:$C$1000=2)*(ISNUMBER(U$10:U$1000))))</f>
        <v>36</v>
      </c>
      <c r="V8" s="37"/>
      <c r="Y8" s="2"/>
      <c r="AA8" s="37"/>
      <c r="AB8" s="37"/>
      <c r="AC8" s="37"/>
      <c r="AD8" s="37"/>
      <c r="AE8" s="37"/>
      <c r="AF8" s="37"/>
    </row>
    <row r="9" spans="1:32">
      <c r="A9" s="2" t="s">
        <v>56</v>
      </c>
      <c r="B9" s="100"/>
      <c r="C9" s="101"/>
      <c r="F9" s="2"/>
      <c r="G9" s="2"/>
      <c r="I9" s="2"/>
      <c r="J9">
        <f>(J2 - J3) / SQRT(((J7 - 1)*J4^2 + (J8 - 1)*J5^2) / (J7 + J8 - 2))</f>
        <v>1.101859209488323E-2</v>
      </c>
      <c r="K9" s="37">
        <f t="shared" ref="K9:U9" si="1">(K2 - K3) / SQRT(((K7 - 1)*K4^2 + (K8 - 1)*K5^2) / (K7 + K8 - 2))</f>
        <v>-0.19938250847797831</v>
      </c>
      <c r="L9" s="37"/>
      <c r="M9" s="93">
        <f t="shared" si="1"/>
        <v>-0.20675910722744573</v>
      </c>
      <c r="N9" s="86">
        <f t="shared" si="1"/>
        <v>7.6215431568498306E-3</v>
      </c>
      <c r="O9" s="94">
        <f t="shared" si="1"/>
        <v>6.9270036004200244E-2</v>
      </c>
      <c r="P9" s="93">
        <f t="shared" si="1"/>
        <v>8.5401956864318937E-2</v>
      </c>
      <c r="Q9" s="93">
        <f t="shared" si="1"/>
        <v>0.14979356412691835</v>
      </c>
      <c r="R9" s="94">
        <f t="shared" si="1"/>
        <v>3.6874884737689066E-2</v>
      </c>
      <c r="S9" s="89">
        <f t="shared" si="1"/>
        <v>-0.24549952141609668</v>
      </c>
      <c r="T9" s="88">
        <f t="shared" si="1"/>
        <v>-0.1836283072410988</v>
      </c>
      <c r="U9" s="44">
        <f t="shared" si="1"/>
        <v>0.31094569578547832</v>
      </c>
      <c r="V9" s="37"/>
      <c r="Y9" s="2"/>
      <c r="AA9" s="37"/>
      <c r="AB9" s="37"/>
      <c r="AC9" s="37"/>
      <c r="AD9" s="37"/>
      <c r="AE9" s="37"/>
      <c r="AF9" s="37"/>
    </row>
    <row r="10" spans="1:32">
      <c r="A10" s="39">
        <v>45874</v>
      </c>
      <c r="B10" s="104">
        <v>1</v>
      </c>
      <c r="C10" s="104">
        <v>1</v>
      </c>
      <c r="D10" s="102" t="s">
        <v>241</v>
      </c>
      <c r="E10" s="102">
        <v>1</v>
      </c>
      <c r="F10" s="37">
        <v>1</v>
      </c>
      <c r="G10" s="37">
        <v>1</v>
      </c>
      <c r="H10" t="s">
        <v>57</v>
      </c>
      <c r="I10" s="83" t="s">
        <v>423</v>
      </c>
      <c r="J10" s="45">
        <v>0</v>
      </c>
      <c r="K10" s="1">
        <v>32.438560000000003</v>
      </c>
      <c r="L10" s="1">
        <v>2.8221500000000002</v>
      </c>
      <c r="M10" s="95">
        <v>9.2340000000000005E-2</v>
      </c>
      <c r="N10" s="96">
        <v>6.3399999999999998E-2</v>
      </c>
      <c r="O10" s="96">
        <v>-50.811770000000003</v>
      </c>
      <c r="P10" s="96">
        <v>6.4990000000000006E-2</v>
      </c>
      <c r="Q10" s="96">
        <v>85.113529999999997</v>
      </c>
      <c r="R10" s="96">
        <v>1.2600000000000001E-3</v>
      </c>
      <c r="S10" s="96">
        <v>-55.78613</v>
      </c>
      <c r="T10" s="96">
        <v>0.18129000000000001</v>
      </c>
      <c r="U10" s="44">
        <v>86.999920000000003</v>
      </c>
      <c r="V10" s="40">
        <v>0.46180555555555558</v>
      </c>
      <c r="W10" s="34">
        <f t="shared" ref="W10:W11" si="2">V10-TIME(10,0,0)</f>
        <v>4.5138888888888895E-2</v>
      </c>
      <c r="X10" s="33"/>
      <c r="Y10" s="37"/>
      <c r="AA10" s="37"/>
      <c r="AB10" s="37"/>
      <c r="AC10" s="37"/>
      <c r="AD10" s="37"/>
      <c r="AE10" s="37"/>
      <c r="AF10" s="37"/>
    </row>
    <row r="11" spans="1:32">
      <c r="A11" s="37"/>
      <c r="B11" s="104">
        <v>1</v>
      </c>
      <c r="C11" s="104">
        <v>1</v>
      </c>
      <c r="D11" s="102" t="s">
        <v>241</v>
      </c>
      <c r="E11" s="102">
        <v>1</v>
      </c>
      <c r="F11" s="37"/>
      <c r="G11" s="37">
        <v>2</v>
      </c>
      <c r="H11" t="s">
        <v>59</v>
      </c>
      <c r="I11" s="83" t="s">
        <v>424</v>
      </c>
      <c r="J11" s="1">
        <v>-35.299999999999997</v>
      </c>
      <c r="K11" s="56">
        <v>-98.965040000000002</v>
      </c>
      <c r="L11" s="49">
        <v>-24.204329999999999</v>
      </c>
      <c r="M11" s="96">
        <v>0.10426000000000001</v>
      </c>
      <c r="N11" s="96">
        <v>0.51078000000000001</v>
      </c>
      <c r="O11" s="96">
        <v>-51.055909999999997</v>
      </c>
      <c r="P11" s="96">
        <v>4.2040000000000001E-2</v>
      </c>
      <c r="Q11" s="96">
        <v>75.286869999999993</v>
      </c>
      <c r="R11" s="96">
        <v>1.3799999999999999E-3</v>
      </c>
      <c r="S11" s="96">
        <v>-58.105469999999997</v>
      </c>
      <c r="T11" s="96">
        <v>0.29947000000000001</v>
      </c>
      <c r="U11" s="44">
        <v>244.57453000000001</v>
      </c>
      <c r="V11" s="40">
        <v>0.48541666666666666</v>
      </c>
      <c r="W11" s="34">
        <f t="shared" si="2"/>
        <v>6.8749999999999978E-2</v>
      </c>
      <c r="X11" s="33"/>
      <c r="Y11" s="37"/>
      <c r="AA11" s="37"/>
      <c r="AB11" s="37"/>
      <c r="AC11" s="37"/>
      <c r="AD11" s="37"/>
      <c r="AE11" s="37"/>
      <c r="AF11" s="37"/>
    </row>
    <row r="12" spans="1:32">
      <c r="A12" s="37"/>
      <c r="B12" s="104">
        <v>0</v>
      </c>
      <c r="C12" s="104">
        <v>0</v>
      </c>
      <c r="D12" s="102" t="s">
        <v>241</v>
      </c>
      <c r="E12" s="102">
        <v>1</v>
      </c>
      <c r="F12" s="37"/>
      <c r="G12" s="37">
        <v>2</v>
      </c>
      <c r="I12" s="83" t="s">
        <v>425</v>
      </c>
      <c r="J12" s="46">
        <v>0</v>
      </c>
      <c r="K12" s="38">
        <v>184.06817000000001</v>
      </c>
      <c r="L12" s="38">
        <v>13.67277</v>
      </c>
      <c r="M12" s="97">
        <v>2.315E-2</v>
      </c>
      <c r="N12" s="97">
        <v>4.9020000000000001E-2</v>
      </c>
      <c r="O12" s="97">
        <v>-53.222659999999998</v>
      </c>
      <c r="P12" s="97">
        <v>6.4560000000000006E-2</v>
      </c>
      <c r="Q12" s="97">
        <v>73.852540000000005</v>
      </c>
      <c r="R12" s="97">
        <v>1.5200000000000001E-3</v>
      </c>
      <c r="S12" s="97">
        <v>-60.028080000000003</v>
      </c>
      <c r="T12" s="97">
        <v>0.1623</v>
      </c>
      <c r="U12" s="54">
        <v>74.281019999999998</v>
      </c>
      <c r="V12" s="37"/>
      <c r="W12" s="34"/>
      <c r="Y12" s="37"/>
      <c r="AA12" s="37"/>
      <c r="AB12" s="37"/>
      <c r="AC12" s="37"/>
      <c r="AD12" s="37"/>
      <c r="AE12" s="37"/>
      <c r="AF12" s="37"/>
    </row>
    <row r="13" spans="1:32">
      <c r="A13" s="37"/>
      <c r="B13" s="104">
        <v>1</v>
      </c>
      <c r="C13" s="104">
        <v>1</v>
      </c>
      <c r="D13" s="102" t="s">
        <v>241</v>
      </c>
      <c r="E13" s="102">
        <v>1</v>
      </c>
      <c r="F13" s="37">
        <v>2</v>
      </c>
      <c r="G13" s="37">
        <v>1</v>
      </c>
      <c r="H13" t="s">
        <v>62</v>
      </c>
      <c r="I13" s="83" t="s">
        <v>426</v>
      </c>
      <c r="J13" s="45">
        <v>-52</v>
      </c>
      <c r="K13" s="37">
        <v>64.352699999999999</v>
      </c>
      <c r="L13" s="37">
        <v>13.070679999999999</v>
      </c>
      <c r="M13" s="96">
        <v>2.0899999999999998E-3</v>
      </c>
      <c r="N13" s="96">
        <v>0.26717999999999997</v>
      </c>
      <c r="O13" s="96">
        <v>-48.339840000000002</v>
      </c>
      <c r="P13" s="96" t="s">
        <v>166</v>
      </c>
      <c r="Q13" s="96">
        <v>82.122799999999998</v>
      </c>
      <c r="R13" s="96">
        <v>1.1000000000000001E-3</v>
      </c>
      <c r="S13" s="96">
        <v>-62.561039999999998</v>
      </c>
      <c r="T13" s="96">
        <v>0.19197</v>
      </c>
      <c r="U13" s="55">
        <v>203.10999000000001</v>
      </c>
      <c r="V13" s="40">
        <v>0.64513888888888893</v>
      </c>
      <c r="W13" s="34">
        <f t="shared" ref="W13" si="3">V13-TIME(10,0,0)</f>
        <v>0.22847222222222224</v>
      </c>
      <c r="X13" s="33"/>
      <c r="Y13" s="37"/>
      <c r="AA13" s="37"/>
      <c r="AB13" s="37"/>
      <c r="AC13" s="37"/>
      <c r="AD13" s="37"/>
      <c r="AE13" s="37"/>
      <c r="AF13" s="37"/>
    </row>
    <row r="14" spans="1:32">
      <c r="A14" s="37"/>
      <c r="B14" s="104">
        <v>0</v>
      </c>
      <c r="C14" s="104">
        <v>0</v>
      </c>
      <c r="D14" s="102" t="s">
        <v>241</v>
      </c>
      <c r="E14" s="102">
        <v>1</v>
      </c>
      <c r="F14" s="37"/>
      <c r="G14" s="37">
        <v>1</v>
      </c>
      <c r="I14" s="83" t="s">
        <v>427</v>
      </c>
      <c r="J14" s="45">
        <v>-52</v>
      </c>
      <c r="K14" s="38">
        <v>19.550630000000002</v>
      </c>
      <c r="L14" s="38">
        <v>3.2468699999999999</v>
      </c>
      <c r="M14" s="97">
        <v>1.9400000000000001E-3</v>
      </c>
      <c r="N14" s="97">
        <v>0.13582</v>
      </c>
      <c r="O14" s="97">
        <v>-62.408450000000002</v>
      </c>
      <c r="P14" s="97" t="s">
        <v>166</v>
      </c>
      <c r="Q14" s="97">
        <v>96.649169999999998</v>
      </c>
      <c r="R14" s="97">
        <v>1.2199999999999999E-3</v>
      </c>
      <c r="S14" s="97">
        <v>-61.828609999999998</v>
      </c>
      <c r="T14" s="97">
        <v>0.1706</v>
      </c>
      <c r="U14" s="54">
        <v>166.07499999999999</v>
      </c>
      <c r="V14" s="37"/>
      <c r="W14" s="34"/>
      <c r="Y14" s="37"/>
      <c r="AA14" s="37"/>
      <c r="AB14" s="37"/>
      <c r="AC14" s="37"/>
      <c r="AD14" s="37"/>
      <c r="AE14" s="37"/>
      <c r="AF14" s="37"/>
    </row>
    <row r="15" spans="1:32">
      <c r="A15" s="37"/>
      <c r="B15" s="104">
        <v>0</v>
      </c>
      <c r="C15" s="104">
        <v>0</v>
      </c>
      <c r="D15" s="102" t="s">
        <v>241</v>
      </c>
      <c r="E15" s="102">
        <v>1</v>
      </c>
      <c r="F15" s="37"/>
      <c r="G15" s="37">
        <v>2</v>
      </c>
      <c r="H15" t="s">
        <v>65</v>
      </c>
      <c r="I15" s="83" t="s">
        <v>428</v>
      </c>
      <c r="J15" s="45">
        <v>-55.3</v>
      </c>
      <c r="K15" s="37">
        <v>50.65558</v>
      </c>
      <c r="L15" s="37">
        <v>4.0762700000000001</v>
      </c>
      <c r="M15" s="97">
        <v>0.23783000000000001</v>
      </c>
      <c r="N15" s="97">
        <v>0.19524</v>
      </c>
      <c r="O15" s="97">
        <v>-58.868409999999997</v>
      </c>
      <c r="P15" s="97">
        <v>-8.8340000000000002E-2</v>
      </c>
      <c r="Q15" s="97">
        <v>54.99268</v>
      </c>
      <c r="R15" s="97">
        <v>8.9999999999999998E-4</v>
      </c>
      <c r="S15" s="97">
        <v>-59.23462</v>
      </c>
      <c r="T15" s="97">
        <v>3.3399999999999999E-2</v>
      </c>
      <c r="U15" s="54">
        <v>80.470290000000006</v>
      </c>
      <c r="V15" s="40">
        <v>0.66180555555555554</v>
      </c>
      <c r="W15" s="34">
        <f t="shared" ref="W15" si="4">V15-TIME(10,0,0)</f>
        <v>0.24513888888888885</v>
      </c>
      <c r="X15" s="33"/>
      <c r="Y15" s="37" t="s">
        <v>67</v>
      </c>
      <c r="Z15" s="37"/>
      <c r="AA15" s="37"/>
      <c r="AB15" s="37"/>
      <c r="AC15" s="37"/>
      <c r="AD15" s="37"/>
      <c r="AE15" s="37"/>
      <c r="AF15" s="37"/>
    </row>
    <row r="16" spans="1:32">
      <c r="A16" s="37"/>
      <c r="B16" s="104">
        <v>0</v>
      </c>
      <c r="C16" s="104">
        <v>0</v>
      </c>
      <c r="D16" s="102" t="s">
        <v>241</v>
      </c>
      <c r="E16" s="102">
        <v>1</v>
      </c>
      <c r="F16" s="37"/>
      <c r="G16" s="37"/>
      <c r="I16" s="83" t="s">
        <v>429</v>
      </c>
      <c r="J16" s="46">
        <v>0</v>
      </c>
      <c r="K16" s="38" t="s">
        <v>166</v>
      </c>
      <c r="L16" s="38" t="s">
        <v>166</v>
      </c>
      <c r="M16" s="97" t="s">
        <v>166</v>
      </c>
      <c r="N16" s="97" t="s">
        <v>166</v>
      </c>
      <c r="O16" s="97" t="s">
        <v>166</v>
      </c>
      <c r="P16" s="97" t="s">
        <v>166</v>
      </c>
      <c r="Q16" s="97" t="s">
        <v>166</v>
      </c>
      <c r="R16" s="97" t="s">
        <v>166</v>
      </c>
      <c r="S16" s="97" t="s">
        <v>166</v>
      </c>
      <c r="T16" s="97" t="s">
        <v>166</v>
      </c>
      <c r="U16" s="54" t="s">
        <v>166</v>
      </c>
      <c r="V16" s="37"/>
      <c r="W16" s="34"/>
      <c r="Y16" s="37"/>
      <c r="AA16" s="37"/>
      <c r="AB16" s="37"/>
      <c r="AC16" s="37"/>
      <c r="AD16" s="37"/>
      <c r="AE16" s="37"/>
      <c r="AF16" s="37"/>
    </row>
    <row r="17" spans="1:26">
      <c r="A17" s="37"/>
      <c r="B17" s="104">
        <v>1</v>
      </c>
      <c r="C17" s="104">
        <v>1</v>
      </c>
      <c r="D17" s="102" t="s">
        <v>241</v>
      </c>
      <c r="E17" s="102">
        <v>1</v>
      </c>
      <c r="F17" s="37">
        <v>3</v>
      </c>
      <c r="G17" s="37">
        <v>1</v>
      </c>
      <c r="H17" t="s">
        <v>69</v>
      </c>
      <c r="I17" s="83" t="s">
        <v>430</v>
      </c>
      <c r="J17" s="45">
        <v>-67</v>
      </c>
      <c r="K17" s="58">
        <v>8295.6279400000003</v>
      </c>
      <c r="L17" s="37">
        <v>5.9562299999999997</v>
      </c>
      <c r="M17" s="96">
        <v>0.12257999999999999</v>
      </c>
      <c r="N17" s="96">
        <v>7.8659999999999994E-2</v>
      </c>
      <c r="O17" s="96">
        <v>-63.934330000000003</v>
      </c>
      <c r="P17" s="96">
        <v>3.5819999999999998E-2</v>
      </c>
      <c r="Q17" s="96">
        <v>104.24805000000001</v>
      </c>
      <c r="R17" s="96">
        <v>9.6000000000000002E-4</v>
      </c>
      <c r="S17" s="96">
        <v>-56.335450000000002</v>
      </c>
      <c r="T17" s="96">
        <v>0.47327999999999998</v>
      </c>
      <c r="U17" s="44">
        <v>0.71799999999999997</v>
      </c>
      <c r="V17" s="40">
        <v>0.72916666666666663</v>
      </c>
      <c r="W17" s="34">
        <f t="shared" ref="W17:W18" si="5">V17-TIME(10,0,0)</f>
        <v>0.31249999999999994</v>
      </c>
      <c r="X17" s="33"/>
      <c r="Y17" s="37"/>
    </row>
    <row r="18" spans="1:26">
      <c r="A18" s="37"/>
      <c r="B18" s="104">
        <v>1</v>
      </c>
      <c r="C18" s="104">
        <v>1</v>
      </c>
      <c r="D18" s="102" t="s">
        <v>241</v>
      </c>
      <c r="E18" s="102">
        <v>1</v>
      </c>
      <c r="F18" s="37">
        <v>4</v>
      </c>
      <c r="G18" s="37">
        <v>1</v>
      </c>
      <c r="H18" t="s">
        <v>71</v>
      </c>
      <c r="I18" s="83" t="s">
        <v>431</v>
      </c>
      <c r="J18" s="45">
        <v>-62.3</v>
      </c>
      <c r="K18" s="37">
        <v>110.62607</v>
      </c>
      <c r="L18" s="37">
        <v>12.86408</v>
      </c>
      <c r="M18" s="96">
        <v>4.8770000000000001E-2</v>
      </c>
      <c r="N18" s="96">
        <v>9.5860000000000001E-2</v>
      </c>
      <c r="O18" s="96">
        <v>-45.501710000000003</v>
      </c>
      <c r="P18" s="96">
        <v>5.5849999999999997E-2</v>
      </c>
      <c r="Q18" s="96">
        <v>77.056889999999996</v>
      </c>
      <c r="R18" s="96">
        <v>1.1199999999999999E-3</v>
      </c>
      <c r="S18" s="96">
        <v>-54.504399999999997</v>
      </c>
      <c r="T18" s="96">
        <v>0.24260000000000001</v>
      </c>
      <c r="U18" s="44">
        <v>116.28431</v>
      </c>
      <c r="V18" s="40">
        <v>0.74791666666666667</v>
      </c>
      <c r="W18" s="34">
        <f t="shared" si="5"/>
        <v>0.33124999999999999</v>
      </c>
      <c r="X18" s="33"/>
      <c r="Y18" s="37"/>
    </row>
    <row r="19" spans="1:26">
      <c r="A19" s="37"/>
      <c r="B19" s="104">
        <v>0</v>
      </c>
      <c r="C19" s="104">
        <v>0</v>
      </c>
      <c r="D19" s="102" t="s">
        <v>241</v>
      </c>
      <c r="E19" s="102">
        <v>1</v>
      </c>
      <c r="F19" s="37"/>
      <c r="G19" s="37"/>
      <c r="I19" s="37"/>
      <c r="J19" s="46">
        <v>0</v>
      </c>
      <c r="K19" s="38" t="s">
        <v>166</v>
      </c>
      <c r="L19" s="38" t="s">
        <v>166</v>
      </c>
      <c r="M19" s="97" t="s">
        <v>166</v>
      </c>
      <c r="N19" s="97" t="s">
        <v>166</v>
      </c>
      <c r="O19" s="97" t="s">
        <v>166</v>
      </c>
      <c r="P19" s="97" t="s">
        <v>166</v>
      </c>
      <c r="Q19" s="97" t="s">
        <v>166</v>
      </c>
      <c r="R19" s="97" t="s">
        <v>166</v>
      </c>
      <c r="S19" s="97" t="s">
        <v>166</v>
      </c>
      <c r="T19" s="97" t="s">
        <v>166</v>
      </c>
      <c r="U19" s="54" t="s">
        <v>166</v>
      </c>
      <c r="V19" s="37"/>
      <c r="W19" s="34"/>
      <c r="Y19" s="37"/>
    </row>
    <row r="20" spans="1:26">
      <c r="A20" s="39">
        <v>45875</v>
      </c>
      <c r="B20" s="104">
        <v>1</v>
      </c>
      <c r="C20" s="104">
        <v>2</v>
      </c>
      <c r="D20" s="102" t="s">
        <v>241</v>
      </c>
      <c r="E20" s="102">
        <v>1</v>
      </c>
      <c r="F20" s="37">
        <v>2</v>
      </c>
      <c r="G20" s="37">
        <v>1</v>
      </c>
      <c r="H20" t="s">
        <v>73</v>
      </c>
      <c r="I20" s="83" t="s">
        <v>432</v>
      </c>
      <c r="J20" s="45">
        <v>-45.9</v>
      </c>
      <c r="K20" s="37">
        <v>162.9889</v>
      </c>
      <c r="L20" s="37">
        <v>30.475860000000001</v>
      </c>
      <c r="M20" s="96">
        <v>-1.311E-2</v>
      </c>
      <c r="N20" s="96">
        <v>7.7439999999999995E-2</v>
      </c>
      <c r="O20" s="96">
        <v>-47.851559999999999</v>
      </c>
      <c r="P20" s="96">
        <v>0.12303</v>
      </c>
      <c r="Q20" s="96">
        <v>65.399169999999998</v>
      </c>
      <c r="R20" s="96">
        <v>1.7600000000000001E-3</v>
      </c>
      <c r="S20" s="96">
        <v>-53.741459999999996</v>
      </c>
      <c r="T20" s="96">
        <v>9.9809999999999996E-2</v>
      </c>
      <c r="U20" s="44">
        <v>186.98117999999999</v>
      </c>
      <c r="V20" s="40">
        <v>0.49652777777777779</v>
      </c>
      <c r="W20" s="34">
        <f t="shared" ref="W20:W23" si="6">V20-TIME(10,0,0)</f>
        <v>7.9861111111111105E-2</v>
      </c>
      <c r="X20" s="33"/>
      <c r="Y20" s="37"/>
    </row>
    <row r="21" spans="1:26">
      <c r="A21" s="37"/>
      <c r="B21" s="104">
        <v>0</v>
      </c>
      <c r="C21" s="104">
        <v>0</v>
      </c>
      <c r="D21" s="102" t="s">
        <v>241</v>
      </c>
      <c r="E21" s="102">
        <v>1</v>
      </c>
      <c r="F21" s="37"/>
      <c r="G21" s="37">
        <v>3</v>
      </c>
      <c r="H21" t="s">
        <v>75</v>
      </c>
      <c r="I21" s="35" t="s">
        <v>433</v>
      </c>
      <c r="J21" s="45">
        <v>-35</v>
      </c>
      <c r="K21" s="58">
        <v>-535.45425999999998</v>
      </c>
      <c r="L21" s="37">
        <v>19.94436</v>
      </c>
      <c r="M21" s="96">
        <v>0.34656999999999999</v>
      </c>
      <c r="N21" s="96">
        <v>0.48998000000000003</v>
      </c>
      <c r="O21" s="96">
        <v>-55.541989999999998</v>
      </c>
      <c r="P21" s="96">
        <v>-2.8389999999999999E-2</v>
      </c>
      <c r="Q21" s="96">
        <v>68.725589999999997</v>
      </c>
      <c r="R21" s="96">
        <v>4.8000000000000001E-4</v>
      </c>
      <c r="S21" s="96">
        <v>-72.052000000000007</v>
      </c>
      <c r="T21" s="96">
        <v>1.9689999999999999E-2</v>
      </c>
      <c r="U21" s="58">
        <v>-37.247549999999997</v>
      </c>
      <c r="V21" s="40">
        <v>0.55069444444444449</v>
      </c>
      <c r="W21" s="34">
        <f t="shared" si="6"/>
        <v>0.1340277777777778</v>
      </c>
      <c r="X21" s="33"/>
      <c r="Y21" s="37" t="s">
        <v>67</v>
      </c>
      <c r="Z21" s="4"/>
    </row>
    <row r="22" spans="1:26">
      <c r="A22" s="37"/>
      <c r="B22" s="104">
        <v>1</v>
      </c>
      <c r="C22" s="104">
        <v>2</v>
      </c>
      <c r="D22" s="102" t="s">
        <v>241</v>
      </c>
      <c r="E22" s="102">
        <v>1</v>
      </c>
      <c r="F22" s="37">
        <v>3</v>
      </c>
      <c r="G22" s="37">
        <v>2</v>
      </c>
      <c r="H22" t="s">
        <v>77</v>
      </c>
      <c r="I22" s="83" t="s">
        <v>434</v>
      </c>
      <c r="J22" s="45">
        <v>-58.2</v>
      </c>
      <c r="K22" s="37">
        <v>47.595289999999999</v>
      </c>
      <c r="L22" s="37">
        <v>15.36797</v>
      </c>
      <c r="M22" s="96">
        <v>4.8930000000000001E-2</v>
      </c>
      <c r="N22" s="96">
        <v>9.8200000000000006E-3</v>
      </c>
      <c r="O22" s="96">
        <v>-46.691899999999997</v>
      </c>
      <c r="P22" s="96">
        <v>3.3239999999999999E-2</v>
      </c>
      <c r="Q22" s="96">
        <v>80.627440000000007</v>
      </c>
      <c r="R22" s="96">
        <v>9.2000000000000003E-4</v>
      </c>
      <c r="S22" s="96">
        <v>-59.600830000000002</v>
      </c>
      <c r="T22" s="96">
        <v>0.16463</v>
      </c>
      <c r="U22" s="44">
        <v>322.88848000000002</v>
      </c>
      <c r="V22" s="40">
        <v>0.60416666666666663</v>
      </c>
      <c r="W22" s="34">
        <f t="shared" si="6"/>
        <v>0.18749999999999994</v>
      </c>
      <c r="X22" s="33"/>
      <c r="Y22" s="37"/>
    </row>
    <row r="23" spans="1:26">
      <c r="A23" s="37"/>
      <c r="B23" s="104">
        <v>1</v>
      </c>
      <c r="C23" s="104">
        <v>2</v>
      </c>
      <c r="D23" s="102" t="s">
        <v>241</v>
      </c>
      <c r="E23" s="102">
        <v>1</v>
      </c>
      <c r="F23" s="37">
        <v>5</v>
      </c>
      <c r="G23" s="37">
        <v>2</v>
      </c>
      <c r="H23" t="s">
        <v>79</v>
      </c>
      <c r="I23" s="83" t="s">
        <v>435</v>
      </c>
      <c r="J23" s="45">
        <v>-61.8</v>
      </c>
      <c r="K23" s="37">
        <v>166.09029000000001</v>
      </c>
      <c r="L23" s="37">
        <v>37.848480000000002</v>
      </c>
      <c r="M23" s="96">
        <v>5.6419999999999998E-2</v>
      </c>
      <c r="N23" s="96">
        <v>9.4259999999999997E-2</v>
      </c>
      <c r="O23" s="96">
        <v>-45.01343</v>
      </c>
      <c r="P23" s="96">
        <v>2.7390000000000001E-2</v>
      </c>
      <c r="Q23" s="96">
        <v>69.671629999999993</v>
      </c>
      <c r="R23" s="96">
        <v>1.3600000000000001E-3</v>
      </c>
      <c r="S23" s="96">
        <v>-56.793210000000002</v>
      </c>
      <c r="T23" s="96">
        <v>0.10174999999999999</v>
      </c>
      <c r="U23" s="44">
        <v>227.87896000000001</v>
      </c>
      <c r="V23" s="40">
        <v>0.70208333333333328</v>
      </c>
      <c r="W23" s="34">
        <f t="shared" si="6"/>
        <v>0.2854166666666666</v>
      </c>
      <c r="X23" s="33"/>
      <c r="Y23" s="37"/>
    </row>
    <row r="24" spans="1:26">
      <c r="A24" s="37"/>
      <c r="B24" s="104">
        <v>0</v>
      </c>
      <c r="C24" s="104">
        <v>0</v>
      </c>
      <c r="D24" s="102" t="s">
        <v>241</v>
      </c>
      <c r="E24" s="102">
        <v>1</v>
      </c>
      <c r="F24" s="37"/>
      <c r="G24" s="37"/>
      <c r="I24" s="37"/>
      <c r="J24" s="46">
        <v>0</v>
      </c>
      <c r="K24" s="38" t="s">
        <v>166</v>
      </c>
      <c r="L24" s="38" t="s">
        <v>166</v>
      </c>
      <c r="M24" s="97" t="s">
        <v>166</v>
      </c>
      <c r="N24" s="97" t="s">
        <v>166</v>
      </c>
      <c r="O24" s="97" t="s">
        <v>166</v>
      </c>
      <c r="P24" s="97" t="s">
        <v>166</v>
      </c>
      <c r="Q24" s="97" t="s">
        <v>166</v>
      </c>
      <c r="R24" s="97" t="s">
        <v>166</v>
      </c>
      <c r="S24" s="97" t="s">
        <v>166</v>
      </c>
      <c r="T24" s="97" t="s">
        <v>166</v>
      </c>
      <c r="U24" s="54" t="s">
        <v>166</v>
      </c>
      <c r="V24" s="37"/>
      <c r="W24" s="34"/>
      <c r="Y24" s="37"/>
    </row>
    <row r="25" spans="1:26">
      <c r="A25" s="39">
        <v>45880</v>
      </c>
      <c r="B25" s="104">
        <v>1</v>
      </c>
      <c r="C25" s="104">
        <v>1</v>
      </c>
      <c r="D25" s="102" t="s">
        <v>241</v>
      </c>
      <c r="E25" s="102">
        <v>1</v>
      </c>
      <c r="F25" s="37">
        <v>1</v>
      </c>
      <c r="G25" s="37">
        <v>1</v>
      </c>
      <c r="H25" t="s">
        <v>81</v>
      </c>
      <c r="I25" s="83" t="s">
        <v>436</v>
      </c>
      <c r="J25" s="45">
        <v>-66.2</v>
      </c>
      <c r="K25" s="37">
        <v>2076.68806</v>
      </c>
      <c r="L25" s="49">
        <v>-13.96505</v>
      </c>
      <c r="M25" s="96">
        <v>2.8400000000000001E-3</v>
      </c>
      <c r="N25" s="96">
        <v>4.0320000000000002E-2</v>
      </c>
      <c r="O25" s="96">
        <v>-54.534910000000004</v>
      </c>
      <c r="P25" s="96">
        <v>0.20759</v>
      </c>
      <c r="Q25" s="96">
        <v>90.393069999999994</v>
      </c>
      <c r="R25" s="96">
        <v>1.1999999999999999E-3</v>
      </c>
      <c r="S25" s="96">
        <v>-66.833500000000001</v>
      </c>
      <c r="T25" s="96">
        <v>0.17108000000000001</v>
      </c>
      <c r="U25" s="58">
        <v>-6.7246699999999997</v>
      </c>
      <c r="V25" s="40">
        <v>0.54374999999999996</v>
      </c>
      <c r="W25" s="34">
        <f t="shared" ref="W25:W27" si="7">V25-TIME(10,0,0)</f>
        <v>0.12708333333333327</v>
      </c>
      <c r="X25" s="33"/>
      <c r="Y25" s="37"/>
    </row>
    <row r="26" spans="1:26">
      <c r="A26" s="37"/>
      <c r="B26" s="104">
        <v>1</v>
      </c>
      <c r="C26" s="104">
        <v>1</v>
      </c>
      <c r="D26" s="102" t="s">
        <v>241</v>
      </c>
      <c r="E26" s="102">
        <v>1</v>
      </c>
      <c r="F26" s="37"/>
      <c r="G26" s="37">
        <v>2</v>
      </c>
      <c r="H26" t="s">
        <v>83</v>
      </c>
      <c r="I26" s="83" t="s">
        <v>437</v>
      </c>
      <c r="J26" s="45">
        <v>-42.08</v>
      </c>
      <c r="K26" s="37">
        <v>17.009229999999999</v>
      </c>
      <c r="L26" s="37">
        <v>1.9785299999999999</v>
      </c>
      <c r="M26" s="96">
        <v>3.9100000000000003E-3</v>
      </c>
      <c r="N26" s="96">
        <v>0.26479999999999998</v>
      </c>
      <c r="O26" s="96">
        <v>-52.795409999999997</v>
      </c>
      <c r="P26" s="96" t="s">
        <v>166</v>
      </c>
      <c r="Q26" s="96">
        <v>74.707030000000003</v>
      </c>
      <c r="R26" s="96">
        <v>1.32E-3</v>
      </c>
      <c r="S26" s="96">
        <v>-61.798099999999998</v>
      </c>
      <c r="T26" s="96">
        <v>0.25620999999999999</v>
      </c>
      <c r="U26" s="44">
        <v>116.32093999999999</v>
      </c>
      <c r="V26" s="40">
        <v>0.56874999999999998</v>
      </c>
      <c r="W26" s="34">
        <f t="shared" si="7"/>
        <v>0.15208333333333329</v>
      </c>
      <c r="X26" s="33"/>
      <c r="Y26" s="37"/>
    </row>
    <row r="27" spans="1:26">
      <c r="A27" s="37"/>
      <c r="B27" s="104">
        <v>1</v>
      </c>
      <c r="C27" s="104">
        <v>1</v>
      </c>
      <c r="D27" s="102" t="s">
        <v>241</v>
      </c>
      <c r="E27" s="102">
        <v>1</v>
      </c>
      <c r="F27" s="37">
        <v>2</v>
      </c>
      <c r="G27" s="37">
        <v>1</v>
      </c>
      <c r="H27" t="s">
        <v>85</v>
      </c>
      <c r="I27" s="83" t="s">
        <v>438</v>
      </c>
      <c r="J27" s="45">
        <v>-76.66</v>
      </c>
      <c r="K27" s="37">
        <v>73.222409999999996</v>
      </c>
      <c r="L27" s="37">
        <v>15.706300000000001</v>
      </c>
      <c r="M27" s="96">
        <v>-9.4000000000000004E-3</v>
      </c>
      <c r="N27" s="96">
        <v>0.13650000000000001</v>
      </c>
      <c r="O27" s="96">
        <v>-46.478270000000002</v>
      </c>
      <c r="P27" s="96">
        <v>2.35E-2</v>
      </c>
      <c r="Q27" s="96">
        <v>77.636719999999997</v>
      </c>
      <c r="R27" s="96">
        <v>1.4E-3</v>
      </c>
      <c r="S27" s="96">
        <v>-62.438969999999998</v>
      </c>
      <c r="T27" s="96">
        <v>0.11519</v>
      </c>
      <c r="U27" s="44">
        <v>214.50131999999999</v>
      </c>
      <c r="V27" s="40">
        <v>0.64097222222222228</v>
      </c>
      <c r="W27" s="34">
        <f t="shared" si="7"/>
        <v>0.22430555555555559</v>
      </c>
      <c r="X27" s="33"/>
      <c r="Y27" s="37"/>
    </row>
    <row r="28" spans="1:26">
      <c r="A28" s="37"/>
      <c r="B28" s="104">
        <v>0</v>
      </c>
      <c r="C28" s="104">
        <v>0</v>
      </c>
      <c r="D28" s="102" t="s">
        <v>241</v>
      </c>
      <c r="E28" s="102">
        <v>1</v>
      </c>
      <c r="F28" s="37"/>
      <c r="G28" s="37">
        <v>2</v>
      </c>
      <c r="I28" s="83" t="s">
        <v>439</v>
      </c>
      <c r="J28" s="45">
        <v>-62.44</v>
      </c>
      <c r="K28" s="38">
        <v>1069823.1539499999</v>
      </c>
      <c r="L28" s="38">
        <v>26418.49224</v>
      </c>
      <c r="M28" s="97">
        <v>6.2990000000000004E-2</v>
      </c>
      <c r="N28" s="97">
        <v>9.7839999999999996E-2</v>
      </c>
      <c r="O28" s="97">
        <v>-44.70825</v>
      </c>
      <c r="P28" s="97">
        <v>0.12271</v>
      </c>
      <c r="Q28" s="97">
        <v>73.364260000000002</v>
      </c>
      <c r="R28" s="97">
        <v>1.3600000000000001E-3</v>
      </c>
      <c r="S28" s="97">
        <v>-51.452640000000002</v>
      </c>
      <c r="T28" s="97">
        <v>0.17857000000000001</v>
      </c>
      <c r="U28" s="54">
        <v>24.69426</v>
      </c>
      <c r="V28" s="37"/>
      <c r="W28" s="34"/>
      <c r="Y28" s="37"/>
    </row>
    <row r="29" spans="1:26">
      <c r="A29" s="37"/>
      <c r="B29" s="104">
        <v>1</v>
      </c>
      <c r="C29" s="104">
        <v>1</v>
      </c>
      <c r="D29" s="102" t="s">
        <v>241</v>
      </c>
      <c r="E29" s="102">
        <v>1</v>
      </c>
      <c r="F29" s="37"/>
      <c r="G29" s="37">
        <v>2</v>
      </c>
      <c r="H29" t="s">
        <v>88</v>
      </c>
      <c r="I29" s="83" t="s">
        <v>440</v>
      </c>
      <c r="J29" s="45">
        <v>-62.44</v>
      </c>
      <c r="K29" s="37">
        <v>249.97837000000001</v>
      </c>
      <c r="L29" s="37">
        <v>23.90917</v>
      </c>
      <c r="M29" s="96">
        <v>6.3460000000000003E-2</v>
      </c>
      <c r="N29" s="96">
        <v>5.2220000000000003E-2</v>
      </c>
      <c r="O29" s="96">
        <v>-43.090820000000001</v>
      </c>
      <c r="P29" s="96">
        <v>0.10332</v>
      </c>
      <c r="Q29" s="96">
        <v>69.244389999999996</v>
      </c>
      <c r="R29" s="96">
        <v>1.4400000000000001E-3</v>
      </c>
      <c r="S29" s="96">
        <v>-50.476080000000003</v>
      </c>
      <c r="T29" s="96">
        <v>0.12347</v>
      </c>
      <c r="U29" s="44">
        <v>95.644940000000005</v>
      </c>
      <c r="V29" s="40">
        <v>0.66805555555555551</v>
      </c>
      <c r="W29" s="34">
        <f t="shared" ref="W29:W31" si="8">V29-TIME(10,0,0)</f>
        <v>0.25138888888888883</v>
      </c>
      <c r="X29" s="33"/>
      <c r="Y29" s="37"/>
    </row>
    <row r="30" spans="1:26">
      <c r="A30" s="37"/>
      <c r="B30" s="104">
        <v>1</v>
      </c>
      <c r="C30" s="104">
        <v>1</v>
      </c>
      <c r="D30" s="102" t="s">
        <v>241</v>
      </c>
      <c r="E30" s="102">
        <v>1</v>
      </c>
      <c r="F30" s="37"/>
      <c r="G30" s="37">
        <v>3</v>
      </c>
      <c r="H30" t="s">
        <v>90</v>
      </c>
      <c r="I30" s="83" t="s">
        <v>441</v>
      </c>
      <c r="J30" s="45">
        <v>-57.68</v>
      </c>
      <c r="K30" s="58">
        <v>-1506.5871</v>
      </c>
      <c r="L30" s="37">
        <v>20.03145</v>
      </c>
      <c r="M30" s="96">
        <v>5.8209999999999998E-2</v>
      </c>
      <c r="N30" s="96">
        <v>5.7660000000000003E-2</v>
      </c>
      <c r="O30" s="96">
        <v>-49.530029999999996</v>
      </c>
      <c r="P30" s="96">
        <v>7.1459999999999996E-2</v>
      </c>
      <c r="Q30" s="96">
        <v>88.684079999999994</v>
      </c>
      <c r="R30" s="96">
        <v>1.2199999999999999E-3</v>
      </c>
      <c r="S30" s="96">
        <v>-52.917479999999998</v>
      </c>
      <c r="T30" s="96">
        <v>0.55259000000000003</v>
      </c>
      <c r="U30" s="58">
        <v>-13.295909999999999</v>
      </c>
      <c r="V30" s="40">
        <v>0.68541666666666667</v>
      </c>
      <c r="W30" s="34">
        <f t="shared" si="8"/>
        <v>0.26874999999999999</v>
      </c>
      <c r="X30" s="33"/>
      <c r="Y30" s="37"/>
    </row>
    <row r="31" spans="1:26">
      <c r="A31" s="37"/>
      <c r="B31" s="104">
        <v>1</v>
      </c>
      <c r="C31" s="104">
        <v>1</v>
      </c>
      <c r="D31" s="102" t="s">
        <v>241</v>
      </c>
      <c r="E31" s="102">
        <v>1</v>
      </c>
      <c r="F31" s="37"/>
      <c r="G31" s="37">
        <v>4</v>
      </c>
      <c r="H31" t="s">
        <v>92</v>
      </c>
      <c r="I31" s="83" t="s">
        <v>442</v>
      </c>
      <c r="J31" s="45">
        <v>-62.59</v>
      </c>
      <c r="K31" s="37">
        <v>172.74934999999999</v>
      </c>
      <c r="L31" s="37">
        <v>16.73</v>
      </c>
      <c r="M31" s="96">
        <v>5.4829999999999997E-2</v>
      </c>
      <c r="N31" s="96">
        <v>5.3060000000000003E-2</v>
      </c>
      <c r="O31" s="96">
        <v>-44.281010000000002</v>
      </c>
      <c r="P31" s="96">
        <v>0.13161999999999999</v>
      </c>
      <c r="Q31" s="96">
        <v>78.002930000000006</v>
      </c>
      <c r="R31" s="96">
        <v>1.32E-3</v>
      </c>
      <c r="S31" s="96">
        <v>-49.591070000000002</v>
      </c>
      <c r="T31" s="96">
        <v>0.17577999999999999</v>
      </c>
      <c r="U31" s="44">
        <v>96.845529999999997</v>
      </c>
      <c r="V31" s="40">
        <v>0.69444444444444442</v>
      </c>
      <c r="W31" s="34">
        <f t="shared" si="8"/>
        <v>0.27777777777777773</v>
      </c>
      <c r="X31" s="33"/>
      <c r="Y31" s="37"/>
    </row>
    <row r="32" spans="1:26">
      <c r="A32" s="37"/>
      <c r="B32" s="104">
        <v>0</v>
      </c>
      <c r="C32" s="104">
        <v>0</v>
      </c>
      <c r="D32" s="102" t="s">
        <v>241</v>
      </c>
      <c r="E32" s="102">
        <v>1</v>
      </c>
      <c r="F32" s="37"/>
      <c r="G32" s="37">
        <v>5</v>
      </c>
      <c r="I32" s="37"/>
      <c r="J32" s="45">
        <v>-49.41</v>
      </c>
      <c r="K32" s="37" t="s">
        <v>166</v>
      </c>
      <c r="L32" s="37" t="s">
        <v>166</v>
      </c>
      <c r="M32" s="97" t="s">
        <v>166</v>
      </c>
      <c r="N32" s="97" t="s">
        <v>166</v>
      </c>
      <c r="O32" s="97" t="s">
        <v>166</v>
      </c>
      <c r="P32" s="97" t="s">
        <v>166</v>
      </c>
      <c r="Q32" s="97" t="s">
        <v>166</v>
      </c>
      <c r="R32" s="97" t="s">
        <v>166</v>
      </c>
      <c r="S32" s="97" t="s">
        <v>166</v>
      </c>
      <c r="T32" s="97" t="s">
        <v>166</v>
      </c>
      <c r="U32" s="54" t="s">
        <v>166</v>
      </c>
      <c r="V32" s="37"/>
      <c r="W32" s="34"/>
      <c r="Y32" s="37"/>
    </row>
    <row r="33" spans="1:24">
      <c r="A33" s="37"/>
      <c r="B33" s="104">
        <v>1</v>
      </c>
      <c r="C33" s="104">
        <v>1</v>
      </c>
      <c r="D33" s="102" t="s">
        <v>241</v>
      </c>
      <c r="E33" s="102">
        <v>1</v>
      </c>
      <c r="F33" s="37"/>
      <c r="G33" s="37">
        <v>5</v>
      </c>
      <c r="H33" t="s">
        <v>94</v>
      </c>
      <c r="I33" s="83" t="s">
        <v>443</v>
      </c>
      <c r="J33" s="45">
        <v>-49.41</v>
      </c>
      <c r="K33" s="58">
        <v>-29.182590000000001</v>
      </c>
      <c r="L33" s="49">
        <v>-5.4066400000000003</v>
      </c>
      <c r="M33" s="96">
        <v>1.753E-2</v>
      </c>
      <c r="N33" s="96">
        <v>1.6639999999999999E-2</v>
      </c>
      <c r="O33" s="96">
        <v>-49.102780000000003</v>
      </c>
      <c r="P33" s="96">
        <v>7.1609999999999993E-2</v>
      </c>
      <c r="Q33" s="96">
        <v>82.000730000000004</v>
      </c>
      <c r="R33" s="96">
        <v>1.1800000000000001E-3</v>
      </c>
      <c r="S33" s="96">
        <v>-58.074950000000001</v>
      </c>
      <c r="T33" s="96">
        <v>0.22722000000000001</v>
      </c>
      <c r="U33" s="44">
        <v>185.26951</v>
      </c>
      <c r="V33" s="40">
        <v>0.73333333333333328</v>
      </c>
      <c r="W33" s="34">
        <f t="shared" ref="W33:W43" si="9">V33-TIME(10,0,0)</f>
        <v>0.3166666666666666</v>
      </c>
      <c r="X33" s="33"/>
    </row>
    <row r="34" spans="1:24">
      <c r="A34" s="37"/>
      <c r="B34" s="104">
        <v>0</v>
      </c>
      <c r="C34" s="104">
        <v>0</v>
      </c>
      <c r="D34" s="102" t="s">
        <v>241</v>
      </c>
      <c r="E34" s="102">
        <v>1</v>
      </c>
      <c r="F34" s="37"/>
      <c r="G34" s="37"/>
      <c r="I34" s="37"/>
      <c r="J34" s="46">
        <v>0</v>
      </c>
      <c r="K34" s="38" t="s">
        <v>166</v>
      </c>
      <c r="L34" s="38" t="s">
        <v>166</v>
      </c>
      <c r="M34" s="97" t="s">
        <v>166</v>
      </c>
      <c r="N34" s="97" t="s">
        <v>166</v>
      </c>
      <c r="O34" s="97" t="s">
        <v>166</v>
      </c>
      <c r="P34" s="97" t="s">
        <v>166</v>
      </c>
      <c r="Q34" s="97" t="s">
        <v>166</v>
      </c>
      <c r="R34" s="97" t="s">
        <v>166</v>
      </c>
      <c r="S34" s="97" t="s">
        <v>166</v>
      </c>
      <c r="T34" s="97" t="s">
        <v>166</v>
      </c>
      <c r="U34" s="54" t="s">
        <v>166</v>
      </c>
      <c r="V34" s="37"/>
      <c r="W34" s="34"/>
    </row>
    <row r="35" spans="1:24">
      <c r="A35" s="39">
        <v>45881</v>
      </c>
      <c r="B35" s="104">
        <v>1</v>
      </c>
      <c r="C35" s="104">
        <v>2</v>
      </c>
      <c r="D35" s="102" t="s">
        <v>241</v>
      </c>
      <c r="E35" s="102">
        <v>1</v>
      </c>
      <c r="F35" s="37">
        <v>1</v>
      </c>
      <c r="G35" s="37">
        <v>1</v>
      </c>
      <c r="H35" t="s">
        <v>96</v>
      </c>
      <c r="I35" s="35" t="s">
        <v>444</v>
      </c>
      <c r="J35" s="45">
        <v>-45.87</v>
      </c>
      <c r="K35" s="57">
        <v>-32.012889999999999</v>
      </c>
      <c r="L35" s="59">
        <v>-5.71434</v>
      </c>
      <c r="M35" s="98">
        <v>-6.8100000000000001E-3</v>
      </c>
      <c r="N35" s="98">
        <v>0.23813999999999999</v>
      </c>
      <c r="O35" s="98">
        <v>-50.506590000000003</v>
      </c>
      <c r="P35" s="98">
        <v>0.26275999999999999</v>
      </c>
      <c r="Q35" s="98">
        <v>67.718509999999995</v>
      </c>
      <c r="R35" s="98">
        <v>1.6000000000000001E-3</v>
      </c>
      <c r="S35" s="98">
        <v>-57.922359999999998</v>
      </c>
      <c r="T35" s="98">
        <v>0.46921000000000002</v>
      </c>
      <c r="U35" s="52">
        <v>178.50129999999999</v>
      </c>
      <c r="V35" s="40">
        <v>0.51111111111111107</v>
      </c>
      <c r="W35" s="34">
        <f t="shared" si="9"/>
        <v>9.4444444444444386E-2</v>
      </c>
      <c r="X35" s="33"/>
    </row>
    <row r="36" spans="1:24">
      <c r="A36" s="37"/>
      <c r="B36" s="104">
        <v>1</v>
      </c>
      <c r="C36" s="104">
        <v>2</v>
      </c>
      <c r="D36" s="102" t="s">
        <v>241</v>
      </c>
      <c r="E36" s="102">
        <v>1</v>
      </c>
      <c r="F36" s="37"/>
      <c r="G36" s="37">
        <v>2</v>
      </c>
      <c r="H36" t="s">
        <v>98</v>
      </c>
      <c r="I36" s="83" t="s">
        <v>445</v>
      </c>
      <c r="J36" s="45">
        <v>-40.56</v>
      </c>
      <c r="K36" s="52">
        <v>14.71001</v>
      </c>
      <c r="L36" s="50">
        <v>3.3086500000000001</v>
      </c>
      <c r="M36" s="98">
        <v>-2.6700000000000001E-3</v>
      </c>
      <c r="N36" s="98">
        <v>0.48903999999999997</v>
      </c>
      <c r="O36" s="98">
        <v>-48.767090000000003</v>
      </c>
      <c r="P36" s="98" t="s">
        <v>166</v>
      </c>
      <c r="Q36" s="98">
        <v>77.02637</v>
      </c>
      <c r="R36" s="98">
        <v>1.2199999999999999E-3</v>
      </c>
      <c r="S36" s="98">
        <v>-58.13599</v>
      </c>
      <c r="T36" s="98">
        <v>0.14238999999999999</v>
      </c>
      <c r="U36" s="52">
        <v>224.92472000000001</v>
      </c>
      <c r="V36" s="40">
        <v>0.53263888888888888</v>
      </c>
      <c r="W36" s="34">
        <f t="shared" si="9"/>
        <v>0.1159722222222222</v>
      </c>
      <c r="X36" s="33"/>
    </row>
    <row r="37" spans="1:24">
      <c r="A37" s="37"/>
      <c r="B37" s="104">
        <v>0</v>
      </c>
      <c r="C37" s="104">
        <v>0</v>
      </c>
      <c r="D37" s="102" t="s">
        <v>241</v>
      </c>
      <c r="E37" s="102">
        <v>1</v>
      </c>
      <c r="F37" s="37">
        <v>2</v>
      </c>
      <c r="G37" s="37">
        <v>1</v>
      </c>
      <c r="I37" s="83" t="s">
        <v>446</v>
      </c>
      <c r="J37" s="1">
        <v>-39.700000000000003</v>
      </c>
      <c r="K37" s="52">
        <v>378.94477000000001</v>
      </c>
      <c r="L37" s="50">
        <v>13.011480000000001</v>
      </c>
      <c r="M37" s="98">
        <v>5.3499999999999997E-3</v>
      </c>
      <c r="N37" s="98">
        <v>1.022E-2</v>
      </c>
      <c r="O37" s="98">
        <v>-48.980710000000002</v>
      </c>
      <c r="P37" s="98">
        <v>7.0900000000000005E-2</v>
      </c>
      <c r="Q37" s="98">
        <v>68.756110000000007</v>
      </c>
      <c r="R37" s="98">
        <v>1.2600000000000001E-3</v>
      </c>
      <c r="S37" s="98">
        <v>-55.541989999999998</v>
      </c>
      <c r="T37" s="98">
        <v>0.16965</v>
      </c>
      <c r="U37" s="52">
        <v>34.336089999999999</v>
      </c>
      <c r="V37" s="40"/>
      <c r="W37" s="34"/>
      <c r="X37" s="33"/>
    </row>
    <row r="38" spans="1:24">
      <c r="A38" s="37"/>
      <c r="B38" s="104">
        <v>1</v>
      </c>
      <c r="C38" s="104">
        <v>2</v>
      </c>
      <c r="D38" s="102" t="s">
        <v>241</v>
      </c>
      <c r="E38" s="102">
        <v>1</v>
      </c>
      <c r="F38" s="37"/>
      <c r="G38" s="37">
        <v>1</v>
      </c>
      <c r="H38" t="s">
        <v>101</v>
      </c>
      <c r="I38" s="83" t="s">
        <v>447</v>
      </c>
      <c r="J38" s="1">
        <v>-39.700000000000003</v>
      </c>
      <c r="K38" s="57">
        <v>551147.46901999996</v>
      </c>
      <c r="L38" s="59">
        <v>27920.311000000002</v>
      </c>
      <c r="M38" s="98">
        <v>9.41E-3</v>
      </c>
      <c r="N38" s="98">
        <v>0.36470000000000002</v>
      </c>
      <c r="O38" s="98">
        <v>-53.955080000000002</v>
      </c>
      <c r="P38" s="98">
        <v>0.28938999999999998</v>
      </c>
      <c r="Q38" s="98">
        <v>73.028570000000002</v>
      </c>
      <c r="R38" s="98">
        <v>1.2800000000000001E-3</v>
      </c>
      <c r="S38" s="98">
        <v>-59.875489999999999</v>
      </c>
      <c r="T38" s="98">
        <v>0.49425999999999998</v>
      </c>
      <c r="U38" s="52">
        <v>50.65851</v>
      </c>
      <c r="V38" s="40">
        <v>0.57291666666666663</v>
      </c>
      <c r="W38" s="34">
        <f t="shared" si="9"/>
        <v>0.15624999999999994</v>
      </c>
      <c r="X38" s="33"/>
    </row>
    <row r="39" spans="1:24">
      <c r="A39" s="37"/>
      <c r="B39" s="104">
        <v>1</v>
      </c>
      <c r="C39" s="104">
        <v>2</v>
      </c>
      <c r="D39" s="102" t="s">
        <v>241</v>
      </c>
      <c r="E39" s="102">
        <v>1</v>
      </c>
      <c r="F39" s="37"/>
      <c r="G39" s="37">
        <v>3</v>
      </c>
      <c r="H39" t="s">
        <v>103</v>
      </c>
      <c r="I39" s="83" t="s">
        <v>448</v>
      </c>
      <c r="J39" s="1">
        <v>-61.43</v>
      </c>
      <c r="K39" s="52">
        <v>14.13171</v>
      </c>
      <c r="L39" s="50">
        <v>1.8880300000000001</v>
      </c>
      <c r="M39" s="98">
        <v>3.3E-3</v>
      </c>
      <c r="N39" s="98">
        <v>0.11836000000000001</v>
      </c>
      <c r="O39" s="98">
        <v>-46.53931</v>
      </c>
      <c r="P39" s="98">
        <v>7.9949999999999993E-2</v>
      </c>
      <c r="Q39" s="98">
        <v>81.787109999999998</v>
      </c>
      <c r="R39" s="98">
        <v>1.5E-3</v>
      </c>
      <c r="S39" s="98">
        <v>-54.718020000000003</v>
      </c>
      <c r="T39" s="98">
        <v>4.1399999999999999E-2</v>
      </c>
      <c r="U39" s="52">
        <v>133.60264000000001</v>
      </c>
      <c r="V39" s="40">
        <v>0.63611111111111107</v>
      </c>
      <c r="W39" s="34">
        <f t="shared" si="9"/>
        <v>0.21944444444444439</v>
      </c>
      <c r="X39" s="33"/>
    </row>
    <row r="40" spans="1:24">
      <c r="A40" s="37"/>
      <c r="B40" s="104">
        <v>0</v>
      </c>
      <c r="C40" s="104">
        <v>0</v>
      </c>
      <c r="D40" s="102" t="s">
        <v>241</v>
      </c>
      <c r="E40" s="102">
        <v>1</v>
      </c>
      <c r="F40" s="37">
        <v>3</v>
      </c>
      <c r="G40" s="37">
        <v>1</v>
      </c>
      <c r="H40" t="s">
        <v>105</v>
      </c>
      <c r="I40" s="83" t="s">
        <v>449</v>
      </c>
      <c r="J40" s="1">
        <v>-45.62</v>
      </c>
      <c r="K40" s="52">
        <v>75.331999999999994</v>
      </c>
      <c r="L40" s="50">
        <v>21.565860000000001</v>
      </c>
      <c r="M40" s="98">
        <v>4.0980000000000003E-2</v>
      </c>
      <c r="N40" s="98">
        <v>0.13194</v>
      </c>
      <c r="O40" s="98">
        <v>-46.783450000000002</v>
      </c>
      <c r="P40" s="98">
        <v>4.0329999999999998E-2</v>
      </c>
      <c r="Q40" s="98">
        <v>83.068849999999998</v>
      </c>
      <c r="R40" s="98">
        <v>1.3799999999999999E-3</v>
      </c>
      <c r="S40" s="98">
        <v>-57.434080000000002</v>
      </c>
      <c r="T40" s="98">
        <v>8.5470000000000004E-2</v>
      </c>
      <c r="U40" s="52">
        <v>286.27751000000001</v>
      </c>
      <c r="V40" s="40">
        <v>0.65625</v>
      </c>
      <c r="W40" s="34">
        <f t="shared" si="9"/>
        <v>0.23958333333333331</v>
      </c>
      <c r="X40" s="33"/>
    </row>
    <row r="41" spans="1:24">
      <c r="A41" s="37"/>
      <c r="B41" s="104">
        <v>1</v>
      </c>
      <c r="C41" s="104">
        <v>2</v>
      </c>
      <c r="D41" s="102" t="s">
        <v>241</v>
      </c>
      <c r="E41" s="102">
        <v>1</v>
      </c>
      <c r="F41" s="37"/>
      <c r="G41" s="37">
        <v>2</v>
      </c>
      <c r="H41" t="s">
        <v>107</v>
      </c>
      <c r="I41" s="83" t="s">
        <v>450</v>
      </c>
      <c r="J41" s="1">
        <v>-66.77</v>
      </c>
      <c r="K41" s="52">
        <v>449.24878000000001</v>
      </c>
      <c r="L41" s="50">
        <v>18.219259999999998</v>
      </c>
      <c r="M41" s="98">
        <v>7.5649999999999995E-2</v>
      </c>
      <c r="N41" s="98">
        <v>6.8659999999999999E-2</v>
      </c>
      <c r="O41" s="98">
        <v>-48.889159999999997</v>
      </c>
      <c r="P41" s="98">
        <v>8.4930000000000005E-2</v>
      </c>
      <c r="Q41" s="98">
        <v>89.263919999999999</v>
      </c>
      <c r="R41" s="98">
        <v>1.1000000000000001E-3</v>
      </c>
      <c r="S41" s="98">
        <v>-57.922359999999998</v>
      </c>
      <c r="T41" s="98">
        <v>0.21548999999999999</v>
      </c>
      <c r="U41" s="52">
        <v>40.554960000000001</v>
      </c>
      <c r="V41" s="40">
        <v>0.66249999999999998</v>
      </c>
      <c r="W41" s="34">
        <f t="shared" si="9"/>
        <v>0.24583333333333329</v>
      </c>
      <c r="X41" s="33"/>
    </row>
    <row r="42" spans="1:24">
      <c r="A42" s="37">
        <v>2</v>
      </c>
      <c r="B42" s="104">
        <v>1</v>
      </c>
      <c r="C42" s="104">
        <v>2</v>
      </c>
      <c r="D42" s="102" t="s">
        <v>241</v>
      </c>
      <c r="E42" s="102">
        <v>1</v>
      </c>
      <c r="F42" s="37">
        <v>4</v>
      </c>
      <c r="G42" s="37">
        <v>1</v>
      </c>
      <c r="H42" t="s">
        <v>109</v>
      </c>
      <c r="I42" s="83" t="s">
        <v>451</v>
      </c>
      <c r="J42" s="1">
        <v>-43.52</v>
      </c>
      <c r="K42" s="57">
        <v>112660.98435</v>
      </c>
      <c r="L42" s="59">
        <v>27848.01773</v>
      </c>
      <c r="M42" s="98">
        <v>4.3830000000000001E-2</v>
      </c>
      <c r="N42" s="98">
        <v>0.37531999999999999</v>
      </c>
      <c r="O42" s="98">
        <v>-52.64282</v>
      </c>
      <c r="P42" s="98">
        <v>6.6699999999999995E-2</v>
      </c>
      <c r="Q42" s="98">
        <v>90.271000000000001</v>
      </c>
      <c r="R42" s="98">
        <v>8.9999999999999998E-4</v>
      </c>
      <c r="S42" s="98">
        <v>-58.746339999999996</v>
      </c>
      <c r="T42" s="98">
        <v>0.51549999999999996</v>
      </c>
      <c r="U42" s="52">
        <v>247.18422000000001</v>
      </c>
      <c r="V42" s="40">
        <v>0.6958333333333333</v>
      </c>
      <c r="W42" s="34">
        <f t="shared" si="9"/>
        <v>0.27916666666666662</v>
      </c>
      <c r="X42" s="33"/>
    </row>
    <row r="43" spans="1:24">
      <c r="A43" s="37"/>
      <c r="B43" s="104">
        <v>1</v>
      </c>
      <c r="C43" s="104">
        <v>2</v>
      </c>
      <c r="D43" s="102" t="s">
        <v>241</v>
      </c>
      <c r="E43" s="102">
        <v>1</v>
      </c>
      <c r="F43" s="37">
        <v>5</v>
      </c>
      <c r="G43" s="37">
        <v>1</v>
      </c>
      <c r="H43" t="s">
        <v>111</v>
      </c>
      <c r="I43" s="83" t="s">
        <v>452</v>
      </c>
      <c r="J43" s="1">
        <v>-32.78</v>
      </c>
      <c r="K43" s="52">
        <v>517.28733</v>
      </c>
      <c r="L43" s="50">
        <v>22.975480000000001</v>
      </c>
      <c r="M43" s="98">
        <v>1.7489999999999999E-2</v>
      </c>
      <c r="N43" s="98">
        <v>0.22108</v>
      </c>
      <c r="O43" s="98">
        <v>-43.670659999999998</v>
      </c>
      <c r="P43" s="98">
        <v>0.21587000000000001</v>
      </c>
      <c r="Q43" s="98">
        <v>61.553959999999996</v>
      </c>
      <c r="R43" s="98">
        <v>1.4599999999999999E-3</v>
      </c>
      <c r="S43" s="98">
        <v>-49.102780000000003</v>
      </c>
      <c r="T43" s="98">
        <v>4.9970000000000001E-2</v>
      </c>
      <c r="U43" s="52">
        <v>44.415309999999998</v>
      </c>
      <c r="V43" s="40">
        <v>0.72986111111111107</v>
      </c>
      <c r="W43" s="34">
        <f t="shared" si="9"/>
        <v>0.31319444444444439</v>
      </c>
      <c r="X43" s="33"/>
    </row>
    <row r="44" spans="1:24">
      <c r="A44" s="37"/>
      <c r="B44" s="104">
        <v>0</v>
      </c>
      <c r="C44" s="104">
        <v>0</v>
      </c>
      <c r="D44" s="102" t="s">
        <v>241</v>
      </c>
      <c r="E44" s="102">
        <v>1</v>
      </c>
      <c r="F44" s="37"/>
      <c r="G44" s="37"/>
      <c r="I44" s="37"/>
      <c r="J44" s="46">
        <v>0</v>
      </c>
      <c r="K44" s="53" t="s">
        <v>166</v>
      </c>
      <c r="L44" s="38" t="s">
        <v>166</v>
      </c>
      <c r="M44" s="97" t="s">
        <v>166</v>
      </c>
      <c r="N44" s="97" t="s">
        <v>166</v>
      </c>
      <c r="O44" s="97" t="s">
        <v>166</v>
      </c>
      <c r="P44" s="97" t="s">
        <v>166</v>
      </c>
      <c r="Q44" s="97" t="s">
        <v>166</v>
      </c>
      <c r="R44" s="97" t="s">
        <v>166</v>
      </c>
      <c r="S44" s="97" t="s">
        <v>166</v>
      </c>
      <c r="T44" s="97" t="s">
        <v>166</v>
      </c>
      <c r="U44" s="54" t="s">
        <v>166</v>
      </c>
      <c r="V44" s="37"/>
      <c r="W44" s="34"/>
    </row>
    <row r="45" spans="1:24">
      <c r="A45" s="39">
        <v>45884</v>
      </c>
      <c r="B45" s="104"/>
      <c r="C45" s="104"/>
      <c r="D45" s="102" t="s">
        <v>241</v>
      </c>
      <c r="E45" s="102">
        <v>1</v>
      </c>
      <c r="F45" s="37">
        <v>1</v>
      </c>
      <c r="G45" s="37">
        <v>1</v>
      </c>
      <c r="H45" t="s">
        <v>113</v>
      </c>
      <c r="I45" s="37" t="s">
        <v>114</v>
      </c>
      <c r="J45" s="46">
        <v>0</v>
      </c>
      <c r="K45" s="53" t="s">
        <v>166</v>
      </c>
      <c r="L45" s="38" t="s">
        <v>166</v>
      </c>
      <c r="M45" s="97" t="s">
        <v>166</v>
      </c>
      <c r="N45" s="97" t="s">
        <v>166</v>
      </c>
      <c r="O45" s="97" t="s">
        <v>166</v>
      </c>
      <c r="P45" s="97" t="s">
        <v>166</v>
      </c>
      <c r="Q45" s="97" t="s">
        <v>166</v>
      </c>
      <c r="R45" s="97" t="s">
        <v>166</v>
      </c>
      <c r="S45" s="97" t="s">
        <v>166</v>
      </c>
      <c r="T45" s="97" t="s">
        <v>166</v>
      </c>
      <c r="U45" s="54" t="s">
        <v>166</v>
      </c>
      <c r="V45" s="37"/>
      <c r="W45" s="34"/>
    </row>
    <row r="46" spans="1:24">
      <c r="A46" s="37">
        <v>1</v>
      </c>
      <c r="B46" s="104">
        <v>1</v>
      </c>
      <c r="C46" s="104">
        <v>1</v>
      </c>
      <c r="D46" s="102" t="s">
        <v>241</v>
      </c>
      <c r="E46" s="102">
        <v>1</v>
      </c>
      <c r="F46" s="37">
        <v>2</v>
      </c>
      <c r="G46" s="37">
        <v>1</v>
      </c>
      <c r="H46" t="s">
        <v>115</v>
      </c>
      <c r="I46" s="83" t="s">
        <v>453</v>
      </c>
      <c r="J46" s="1">
        <v>-46.57</v>
      </c>
      <c r="K46" s="58">
        <v>530393.26069000002</v>
      </c>
      <c r="L46" s="49">
        <v>37931.066989999999</v>
      </c>
      <c r="M46" s="96">
        <v>3.7819999999999999E-2</v>
      </c>
      <c r="N46" s="96">
        <v>6.5939999999999999E-2</v>
      </c>
      <c r="O46" s="96">
        <v>-48.461919999999999</v>
      </c>
      <c r="P46" s="96">
        <v>5.9749999999999998E-2</v>
      </c>
      <c r="Q46" s="96">
        <v>91.918949999999995</v>
      </c>
      <c r="R46" s="96">
        <v>1.5200000000000001E-3</v>
      </c>
      <c r="S46" s="96">
        <v>-54.626469999999998</v>
      </c>
      <c r="T46" s="96">
        <v>0.23480999999999999</v>
      </c>
      <c r="U46" s="11">
        <v>71.514989999999997</v>
      </c>
      <c r="V46" s="40">
        <v>0.57708333333333328</v>
      </c>
      <c r="W46" s="34">
        <f t="shared" ref="W46:W48" si="10">V46-TIME(10,0,0)</f>
        <v>0.1604166666666666</v>
      </c>
      <c r="X46" s="33"/>
    </row>
    <row r="47" spans="1:24">
      <c r="A47" s="41">
        <v>1</v>
      </c>
      <c r="B47" s="104">
        <v>1</v>
      </c>
      <c r="C47" s="104">
        <v>1</v>
      </c>
      <c r="D47" s="102" t="s">
        <v>241</v>
      </c>
      <c r="E47" s="102">
        <v>1</v>
      </c>
      <c r="F47" s="37">
        <v>3</v>
      </c>
      <c r="G47" s="37">
        <v>1</v>
      </c>
      <c r="H47" t="s">
        <v>117</v>
      </c>
      <c r="I47" s="5" t="s">
        <v>454</v>
      </c>
      <c r="J47" s="45">
        <v>-48.52</v>
      </c>
      <c r="K47" s="37">
        <v>64.221140000000005</v>
      </c>
      <c r="L47" s="37">
        <v>22.70965</v>
      </c>
      <c r="M47" s="96">
        <v>1.882E-2</v>
      </c>
      <c r="N47" s="96">
        <v>0.47865999999999997</v>
      </c>
      <c r="O47" s="96">
        <v>-49.652099999999997</v>
      </c>
      <c r="P47" s="96">
        <v>4.7559999999999998E-2</v>
      </c>
      <c r="Q47" s="96">
        <v>79.345699999999994</v>
      </c>
      <c r="R47" s="96">
        <v>1.2600000000000001E-3</v>
      </c>
      <c r="S47" s="96">
        <v>-65.338139999999996</v>
      </c>
      <c r="T47" s="96">
        <v>7.0120000000000002E-2</v>
      </c>
      <c r="U47" s="44">
        <v>353.61640999999997</v>
      </c>
      <c r="V47" s="40">
        <v>0.60277777777777775</v>
      </c>
      <c r="W47" s="34">
        <f t="shared" si="10"/>
        <v>0.18611111111111106</v>
      </c>
      <c r="X47" s="33"/>
    </row>
    <row r="48" spans="1:24">
      <c r="A48" s="37"/>
      <c r="B48" s="104">
        <v>1</v>
      </c>
      <c r="C48" s="104">
        <v>1</v>
      </c>
      <c r="D48" s="102" t="s">
        <v>241</v>
      </c>
      <c r="E48" s="102">
        <v>1</v>
      </c>
      <c r="F48" s="37">
        <v>4</v>
      </c>
      <c r="G48" s="37">
        <v>1</v>
      </c>
      <c r="H48" t="s">
        <v>119</v>
      </c>
      <c r="I48" s="5" t="s">
        <v>455</v>
      </c>
      <c r="J48" s="45">
        <v>-47.88</v>
      </c>
      <c r="K48" s="58">
        <v>89131.481310000003</v>
      </c>
      <c r="L48" s="49">
        <v>14902.09431</v>
      </c>
      <c r="M48" s="96">
        <v>2.2200000000000002E-3</v>
      </c>
      <c r="N48" s="96">
        <v>6.7239999999999994E-2</v>
      </c>
      <c r="O48" s="96">
        <v>-46.936039999999998</v>
      </c>
      <c r="P48" s="96" t="s">
        <v>166</v>
      </c>
      <c r="Q48" s="96">
        <v>81.390379999999993</v>
      </c>
      <c r="R48" s="96">
        <v>1.5200000000000001E-3</v>
      </c>
      <c r="S48" s="96">
        <v>-56.640630000000002</v>
      </c>
      <c r="T48" s="96">
        <v>0.30815999999999999</v>
      </c>
      <c r="U48" s="44">
        <v>167.19227000000001</v>
      </c>
      <c r="V48" s="40">
        <v>0.63680555555555551</v>
      </c>
      <c r="W48" s="34">
        <f t="shared" si="10"/>
        <v>0.22013888888888883</v>
      </c>
      <c r="X48" s="33"/>
    </row>
    <row r="49" spans="1:25">
      <c r="A49" s="37"/>
      <c r="B49" s="104"/>
      <c r="C49" s="104"/>
      <c r="D49" s="102" t="s">
        <v>241</v>
      </c>
      <c r="E49" s="102">
        <v>1</v>
      </c>
      <c r="F49" s="37">
        <v>5</v>
      </c>
      <c r="G49" s="37">
        <v>1</v>
      </c>
      <c r="H49" t="s">
        <v>121</v>
      </c>
      <c r="I49" s="1" t="s">
        <v>456</v>
      </c>
      <c r="J49" s="37"/>
      <c r="K49" s="37" t="s">
        <v>166</v>
      </c>
      <c r="L49" s="37" t="s">
        <v>166</v>
      </c>
      <c r="M49" s="96" t="s">
        <v>166</v>
      </c>
      <c r="N49" s="96" t="s">
        <v>166</v>
      </c>
      <c r="O49" s="96" t="s">
        <v>166</v>
      </c>
      <c r="P49" s="96" t="s">
        <v>166</v>
      </c>
      <c r="Q49" s="96" t="s">
        <v>166</v>
      </c>
      <c r="R49" s="96" t="s">
        <v>166</v>
      </c>
      <c r="S49" s="96" t="s">
        <v>166</v>
      </c>
      <c r="T49" s="96" t="s">
        <v>166</v>
      </c>
      <c r="U49" s="44" t="s">
        <v>166</v>
      </c>
      <c r="V49" s="40">
        <v>0.67152777777777772</v>
      </c>
      <c r="W49" s="34"/>
      <c r="X49" s="33"/>
      <c r="Y49" s="37"/>
    </row>
    <row r="50" spans="1:25">
      <c r="B50" s="105"/>
    </row>
    <row r="51" spans="1:25">
      <c r="A51" s="42" t="s">
        <v>167</v>
      </c>
      <c r="B51" s="106">
        <v>1</v>
      </c>
      <c r="C51" s="106">
        <v>1</v>
      </c>
      <c r="D51" s="102" t="s">
        <v>241</v>
      </c>
      <c r="E51" s="102">
        <v>2</v>
      </c>
      <c r="F51" s="43" t="s">
        <v>168</v>
      </c>
      <c r="I51" s="43" t="s">
        <v>178</v>
      </c>
      <c r="J51" s="4">
        <v>-74.845969999999994</v>
      </c>
      <c r="K51" s="4">
        <v>41.965330000000002</v>
      </c>
      <c r="L51" s="4">
        <v>9.6164299999999994</v>
      </c>
      <c r="M51" s="99">
        <v>9.1439999999999994E-2</v>
      </c>
      <c r="N51" s="99">
        <v>0.30220000000000002</v>
      </c>
      <c r="O51" s="99">
        <v>-48.431399999999996</v>
      </c>
      <c r="P51" s="99">
        <v>4.0999999999999999E-4</v>
      </c>
      <c r="Q51" s="99">
        <v>86.669920000000005</v>
      </c>
      <c r="R51" s="99">
        <v>1.3799999999999999E-3</v>
      </c>
      <c r="S51" s="99">
        <v>-67.016599999999997</v>
      </c>
      <c r="T51" s="99">
        <v>7.2700000000000001E-2</v>
      </c>
      <c r="U51" s="4">
        <v>229.15173999999999</v>
      </c>
    </row>
    <row r="52" spans="1:25">
      <c r="A52" s="43"/>
      <c r="B52" s="106"/>
      <c r="C52" s="106"/>
      <c r="D52" s="102" t="s">
        <v>241</v>
      </c>
      <c r="E52" s="102">
        <v>2</v>
      </c>
      <c r="F52" s="43"/>
      <c r="I52" s="43" t="s">
        <v>179</v>
      </c>
      <c r="J52" s="4">
        <v>-75.002600000000001</v>
      </c>
      <c r="K52" s="4">
        <v>42.11871</v>
      </c>
      <c r="L52" s="4">
        <v>9.1876300000000004</v>
      </c>
      <c r="M52" s="99">
        <v>1.256E-2</v>
      </c>
      <c r="N52" s="99">
        <v>0.45356000000000002</v>
      </c>
      <c r="O52" s="99">
        <v>-58.92944</v>
      </c>
      <c r="P52" s="99">
        <v>3.3300000000000001E-3</v>
      </c>
      <c r="Q52" s="99">
        <v>92.376710000000003</v>
      </c>
      <c r="R52" s="99">
        <v>1.5E-3</v>
      </c>
      <c r="S52" s="99">
        <v>-68.11524</v>
      </c>
      <c r="T52" s="99">
        <v>6.7089999999999997E-2</v>
      </c>
      <c r="U52" s="4">
        <v>218.13668000000001</v>
      </c>
    </row>
    <row r="53" spans="1:25">
      <c r="A53" s="43"/>
      <c r="B53" s="106">
        <v>1</v>
      </c>
      <c r="C53" s="106">
        <v>1</v>
      </c>
      <c r="D53" s="102" t="s">
        <v>241</v>
      </c>
      <c r="E53" s="102">
        <v>2</v>
      </c>
      <c r="F53" s="43"/>
      <c r="I53" s="43" t="s">
        <v>180</v>
      </c>
      <c r="J53" s="4">
        <v>-68.797250000000005</v>
      </c>
      <c r="K53" s="4">
        <v>56.763190000000002</v>
      </c>
      <c r="L53" s="4">
        <v>14.07893</v>
      </c>
      <c r="M53" s="99">
        <v>5.076E-2</v>
      </c>
      <c r="N53" s="99">
        <v>0.10152</v>
      </c>
      <c r="O53" s="99">
        <v>-46.051029999999997</v>
      </c>
      <c r="P53" s="99">
        <v>1.5180000000000001E-2</v>
      </c>
      <c r="Q53" s="99">
        <v>88.470460000000003</v>
      </c>
      <c r="R53" s="99">
        <v>1.34E-3</v>
      </c>
      <c r="S53" s="99">
        <v>-63.476559999999999</v>
      </c>
      <c r="T53" s="99">
        <v>5.2670000000000002E-2</v>
      </c>
      <c r="U53" s="4">
        <v>248.0292</v>
      </c>
    </row>
    <row r="54" spans="1:25">
      <c r="A54" s="43"/>
      <c r="B54" s="106"/>
      <c r="C54" s="106"/>
      <c r="D54" s="102" t="s">
        <v>241</v>
      </c>
      <c r="E54" s="102">
        <v>2</v>
      </c>
      <c r="F54" s="43"/>
      <c r="I54" s="43" t="s">
        <v>181</v>
      </c>
      <c r="J54" s="4" t="s">
        <v>166</v>
      </c>
      <c r="K54" s="4" t="s">
        <v>166</v>
      </c>
      <c r="L54" s="4" t="s">
        <v>166</v>
      </c>
      <c r="M54" s="99" t="s">
        <v>166</v>
      </c>
      <c r="N54" s="99" t="s">
        <v>166</v>
      </c>
      <c r="O54" s="99" t="s">
        <v>166</v>
      </c>
      <c r="P54" s="99" t="s">
        <v>166</v>
      </c>
      <c r="Q54" s="99" t="s">
        <v>166</v>
      </c>
      <c r="R54" s="99" t="s">
        <v>166</v>
      </c>
      <c r="S54" s="99" t="s">
        <v>166</v>
      </c>
      <c r="T54" s="99" t="s">
        <v>166</v>
      </c>
      <c r="U54" s="4" t="s">
        <v>166</v>
      </c>
    </row>
    <row r="55" spans="1:25">
      <c r="A55" s="43"/>
      <c r="B55" s="106">
        <v>1</v>
      </c>
      <c r="C55" s="106">
        <v>1</v>
      </c>
      <c r="D55" s="102" t="s">
        <v>241</v>
      </c>
      <c r="E55" s="102">
        <v>2</v>
      </c>
      <c r="F55" s="43"/>
      <c r="I55" s="43" t="s">
        <v>182</v>
      </c>
      <c r="J55" s="4">
        <v>-65.054559999999995</v>
      </c>
      <c r="K55" s="4">
        <v>60.156579999999998</v>
      </c>
      <c r="L55" s="4">
        <v>14.217079999999999</v>
      </c>
      <c r="M55" s="99">
        <v>-1.661E-2</v>
      </c>
      <c r="N55" s="99">
        <v>0.28749999999999998</v>
      </c>
      <c r="O55" s="99">
        <v>-70.861819999999994</v>
      </c>
      <c r="P55" s="99" t="s">
        <v>166</v>
      </c>
      <c r="Q55" s="99">
        <v>112.97608</v>
      </c>
      <c r="R55" s="99">
        <v>1.06E-3</v>
      </c>
      <c r="S55" s="99">
        <v>-55.206299999999999</v>
      </c>
      <c r="T55" s="99">
        <v>0.18647</v>
      </c>
      <c r="U55" s="35">
        <v>236.33458999999999</v>
      </c>
    </row>
    <row r="56" spans="1:25">
      <c r="A56" s="43"/>
      <c r="B56" s="106"/>
      <c r="C56" s="106"/>
      <c r="D56" s="102" t="s">
        <v>241</v>
      </c>
      <c r="E56" s="102">
        <v>2</v>
      </c>
      <c r="F56" s="43"/>
      <c r="I56" s="43" t="s">
        <v>183</v>
      </c>
      <c r="J56" s="4" t="s">
        <v>166</v>
      </c>
      <c r="K56" s="4" t="s">
        <v>166</v>
      </c>
      <c r="L56" s="4" t="s">
        <v>166</v>
      </c>
      <c r="M56" s="99" t="s">
        <v>166</v>
      </c>
      <c r="N56" s="99" t="s">
        <v>166</v>
      </c>
      <c r="O56" s="99" t="s">
        <v>166</v>
      </c>
      <c r="P56" s="99" t="s">
        <v>166</v>
      </c>
      <c r="Q56" s="99" t="s">
        <v>166</v>
      </c>
      <c r="R56" s="99" t="s">
        <v>166</v>
      </c>
      <c r="S56" s="99" t="s">
        <v>166</v>
      </c>
      <c r="T56" s="99" t="s">
        <v>166</v>
      </c>
      <c r="U56" s="4" t="s">
        <v>166</v>
      </c>
    </row>
    <row r="57" spans="1:25">
      <c r="A57" s="43"/>
      <c r="B57" s="106"/>
      <c r="C57" s="106"/>
      <c r="D57" s="102" t="s">
        <v>241</v>
      </c>
      <c r="E57" s="102">
        <v>2</v>
      </c>
      <c r="F57" s="43"/>
      <c r="I57" s="43" t="s">
        <v>184</v>
      </c>
      <c r="J57" s="4">
        <v>-69.703739999999996</v>
      </c>
      <c r="K57" s="49">
        <v>-158235.62901</v>
      </c>
      <c r="L57" s="49">
        <v>-21678.552250000001</v>
      </c>
      <c r="M57" s="99">
        <v>8.8800000000000007E-3</v>
      </c>
      <c r="N57" s="99">
        <v>4.9020000000000001E-2</v>
      </c>
      <c r="O57" s="99">
        <v>-44.403080000000003</v>
      </c>
      <c r="P57" s="99" t="s">
        <v>166</v>
      </c>
      <c r="Q57" s="99">
        <v>77.941900000000004</v>
      </c>
      <c r="R57" s="99">
        <v>1.14E-3</v>
      </c>
      <c r="S57" s="99">
        <v>-61.981200000000001</v>
      </c>
      <c r="T57" s="99">
        <v>0.18683</v>
      </c>
      <c r="U57" s="4">
        <v>137.00171</v>
      </c>
    </row>
    <row r="58" spans="1:25">
      <c r="A58" s="43"/>
      <c r="B58" s="106"/>
      <c r="C58" s="106"/>
      <c r="D58" s="102" t="s">
        <v>241</v>
      </c>
      <c r="E58" s="102">
        <v>2</v>
      </c>
      <c r="F58" s="43"/>
      <c r="G58" s="37"/>
      <c r="I58" s="43" t="s">
        <v>185</v>
      </c>
      <c r="J58" s="44" t="s">
        <v>166</v>
      </c>
      <c r="K58" s="37" t="s">
        <v>166</v>
      </c>
      <c r="L58" s="37" t="s">
        <v>166</v>
      </c>
      <c r="M58" s="96" t="s">
        <v>166</v>
      </c>
      <c r="N58" s="96" t="s">
        <v>166</v>
      </c>
      <c r="O58" s="96" t="s">
        <v>166</v>
      </c>
      <c r="P58" s="96" t="s">
        <v>166</v>
      </c>
      <c r="Q58" s="96" t="s">
        <v>166</v>
      </c>
      <c r="R58" s="96" t="s">
        <v>166</v>
      </c>
      <c r="S58" s="96" t="s">
        <v>166</v>
      </c>
      <c r="T58" s="96" t="s">
        <v>166</v>
      </c>
      <c r="U58" s="37" t="s">
        <v>166</v>
      </c>
      <c r="V58" s="37"/>
      <c r="Y58" s="37"/>
    </row>
    <row r="59" spans="1:25">
      <c r="A59" s="43"/>
      <c r="B59" s="106"/>
      <c r="C59" s="106"/>
      <c r="D59" s="102" t="s">
        <v>241</v>
      </c>
      <c r="E59" s="102">
        <v>2</v>
      </c>
      <c r="F59" s="43"/>
      <c r="I59" s="43" t="s">
        <v>186</v>
      </c>
      <c r="J59" s="4" t="s">
        <v>166</v>
      </c>
      <c r="K59" s="4" t="s">
        <v>166</v>
      </c>
      <c r="L59" s="4" t="s">
        <v>166</v>
      </c>
      <c r="M59" s="99" t="s">
        <v>166</v>
      </c>
      <c r="N59" s="99" t="s">
        <v>166</v>
      </c>
      <c r="O59" s="99" t="s">
        <v>166</v>
      </c>
      <c r="P59" s="99" t="s">
        <v>166</v>
      </c>
      <c r="Q59" s="99" t="s">
        <v>166</v>
      </c>
      <c r="R59" s="99" t="s">
        <v>166</v>
      </c>
      <c r="S59" s="99" t="s">
        <v>166</v>
      </c>
      <c r="T59" s="99" t="s">
        <v>166</v>
      </c>
      <c r="U59" s="4" t="s">
        <v>166</v>
      </c>
    </row>
    <row r="60" spans="1:25">
      <c r="A60" s="43" t="s">
        <v>169</v>
      </c>
      <c r="B60" s="106"/>
      <c r="C60" s="106"/>
      <c r="D60" s="102" t="s">
        <v>241</v>
      </c>
      <c r="E60" s="102">
        <v>2</v>
      </c>
      <c r="F60" s="43" t="s">
        <v>170</v>
      </c>
      <c r="I60" s="43" t="s">
        <v>187</v>
      </c>
      <c r="J60" s="4" t="s">
        <v>166</v>
      </c>
      <c r="K60" s="4" t="s">
        <v>166</v>
      </c>
      <c r="L60" s="4" t="s">
        <v>166</v>
      </c>
      <c r="M60" s="99" t="s">
        <v>166</v>
      </c>
      <c r="N60" s="99" t="s">
        <v>166</v>
      </c>
      <c r="O60" s="99" t="s">
        <v>166</v>
      </c>
      <c r="P60" s="99" t="s">
        <v>166</v>
      </c>
      <c r="Q60" s="99" t="s">
        <v>166</v>
      </c>
      <c r="R60" s="99" t="s">
        <v>166</v>
      </c>
      <c r="S60" s="99" t="s">
        <v>166</v>
      </c>
      <c r="T60" s="99" t="s">
        <v>166</v>
      </c>
      <c r="U60" s="4" t="s">
        <v>166</v>
      </c>
    </row>
    <row r="61" spans="1:25">
      <c r="A61" s="42"/>
      <c r="B61" s="106">
        <v>1</v>
      </c>
      <c r="C61" s="106">
        <v>2</v>
      </c>
      <c r="D61" s="102" t="s">
        <v>241</v>
      </c>
      <c r="E61" s="102">
        <v>2</v>
      </c>
      <c r="F61" s="43"/>
      <c r="I61" s="43" t="s">
        <v>188</v>
      </c>
      <c r="J61" s="4">
        <v>-71.060630000000003</v>
      </c>
      <c r="K61" s="4">
        <v>48.24183</v>
      </c>
      <c r="L61" s="4">
        <v>10.5305</v>
      </c>
      <c r="M61" s="99">
        <v>8.9770000000000003E-2</v>
      </c>
      <c r="N61" s="99">
        <v>8.072E-2</v>
      </c>
      <c r="O61" s="99">
        <v>-51.940919999999998</v>
      </c>
      <c r="P61" s="99">
        <v>1.6219999999999998E-2</v>
      </c>
      <c r="Q61" s="99">
        <v>80.688479999999998</v>
      </c>
      <c r="R61" s="99">
        <v>1.58E-3</v>
      </c>
      <c r="S61" s="99">
        <v>-59.23462</v>
      </c>
      <c r="T61" s="99">
        <v>0.22653999999999999</v>
      </c>
      <c r="U61" s="4">
        <v>218.28568000000001</v>
      </c>
    </row>
    <row r="62" spans="1:25">
      <c r="A62" s="43" t="s">
        <v>171</v>
      </c>
      <c r="B62" s="106"/>
      <c r="C62" s="106"/>
      <c r="D62" s="102" t="s">
        <v>242</v>
      </c>
      <c r="E62" s="102">
        <v>2</v>
      </c>
      <c r="F62" s="43" t="s">
        <v>168</v>
      </c>
      <c r="G62" s="27"/>
      <c r="I62" s="43" t="s">
        <v>189</v>
      </c>
      <c r="J62" s="37" t="s">
        <v>166</v>
      </c>
      <c r="K62" s="37" t="s">
        <v>166</v>
      </c>
      <c r="L62" s="37" t="s">
        <v>166</v>
      </c>
      <c r="M62" s="96" t="s">
        <v>166</v>
      </c>
      <c r="N62" s="96" t="s">
        <v>166</v>
      </c>
      <c r="O62" s="96" t="s">
        <v>166</v>
      </c>
      <c r="P62" s="96" t="s">
        <v>166</v>
      </c>
      <c r="Q62" s="96" t="s">
        <v>166</v>
      </c>
      <c r="R62" s="96" t="s">
        <v>166</v>
      </c>
      <c r="S62" s="96" t="s">
        <v>166</v>
      </c>
      <c r="T62" s="96" t="s">
        <v>166</v>
      </c>
      <c r="U62" s="37" t="s">
        <v>166</v>
      </c>
      <c r="V62" s="37"/>
      <c r="Y62" s="24"/>
    </row>
    <row r="63" spans="1:25">
      <c r="A63" s="43"/>
      <c r="B63" s="106">
        <v>1</v>
      </c>
      <c r="C63" s="106">
        <v>2</v>
      </c>
      <c r="D63" s="102" t="s">
        <v>242</v>
      </c>
      <c r="E63" s="102">
        <v>2</v>
      </c>
      <c r="F63" s="43"/>
      <c r="G63" s="28"/>
      <c r="I63" s="43" t="s">
        <v>190</v>
      </c>
      <c r="J63" s="37">
        <v>-59.782530000000001</v>
      </c>
      <c r="K63" s="37">
        <v>178.36922000000001</v>
      </c>
      <c r="L63" s="37">
        <v>20.431470000000001</v>
      </c>
      <c r="M63" s="96">
        <v>4.5960000000000001E-2</v>
      </c>
      <c r="N63" s="96">
        <v>7.7259999999999995E-2</v>
      </c>
      <c r="O63" s="96">
        <v>-46.173099999999998</v>
      </c>
      <c r="P63" s="96">
        <v>5.5160000000000001E-2</v>
      </c>
      <c r="Q63" s="96">
        <v>67.962649999999996</v>
      </c>
      <c r="R63" s="96">
        <v>8.5999999999999998E-4</v>
      </c>
      <c r="S63" s="96">
        <v>-70.037840000000003</v>
      </c>
      <c r="T63" s="88">
        <v>0.16433</v>
      </c>
      <c r="U63" s="37">
        <v>114.54597</v>
      </c>
      <c r="V63" s="37"/>
      <c r="Y63" s="28"/>
    </row>
    <row r="64" spans="1:25">
      <c r="A64" s="43"/>
      <c r="B64" s="106"/>
      <c r="C64" s="106"/>
      <c r="D64" s="102" t="s">
        <v>242</v>
      </c>
      <c r="E64" s="102">
        <v>2</v>
      </c>
      <c r="F64" s="43"/>
      <c r="G64" s="28"/>
      <c r="I64" s="43" t="s">
        <v>191</v>
      </c>
      <c r="J64" s="37" t="s">
        <v>166</v>
      </c>
      <c r="K64" s="37" t="s">
        <v>166</v>
      </c>
      <c r="L64" s="37" t="s">
        <v>166</v>
      </c>
      <c r="M64" s="96" t="s">
        <v>166</v>
      </c>
      <c r="N64" s="96" t="s">
        <v>166</v>
      </c>
      <c r="O64" s="96" t="s">
        <v>166</v>
      </c>
      <c r="P64" s="96" t="s">
        <v>166</v>
      </c>
      <c r="Q64" s="96" t="s">
        <v>166</v>
      </c>
      <c r="R64" s="96" t="s">
        <v>166</v>
      </c>
      <c r="S64" s="96" t="s">
        <v>166</v>
      </c>
      <c r="T64" s="96" t="s">
        <v>166</v>
      </c>
      <c r="U64" s="37" t="s">
        <v>166</v>
      </c>
      <c r="V64" s="37"/>
      <c r="Y64" s="28"/>
    </row>
    <row r="65" spans="1:25">
      <c r="A65" s="43"/>
      <c r="B65" s="106">
        <v>1</v>
      </c>
      <c r="C65" s="106">
        <v>2</v>
      </c>
      <c r="D65" s="102" t="s">
        <v>242</v>
      </c>
      <c r="E65" s="102">
        <v>2</v>
      </c>
      <c r="F65" s="43"/>
      <c r="G65" s="28"/>
      <c r="I65" s="43" t="s">
        <v>192</v>
      </c>
      <c r="J65" s="37">
        <v>-73.325370000000007</v>
      </c>
      <c r="K65" s="49">
        <v>431547.82770000002</v>
      </c>
      <c r="L65" s="49">
        <v>72467.086779999998</v>
      </c>
      <c r="M65" s="96">
        <v>9.257E-2</v>
      </c>
      <c r="N65" s="96">
        <v>7.0319999999999994E-2</v>
      </c>
      <c r="O65" s="96">
        <v>-52.368169999999999</v>
      </c>
      <c r="P65" s="96">
        <v>4.5310000000000003E-2</v>
      </c>
      <c r="Q65" s="96">
        <v>87.158209999999997</v>
      </c>
      <c r="R65" s="96">
        <v>1.3799999999999999E-3</v>
      </c>
      <c r="S65" s="88">
        <v>-58.441160000000004</v>
      </c>
      <c r="T65" s="96">
        <v>0.24010000000000001</v>
      </c>
      <c r="U65" s="37">
        <v>167.92365000000001</v>
      </c>
      <c r="V65" s="37"/>
      <c r="Y65" s="28"/>
    </row>
    <row r="66" spans="1:25">
      <c r="A66" s="42"/>
      <c r="B66" s="106"/>
      <c r="C66" s="106"/>
      <c r="D66" s="102" t="s">
        <v>242</v>
      </c>
      <c r="E66" s="102">
        <v>2</v>
      </c>
      <c r="F66" s="43"/>
      <c r="G66" s="28"/>
      <c r="I66" s="43" t="s">
        <v>193</v>
      </c>
      <c r="J66" s="37" t="s">
        <v>166</v>
      </c>
      <c r="K66" s="37" t="s">
        <v>166</v>
      </c>
      <c r="L66" s="37" t="s">
        <v>166</v>
      </c>
      <c r="M66" s="96" t="s">
        <v>166</v>
      </c>
      <c r="N66" s="96" t="s">
        <v>166</v>
      </c>
      <c r="O66" s="96" t="s">
        <v>166</v>
      </c>
      <c r="P66" s="96" t="s">
        <v>166</v>
      </c>
      <c r="Q66" s="96" t="s">
        <v>166</v>
      </c>
      <c r="R66" s="96" t="s">
        <v>166</v>
      </c>
      <c r="S66" s="96" t="s">
        <v>166</v>
      </c>
      <c r="T66" s="96" t="s">
        <v>166</v>
      </c>
      <c r="U66" s="37" t="s">
        <v>166</v>
      </c>
      <c r="V66" s="37"/>
      <c r="Y66" s="28"/>
    </row>
    <row r="67" spans="1:25">
      <c r="A67" s="43"/>
      <c r="B67" s="106">
        <v>1</v>
      </c>
      <c r="C67" s="106">
        <v>2</v>
      </c>
      <c r="D67" s="102" t="s">
        <v>242</v>
      </c>
      <c r="E67" s="102">
        <v>2</v>
      </c>
      <c r="F67" s="43"/>
      <c r="G67" s="28"/>
      <c r="I67" s="43" t="s">
        <v>194</v>
      </c>
      <c r="J67" s="37">
        <v>-68.442239999999998</v>
      </c>
      <c r="K67" s="37">
        <v>472.21377000000001</v>
      </c>
      <c r="L67" s="37">
        <v>29.874130000000001</v>
      </c>
      <c r="M67" s="96">
        <v>7.1319999999999995E-2</v>
      </c>
      <c r="N67" s="96">
        <v>3.4139999999999997E-2</v>
      </c>
      <c r="O67" s="96">
        <v>-54.809570000000001</v>
      </c>
      <c r="P67" s="96">
        <v>4.4080000000000001E-2</v>
      </c>
      <c r="Q67" s="96">
        <v>101.86767999999999</v>
      </c>
      <c r="R67" s="96">
        <v>1.14E-3</v>
      </c>
      <c r="S67" s="96">
        <v>-60.943600000000004</v>
      </c>
      <c r="T67" s="96">
        <v>0.20516000000000001</v>
      </c>
      <c r="U67">
        <v>63.264000000000003</v>
      </c>
      <c r="V67" s="37"/>
      <c r="Y67" s="28"/>
    </row>
    <row r="68" spans="1:25">
      <c r="A68" s="43"/>
      <c r="B68" s="106"/>
      <c r="C68" s="106"/>
      <c r="D68" s="102" t="s">
        <v>242</v>
      </c>
      <c r="E68" s="102">
        <v>2</v>
      </c>
      <c r="F68" s="43"/>
      <c r="G68" s="28"/>
      <c r="I68" s="43" t="s">
        <v>195</v>
      </c>
      <c r="J68" s="37" t="s">
        <v>166</v>
      </c>
      <c r="K68" s="37" t="s">
        <v>166</v>
      </c>
      <c r="L68" s="37" t="s">
        <v>166</v>
      </c>
      <c r="M68" s="96" t="s">
        <v>166</v>
      </c>
      <c r="N68" s="96" t="s">
        <v>166</v>
      </c>
      <c r="O68" s="96" t="s">
        <v>166</v>
      </c>
      <c r="P68" s="96" t="s">
        <v>166</v>
      </c>
      <c r="Q68" s="96" t="s">
        <v>166</v>
      </c>
      <c r="R68" s="96" t="s">
        <v>166</v>
      </c>
      <c r="S68" s="96" t="s">
        <v>166</v>
      </c>
      <c r="T68" s="96" t="s">
        <v>166</v>
      </c>
      <c r="U68" s="37" t="s">
        <v>166</v>
      </c>
      <c r="V68" s="37"/>
      <c r="Y68" s="28"/>
    </row>
    <row r="69" spans="1:25">
      <c r="A69" s="43"/>
      <c r="B69" s="106"/>
      <c r="C69" s="106"/>
      <c r="D69" s="102" t="s">
        <v>242</v>
      </c>
      <c r="E69" s="102">
        <v>2</v>
      </c>
      <c r="F69" s="43"/>
      <c r="I69" s="43" t="s">
        <v>196</v>
      </c>
      <c r="J69" s="4" t="s">
        <v>166</v>
      </c>
      <c r="K69" s="4" t="s">
        <v>166</v>
      </c>
      <c r="L69" s="4" t="s">
        <v>166</v>
      </c>
      <c r="M69" s="99" t="s">
        <v>166</v>
      </c>
      <c r="N69" s="99" t="s">
        <v>166</v>
      </c>
      <c r="O69" s="99" t="s">
        <v>166</v>
      </c>
      <c r="P69" s="99" t="s">
        <v>166</v>
      </c>
      <c r="Q69" s="99" t="s">
        <v>166</v>
      </c>
      <c r="R69" s="99" t="s">
        <v>166</v>
      </c>
      <c r="S69" s="99" t="s">
        <v>166</v>
      </c>
      <c r="T69" s="99" t="s">
        <v>166</v>
      </c>
      <c r="U69" s="4" t="s">
        <v>166</v>
      </c>
    </row>
    <row r="70" spans="1:25">
      <c r="A70" s="43"/>
      <c r="B70" s="106"/>
      <c r="C70" s="106"/>
      <c r="D70" s="102" t="s">
        <v>242</v>
      </c>
      <c r="E70" s="102">
        <v>2</v>
      </c>
      <c r="F70" s="43" t="s">
        <v>172</v>
      </c>
      <c r="I70" s="43" t="s">
        <v>197</v>
      </c>
      <c r="J70" s="4" t="s">
        <v>166</v>
      </c>
      <c r="K70" s="4" t="s">
        <v>166</v>
      </c>
      <c r="L70" s="4" t="s">
        <v>166</v>
      </c>
      <c r="M70" s="99" t="s">
        <v>166</v>
      </c>
      <c r="N70" s="99" t="s">
        <v>166</v>
      </c>
      <c r="O70" s="99" t="s">
        <v>166</v>
      </c>
      <c r="P70" s="99" t="s">
        <v>166</v>
      </c>
      <c r="Q70" s="99" t="s">
        <v>166</v>
      </c>
      <c r="R70" s="99" t="s">
        <v>166</v>
      </c>
      <c r="S70" s="99" t="s">
        <v>166</v>
      </c>
      <c r="T70" s="99" t="s">
        <v>166</v>
      </c>
      <c r="U70" s="4" t="s">
        <v>166</v>
      </c>
    </row>
    <row r="71" spans="1:25">
      <c r="A71" s="43"/>
      <c r="B71" s="106">
        <v>1</v>
      </c>
      <c r="C71" s="106">
        <v>2</v>
      </c>
      <c r="D71" s="102" t="s">
        <v>242</v>
      </c>
      <c r="E71" s="102">
        <v>2</v>
      </c>
      <c r="F71" s="43"/>
      <c r="I71" s="43" t="s">
        <v>198</v>
      </c>
      <c r="J71" s="4">
        <v>-74.721260000000001</v>
      </c>
      <c r="K71" s="4">
        <v>118.28031</v>
      </c>
      <c r="L71" s="4">
        <v>16.61346</v>
      </c>
      <c r="M71" s="99">
        <v>5.1889999999999999E-2</v>
      </c>
      <c r="N71" s="99">
        <v>5.3780000000000001E-2</v>
      </c>
      <c r="O71" s="99">
        <v>-49.37744</v>
      </c>
      <c r="P71" s="99">
        <v>1.355E-2</v>
      </c>
      <c r="Q71" s="99">
        <v>62.622070000000001</v>
      </c>
      <c r="R71" s="99">
        <v>1.66E-3</v>
      </c>
      <c r="S71" s="99">
        <v>-55.206299999999999</v>
      </c>
      <c r="T71" s="99">
        <v>0.16661999999999999</v>
      </c>
      <c r="U71" s="4">
        <v>140.45833999999999</v>
      </c>
    </row>
    <row r="72" spans="1:25">
      <c r="A72" s="47" t="s">
        <v>237</v>
      </c>
      <c r="B72" s="106"/>
      <c r="C72" s="106"/>
      <c r="D72" s="102" t="s">
        <v>242</v>
      </c>
      <c r="E72" s="102">
        <v>2</v>
      </c>
      <c r="F72" s="43"/>
      <c r="I72" s="43" t="s">
        <v>199</v>
      </c>
      <c r="J72" s="4" t="s">
        <v>166</v>
      </c>
      <c r="K72" s="4" t="s">
        <v>166</v>
      </c>
      <c r="L72" s="4" t="s">
        <v>166</v>
      </c>
      <c r="M72" s="99" t="s">
        <v>166</v>
      </c>
      <c r="N72" s="99" t="s">
        <v>166</v>
      </c>
      <c r="O72" s="99" t="s">
        <v>166</v>
      </c>
      <c r="P72" s="99" t="s">
        <v>166</v>
      </c>
      <c r="Q72" s="99" t="s">
        <v>166</v>
      </c>
      <c r="R72" s="99" t="s">
        <v>166</v>
      </c>
      <c r="S72" s="99" t="s">
        <v>166</v>
      </c>
      <c r="T72" s="99" t="s">
        <v>166</v>
      </c>
      <c r="U72" s="4" t="s">
        <v>166</v>
      </c>
    </row>
    <row r="73" spans="1:25">
      <c r="A73" s="47" t="s">
        <v>235</v>
      </c>
      <c r="B73" s="107">
        <v>1</v>
      </c>
      <c r="C73" s="107">
        <v>2</v>
      </c>
      <c r="D73" s="102" t="s">
        <v>242</v>
      </c>
      <c r="E73" s="102">
        <v>2</v>
      </c>
      <c r="F73" s="43"/>
      <c r="I73" s="43" t="s">
        <v>200</v>
      </c>
      <c r="J73" s="4">
        <v>-63.124429999999997</v>
      </c>
      <c r="K73" s="4">
        <v>266.90489000000002</v>
      </c>
      <c r="L73" s="4">
        <v>11.26487</v>
      </c>
      <c r="M73" s="99">
        <v>4.7489999999999997E-2</v>
      </c>
      <c r="N73" s="99">
        <v>6.2820000000000001E-2</v>
      </c>
      <c r="O73" s="99">
        <v>-50.384520000000002</v>
      </c>
      <c r="P73" s="99">
        <v>2.6749999999999999E-2</v>
      </c>
      <c r="Q73" s="99">
        <v>96.252440000000007</v>
      </c>
      <c r="R73" s="99">
        <v>1.2199999999999999E-3</v>
      </c>
      <c r="S73" s="99">
        <v>-51.605229999999999</v>
      </c>
      <c r="T73" s="99">
        <v>0.18742</v>
      </c>
      <c r="U73" s="4">
        <v>42.205570000000002</v>
      </c>
    </row>
    <row r="74" spans="1:25">
      <c r="A74" s="47" t="s">
        <v>235</v>
      </c>
      <c r="B74" s="106"/>
      <c r="C74" s="106"/>
      <c r="D74" s="102" t="s">
        <v>242</v>
      </c>
      <c r="E74" s="102">
        <v>2</v>
      </c>
      <c r="F74" s="43"/>
      <c r="I74" s="43" t="s">
        <v>201</v>
      </c>
      <c r="J74" s="4">
        <v>-62.757710000000003</v>
      </c>
      <c r="K74" s="49">
        <v>-168.33081000000001</v>
      </c>
      <c r="L74" s="49">
        <v>-18.381070000000001</v>
      </c>
      <c r="M74" s="99">
        <v>4.7759999999999997E-2</v>
      </c>
      <c r="N74" s="99">
        <v>0.13668</v>
      </c>
      <c r="O74" s="99">
        <v>-47.119140000000002</v>
      </c>
      <c r="P74" s="99">
        <v>3.542E-2</v>
      </c>
      <c r="Q74" s="99">
        <v>90.820310000000006</v>
      </c>
      <c r="R74" s="99">
        <v>1.3600000000000001E-3</v>
      </c>
      <c r="S74" s="99">
        <v>-56.09131</v>
      </c>
      <c r="T74" s="99">
        <v>0.14025000000000001</v>
      </c>
      <c r="U74" s="4">
        <v>109.19611</v>
      </c>
    </row>
    <row r="75" spans="1:25">
      <c r="A75" s="43"/>
      <c r="B75" s="106"/>
      <c r="C75" s="106"/>
      <c r="D75" s="102" t="s">
        <v>242</v>
      </c>
      <c r="E75" s="102">
        <v>2</v>
      </c>
      <c r="F75" s="43"/>
      <c r="I75" s="43" t="s">
        <v>202</v>
      </c>
      <c r="J75" s="4" t="s">
        <v>166</v>
      </c>
      <c r="K75" s="4" t="s">
        <v>166</v>
      </c>
      <c r="L75" s="4" t="s">
        <v>166</v>
      </c>
      <c r="M75" s="99" t="s">
        <v>166</v>
      </c>
      <c r="N75" s="99" t="s">
        <v>166</v>
      </c>
      <c r="O75" s="99" t="s">
        <v>166</v>
      </c>
      <c r="P75" s="99" t="s">
        <v>166</v>
      </c>
      <c r="Q75" s="99" t="s">
        <v>166</v>
      </c>
      <c r="R75" s="99" t="s">
        <v>166</v>
      </c>
      <c r="S75" s="99" t="s">
        <v>166</v>
      </c>
      <c r="T75" s="99" t="s">
        <v>166</v>
      </c>
      <c r="U75" s="4" t="s">
        <v>166</v>
      </c>
    </row>
    <row r="76" spans="1:25">
      <c r="A76" s="42" t="s">
        <v>173</v>
      </c>
      <c r="B76" s="106"/>
      <c r="C76" s="106"/>
      <c r="E76" s="102">
        <v>2</v>
      </c>
      <c r="F76" s="43" t="s">
        <v>172</v>
      </c>
      <c r="I76" s="43"/>
      <c r="J76" s="4" t="s">
        <v>166</v>
      </c>
      <c r="K76" s="4" t="s">
        <v>166</v>
      </c>
      <c r="L76" s="4" t="s">
        <v>166</v>
      </c>
      <c r="M76" s="99" t="s">
        <v>166</v>
      </c>
      <c r="N76" s="99" t="s">
        <v>166</v>
      </c>
      <c r="O76" s="99" t="s">
        <v>166</v>
      </c>
      <c r="P76" s="99" t="s">
        <v>166</v>
      </c>
      <c r="Q76" s="99" t="s">
        <v>166</v>
      </c>
      <c r="R76" s="99" t="s">
        <v>166</v>
      </c>
      <c r="S76" s="99" t="s">
        <v>166</v>
      </c>
      <c r="T76" s="99" t="s">
        <v>166</v>
      </c>
      <c r="U76" s="4" t="s">
        <v>166</v>
      </c>
    </row>
    <row r="77" spans="1:25">
      <c r="A77" s="43" t="s">
        <v>174</v>
      </c>
      <c r="B77" s="106"/>
      <c r="C77" s="106"/>
      <c r="E77" s="102">
        <v>2</v>
      </c>
      <c r="F77" s="43"/>
      <c r="I77" s="43"/>
      <c r="J77" s="4" t="s">
        <v>166</v>
      </c>
      <c r="K77" s="4" t="s">
        <v>166</v>
      </c>
      <c r="L77" s="4" t="s">
        <v>166</v>
      </c>
      <c r="M77" s="99" t="s">
        <v>166</v>
      </c>
      <c r="N77" s="99" t="s">
        <v>166</v>
      </c>
      <c r="O77" s="99" t="s">
        <v>166</v>
      </c>
      <c r="P77" s="99" t="s">
        <v>166</v>
      </c>
      <c r="Q77" s="99" t="s">
        <v>166</v>
      </c>
      <c r="R77" s="99" t="s">
        <v>166</v>
      </c>
      <c r="S77" s="99" t="s">
        <v>166</v>
      </c>
      <c r="T77" s="99" t="s">
        <v>166</v>
      </c>
      <c r="U77" s="4" t="s">
        <v>166</v>
      </c>
    </row>
    <row r="78" spans="1:25">
      <c r="A78" s="43" t="s">
        <v>175</v>
      </c>
      <c r="B78" s="107"/>
      <c r="C78" s="107"/>
      <c r="D78" s="102" t="s">
        <v>242</v>
      </c>
      <c r="E78" s="102">
        <v>2</v>
      </c>
      <c r="F78" s="43" t="s">
        <v>176</v>
      </c>
      <c r="I78" s="43" t="s">
        <v>203</v>
      </c>
      <c r="J78" s="4">
        <v>-70.673789999999997</v>
      </c>
      <c r="K78" s="4">
        <v>67.451909999999998</v>
      </c>
      <c r="L78" s="4">
        <v>12.473739999999999</v>
      </c>
      <c r="M78" s="99">
        <v>-7.2300000000000003E-3</v>
      </c>
      <c r="N78" s="99">
        <v>2.2460000000000001E-2</v>
      </c>
      <c r="O78" s="99">
        <v>-50.048830000000002</v>
      </c>
      <c r="P78" s="99">
        <v>0.24485000000000001</v>
      </c>
      <c r="Q78" s="99">
        <v>82.061769999999996</v>
      </c>
      <c r="R78" s="99">
        <v>1.06E-3</v>
      </c>
      <c r="S78" s="99">
        <v>-60.150149999999996</v>
      </c>
      <c r="T78" s="99">
        <v>7.3599999999999999E-2</v>
      </c>
      <c r="U78" s="4">
        <v>184.92795000000001</v>
      </c>
    </row>
    <row r="79" spans="1:25">
      <c r="A79" s="47" t="s">
        <v>236</v>
      </c>
      <c r="B79" s="107">
        <v>1</v>
      </c>
      <c r="C79" s="107">
        <v>1</v>
      </c>
      <c r="D79" s="102" t="s">
        <v>242</v>
      </c>
      <c r="E79" s="102">
        <v>2</v>
      </c>
      <c r="F79" s="43"/>
      <c r="I79" s="43" t="s">
        <v>204</v>
      </c>
      <c r="J79" s="4">
        <v>-67.969930000000005</v>
      </c>
      <c r="K79" s="4">
        <v>75.03237</v>
      </c>
      <c r="L79" s="4">
        <v>16.937439999999999</v>
      </c>
      <c r="M79" s="99">
        <v>-1.128E-2</v>
      </c>
      <c r="N79" s="99">
        <v>1.5959999999999998E-2</v>
      </c>
      <c r="O79" s="99">
        <v>-51.208500000000001</v>
      </c>
      <c r="P79" s="99">
        <v>0.25896000000000002</v>
      </c>
      <c r="Q79" s="99">
        <v>83.770750000000007</v>
      </c>
      <c r="R79" s="99">
        <v>1.1000000000000001E-3</v>
      </c>
      <c r="S79" s="99">
        <v>-64.36157</v>
      </c>
      <c r="T79" s="99">
        <v>9.6210000000000004E-2</v>
      </c>
      <c r="U79" s="4">
        <v>225.73516000000001</v>
      </c>
    </row>
    <row r="80" spans="1:25">
      <c r="A80" s="43"/>
      <c r="B80" s="106"/>
      <c r="C80" s="106"/>
      <c r="D80" s="102" t="s">
        <v>242</v>
      </c>
      <c r="E80" s="102">
        <v>2</v>
      </c>
      <c r="F80" s="43"/>
      <c r="I80" s="43" t="s">
        <v>205</v>
      </c>
      <c r="J80" s="4" t="s">
        <v>166</v>
      </c>
      <c r="K80" s="4" t="s">
        <v>166</v>
      </c>
      <c r="L80" s="4" t="s">
        <v>166</v>
      </c>
      <c r="M80" s="99" t="s">
        <v>166</v>
      </c>
      <c r="N80" s="99" t="s">
        <v>166</v>
      </c>
      <c r="O80" s="99" t="s">
        <v>166</v>
      </c>
      <c r="P80" s="99" t="s">
        <v>166</v>
      </c>
      <c r="Q80" s="99" t="s">
        <v>166</v>
      </c>
      <c r="R80" s="99" t="s">
        <v>166</v>
      </c>
      <c r="S80" s="99" t="s">
        <v>166</v>
      </c>
      <c r="T80" s="99" t="s">
        <v>166</v>
      </c>
      <c r="U80" s="4" t="s">
        <v>166</v>
      </c>
    </row>
    <row r="81" spans="1:21">
      <c r="A81" s="43"/>
      <c r="B81" s="106"/>
      <c r="C81" s="106"/>
      <c r="D81" s="102" t="s">
        <v>242</v>
      </c>
      <c r="E81" s="102">
        <v>2</v>
      </c>
      <c r="F81" s="43"/>
      <c r="I81" s="43" t="s">
        <v>206</v>
      </c>
      <c r="J81" s="4" t="s">
        <v>166</v>
      </c>
      <c r="K81" s="4" t="s">
        <v>166</v>
      </c>
      <c r="L81" s="4" t="s">
        <v>166</v>
      </c>
      <c r="M81" s="99" t="s">
        <v>166</v>
      </c>
      <c r="N81" s="99" t="s">
        <v>166</v>
      </c>
      <c r="O81" s="99" t="s">
        <v>166</v>
      </c>
      <c r="P81" s="99" t="s">
        <v>166</v>
      </c>
      <c r="Q81" s="99" t="s">
        <v>166</v>
      </c>
      <c r="R81" s="99" t="s">
        <v>166</v>
      </c>
      <c r="S81" s="99" t="s">
        <v>166</v>
      </c>
      <c r="T81" s="99" t="s">
        <v>166</v>
      </c>
      <c r="U81" s="4" t="s">
        <v>166</v>
      </c>
    </row>
    <row r="82" spans="1:21">
      <c r="A82" s="43"/>
      <c r="B82" s="106"/>
      <c r="C82" s="106"/>
      <c r="D82" s="102" t="s">
        <v>242</v>
      </c>
      <c r="E82" s="102">
        <v>2</v>
      </c>
      <c r="F82" s="43"/>
      <c r="I82" s="43" t="s">
        <v>207</v>
      </c>
      <c r="J82" s="4">
        <v>-72.502030000000005</v>
      </c>
      <c r="K82" s="4">
        <v>74.314139999999995</v>
      </c>
      <c r="L82" s="4">
        <v>15.574590000000001</v>
      </c>
      <c r="M82" s="99">
        <v>0</v>
      </c>
      <c r="N82" s="99">
        <v>9.0399999999999994E-3</v>
      </c>
      <c r="O82" s="99">
        <v>-51.54419</v>
      </c>
      <c r="P82" s="99" t="s">
        <v>166</v>
      </c>
      <c r="Q82" s="99">
        <v>41.534419999999997</v>
      </c>
      <c r="R82" s="99">
        <v>1.2999999999999999E-3</v>
      </c>
      <c r="S82" s="99">
        <v>-63.690190000000001</v>
      </c>
      <c r="T82" s="99">
        <v>7.7030000000000001E-2</v>
      </c>
      <c r="U82" s="4">
        <v>209.57775000000001</v>
      </c>
    </row>
    <row r="83" spans="1:21">
      <c r="A83" s="43"/>
      <c r="B83" s="106">
        <v>1</v>
      </c>
      <c r="C83" s="106">
        <v>1</v>
      </c>
      <c r="D83" s="102" t="s">
        <v>242</v>
      </c>
      <c r="E83" s="102">
        <v>2</v>
      </c>
      <c r="F83" s="43"/>
      <c r="I83" s="43" t="s">
        <v>208</v>
      </c>
      <c r="J83" s="37">
        <v>-70.673249999999996</v>
      </c>
      <c r="K83" s="4">
        <v>144.85382000000001</v>
      </c>
      <c r="L83" s="4">
        <v>26.894269999999999</v>
      </c>
      <c r="M83" s="99">
        <v>5.0689999999999999E-2</v>
      </c>
      <c r="N83" s="99">
        <v>9.3859999999999999E-2</v>
      </c>
      <c r="O83" s="99">
        <v>-46.691899999999997</v>
      </c>
      <c r="P83" s="99">
        <v>1.38E-2</v>
      </c>
      <c r="Q83" s="99">
        <v>87.463380000000001</v>
      </c>
      <c r="R83" s="99">
        <v>1.2999999999999999E-3</v>
      </c>
      <c r="S83" s="99">
        <v>-58.380130000000001</v>
      </c>
      <c r="T83" s="99">
        <v>4.6379999999999998E-2</v>
      </c>
      <c r="U83" s="4">
        <v>185.66489999999999</v>
      </c>
    </row>
    <row r="84" spans="1:21">
      <c r="A84" s="43"/>
      <c r="B84" s="106"/>
      <c r="C84" s="106"/>
      <c r="D84" s="102" t="s">
        <v>242</v>
      </c>
      <c r="E84" s="102">
        <v>2</v>
      </c>
      <c r="F84" s="43"/>
      <c r="I84" s="43" t="s">
        <v>209</v>
      </c>
      <c r="J84" s="4" t="s">
        <v>166</v>
      </c>
      <c r="K84" s="4" t="s">
        <v>166</v>
      </c>
      <c r="L84" s="4" t="s">
        <v>166</v>
      </c>
      <c r="M84" s="99" t="s">
        <v>166</v>
      </c>
      <c r="N84" s="99" t="s">
        <v>166</v>
      </c>
      <c r="O84" s="99" t="s">
        <v>166</v>
      </c>
      <c r="P84" s="99" t="s">
        <v>166</v>
      </c>
      <c r="Q84" s="99" t="s">
        <v>166</v>
      </c>
      <c r="R84" s="99" t="s">
        <v>166</v>
      </c>
      <c r="S84" s="99" t="s">
        <v>166</v>
      </c>
      <c r="T84" s="99" t="s">
        <v>166</v>
      </c>
      <c r="U84" s="4" t="s">
        <v>166</v>
      </c>
    </row>
    <row r="85" spans="1:21">
      <c r="A85" s="43"/>
      <c r="B85" s="106"/>
      <c r="C85" s="106"/>
      <c r="D85" s="102" t="s">
        <v>242</v>
      </c>
      <c r="E85" s="102">
        <v>2</v>
      </c>
      <c r="F85" s="43"/>
      <c r="I85" s="43" t="s">
        <v>210</v>
      </c>
      <c r="J85" s="4" t="s">
        <v>166</v>
      </c>
      <c r="K85" s="4" t="s">
        <v>166</v>
      </c>
      <c r="L85" s="4" t="s">
        <v>166</v>
      </c>
      <c r="M85" s="99" t="s">
        <v>166</v>
      </c>
      <c r="N85" s="99" t="s">
        <v>166</v>
      </c>
      <c r="O85" s="99" t="s">
        <v>166</v>
      </c>
      <c r="P85" s="99" t="s">
        <v>166</v>
      </c>
      <c r="Q85" s="99" t="s">
        <v>166</v>
      </c>
      <c r="R85" s="99" t="s">
        <v>166</v>
      </c>
      <c r="S85" s="99" t="s">
        <v>166</v>
      </c>
      <c r="T85" s="99" t="s">
        <v>166</v>
      </c>
      <c r="U85" s="32" t="s">
        <v>166</v>
      </c>
    </row>
    <row r="86" spans="1:21">
      <c r="A86" s="42"/>
      <c r="B86" s="106">
        <v>1</v>
      </c>
      <c r="C86" s="106">
        <v>1</v>
      </c>
      <c r="D86" s="102" t="s">
        <v>242</v>
      </c>
      <c r="E86" s="102">
        <v>2</v>
      </c>
      <c r="F86" s="43"/>
      <c r="I86" s="43" t="s">
        <v>211</v>
      </c>
      <c r="J86" s="4">
        <v>-73.055179999999993</v>
      </c>
      <c r="K86" s="49">
        <v>4222.2463200000002</v>
      </c>
      <c r="L86" s="4">
        <v>13.67187</v>
      </c>
      <c r="M86" s="99">
        <v>-7.2399999999999999E-3</v>
      </c>
      <c r="N86" s="99">
        <v>4.0140000000000002E-2</v>
      </c>
      <c r="O86" s="99">
        <v>-46.142580000000002</v>
      </c>
      <c r="P86" s="99">
        <v>0.10691000000000001</v>
      </c>
      <c r="Q86" s="99">
        <v>74.829099999999997</v>
      </c>
      <c r="R86" s="99">
        <v>1.42E-3</v>
      </c>
      <c r="S86" s="99">
        <v>-50.750729999999997</v>
      </c>
      <c r="T86" s="99">
        <v>0.18704999999999999</v>
      </c>
      <c r="U86" s="4">
        <v>3.2380599999999999</v>
      </c>
    </row>
    <row r="87" spans="1:21">
      <c r="A87" s="43"/>
      <c r="B87" s="106"/>
      <c r="C87" s="106"/>
      <c r="D87" s="102" t="s">
        <v>242</v>
      </c>
      <c r="E87" s="102">
        <v>2</v>
      </c>
      <c r="F87" s="43"/>
      <c r="I87" s="43" t="s">
        <v>212</v>
      </c>
      <c r="J87" s="4" t="s">
        <v>166</v>
      </c>
      <c r="K87" s="4" t="s">
        <v>166</v>
      </c>
      <c r="L87" s="4" t="s">
        <v>166</v>
      </c>
      <c r="M87" s="99" t="s">
        <v>166</v>
      </c>
      <c r="N87" s="99" t="s">
        <v>166</v>
      </c>
      <c r="O87" s="99" t="s">
        <v>166</v>
      </c>
      <c r="P87" s="99" t="s">
        <v>166</v>
      </c>
      <c r="Q87" s="99" t="s">
        <v>166</v>
      </c>
      <c r="R87" s="99" t="s">
        <v>166</v>
      </c>
      <c r="S87" s="99" t="s">
        <v>166</v>
      </c>
      <c r="T87" s="99" t="s">
        <v>166</v>
      </c>
      <c r="U87" s="32" t="s">
        <v>166</v>
      </c>
    </row>
    <row r="88" spans="1:21">
      <c r="A88" s="43"/>
      <c r="B88" s="106"/>
      <c r="C88" s="106"/>
      <c r="D88" s="102" t="s">
        <v>242</v>
      </c>
      <c r="E88" s="102">
        <v>2</v>
      </c>
      <c r="F88" s="43"/>
      <c r="I88" s="5" t="s">
        <v>213</v>
      </c>
      <c r="J88" s="4" t="s">
        <v>166</v>
      </c>
      <c r="K88" s="4" t="s">
        <v>166</v>
      </c>
      <c r="L88" s="4" t="s">
        <v>166</v>
      </c>
      <c r="M88" s="99" t="s">
        <v>166</v>
      </c>
      <c r="N88" s="99" t="s">
        <v>166</v>
      </c>
      <c r="O88" s="99" t="s">
        <v>166</v>
      </c>
      <c r="P88" s="99" t="s">
        <v>166</v>
      </c>
      <c r="Q88" s="99" t="s">
        <v>166</v>
      </c>
      <c r="R88" s="99" t="s">
        <v>166</v>
      </c>
      <c r="S88" s="99" t="s">
        <v>166</v>
      </c>
      <c r="T88" s="99" t="s">
        <v>166</v>
      </c>
      <c r="U88" s="4" t="s">
        <v>166</v>
      </c>
    </row>
    <row r="89" spans="1:21">
      <c r="A89" s="43"/>
      <c r="B89" s="106"/>
      <c r="C89" s="106"/>
      <c r="D89" s="102" t="s">
        <v>242</v>
      </c>
      <c r="E89" s="102">
        <v>2</v>
      </c>
      <c r="F89" s="43"/>
      <c r="I89" s="5" t="s">
        <v>214</v>
      </c>
      <c r="J89" s="4">
        <v>-61.631010000000003</v>
      </c>
      <c r="K89" s="49">
        <v>-571.03746000000001</v>
      </c>
      <c r="L89" s="49">
        <v>-45.759340000000002</v>
      </c>
      <c r="M89" s="99">
        <v>0</v>
      </c>
      <c r="N89" s="99">
        <v>9.1599999999999997E-3</v>
      </c>
      <c r="O89" s="99">
        <v>-35.003660000000004</v>
      </c>
      <c r="P89" s="99" t="s">
        <v>166</v>
      </c>
      <c r="Q89" s="99">
        <v>43.487549999999999</v>
      </c>
      <c r="R89" s="99">
        <v>2.5999999999999999E-3</v>
      </c>
      <c r="S89" s="99">
        <v>-47.363280000000003</v>
      </c>
      <c r="T89" s="99">
        <v>5.1159999999999997E-2</v>
      </c>
      <c r="U89" s="4">
        <v>80.133690000000001</v>
      </c>
    </row>
    <row r="90" spans="1:21">
      <c r="A90" s="47" t="s">
        <v>237</v>
      </c>
      <c r="B90" s="106"/>
      <c r="C90" s="106"/>
      <c r="D90" s="102" t="s">
        <v>242</v>
      </c>
      <c r="E90" s="102">
        <v>2</v>
      </c>
      <c r="F90" s="43"/>
      <c r="I90" s="1" t="s">
        <v>215</v>
      </c>
      <c r="J90" s="4" t="s">
        <v>166</v>
      </c>
      <c r="K90" s="4" t="s">
        <v>166</v>
      </c>
      <c r="L90" s="4" t="s">
        <v>166</v>
      </c>
      <c r="M90" s="99" t="s">
        <v>166</v>
      </c>
      <c r="N90" s="99" t="s">
        <v>166</v>
      </c>
      <c r="O90" s="99" t="s">
        <v>166</v>
      </c>
      <c r="P90" s="99" t="s">
        <v>166</v>
      </c>
      <c r="Q90" s="99" t="s">
        <v>166</v>
      </c>
      <c r="R90" s="99" t="s">
        <v>166</v>
      </c>
      <c r="S90" s="99" t="s">
        <v>166</v>
      </c>
      <c r="T90" s="99" t="s">
        <v>166</v>
      </c>
      <c r="U90" s="32" t="s">
        <v>166</v>
      </c>
    </row>
    <row r="91" spans="1:21">
      <c r="A91" s="47" t="s">
        <v>235</v>
      </c>
      <c r="B91" s="107">
        <v>1</v>
      </c>
      <c r="C91" s="107">
        <v>1</v>
      </c>
      <c r="D91" s="102" t="s">
        <v>242</v>
      </c>
      <c r="E91" s="102">
        <v>2</v>
      </c>
      <c r="F91" s="43"/>
      <c r="I91" s="43" t="s">
        <v>216</v>
      </c>
      <c r="J91" s="4">
        <v>-57.855249999999998</v>
      </c>
      <c r="K91" s="4">
        <v>-9.3177800000000008</v>
      </c>
      <c r="L91" s="4">
        <v>-0.56023000000000001</v>
      </c>
      <c r="M91" s="99">
        <v>0.47262999999999999</v>
      </c>
      <c r="N91" s="99">
        <v>6.1600000000000002E-2</v>
      </c>
      <c r="O91" s="99">
        <v>-29.144290000000002</v>
      </c>
      <c r="P91" s="99">
        <v>8.9340000000000003E-2</v>
      </c>
      <c r="Q91" s="99">
        <v>66.650390000000002</v>
      </c>
      <c r="R91" s="99">
        <v>2.1800000000000001E-3</v>
      </c>
      <c r="S91" s="99">
        <v>-27.099609999999998</v>
      </c>
      <c r="T91" s="99">
        <v>0.11731</v>
      </c>
      <c r="U91" s="4">
        <v>60.12482</v>
      </c>
    </row>
    <row r="92" spans="1:21">
      <c r="A92" s="47" t="s">
        <v>235</v>
      </c>
      <c r="B92" s="107"/>
      <c r="C92" s="107"/>
      <c r="D92" s="102" t="s">
        <v>242</v>
      </c>
      <c r="E92" s="102">
        <v>2</v>
      </c>
      <c r="F92" s="43"/>
      <c r="I92" s="43" t="s">
        <v>217</v>
      </c>
      <c r="J92" s="4">
        <v>-69.394810000000007</v>
      </c>
      <c r="K92" s="4">
        <v>33.710410000000003</v>
      </c>
      <c r="L92" s="4">
        <v>3.2372700000000001</v>
      </c>
      <c r="M92" s="99">
        <v>0.1226</v>
      </c>
      <c r="N92" s="99">
        <v>4.4119999999999999E-2</v>
      </c>
      <c r="O92" s="99">
        <v>-39.733890000000002</v>
      </c>
      <c r="P92" s="99">
        <v>8.9709999999999998E-2</v>
      </c>
      <c r="Q92" s="99">
        <v>59.753419999999998</v>
      </c>
      <c r="R92" s="99">
        <v>2.2599999999999999E-3</v>
      </c>
      <c r="S92" s="99">
        <v>-37.170409999999997</v>
      </c>
      <c r="T92" s="99">
        <v>0.12118</v>
      </c>
      <c r="U92" s="4">
        <v>96.031890000000004</v>
      </c>
    </row>
    <row r="93" spans="1:21">
      <c r="A93" s="43"/>
      <c r="B93" s="106"/>
      <c r="C93" s="106"/>
      <c r="D93" s="102" t="s">
        <v>242</v>
      </c>
      <c r="E93" s="102">
        <v>2</v>
      </c>
      <c r="F93" s="43"/>
      <c r="I93" s="43" t="s">
        <v>218</v>
      </c>
      <c r="J93" s="4" t="s">
        <v>166</v>
      </c>
      <c r="K93" s="4" t="s">
        <v>166</v>
      </c>
      <c r="L93" s="4" t="s">
        <v>166</v>
      </c>
      <c r="M93" s="99" t="s">
        <v>166</v>
      </c>
      <c r="N93" s="99" t="s">
        <v>166</v>
      </c>
      <c r="O93" s="99" t="s">
        <v>166</v>
      </c>
      <c r="P93" s="99" t="s">
        <v>166</v>
      </c>
      <c r="Q93" s="99" t="s">
        <v>166</v>
      </c>
      <c r="R93" s="99" t="s">
        <v>166</v>
      </c>
      <c r="S93" s="99" t="s">
        <v>166</v>
      </c>
      <c r="T93" s="99" t="s">
        <v>166</v>
      </c>
      <c r="U93" s="4" t="s">
        <v>166</v>
      </c>
    </row>
    <row r="94" spans="1:21">
      <c r="A94" s="43"/>
      <c r="B94" s="107"/>
      <c r="C94" s="107"/>
      <c r="D94" s="102" t="s">
        <v>242</v>
      </c>
      <c r="E94" s="102">
        <v>2</v>
      </c>
      <c r="F94" s="43"/>
      <c r="I94" s="43" t="s">
        <v>219</v>
      </c>
      <c r="J94" s="4">
        <v>-78.164180000000002</v>
      </c>
      <c r="K94" s="4">
        <v>34.858609999999999</v>
      </c>
      <c r="L94" s="4">
        <v>8.4903700000000004</v>
      </c>
      <c r="M94" s="99">
        <v>0.51958000000000004</v>
      </c>
      <c r="N94" s="99">
        <v>9.2579999999999996E-2</v>
      </c>
      <c r="O94" s="99">
        <v>-48.126220000000004</v>
      </c>
      <c r="P94" s="99">
        <v>3.4430000000000002E-2</v>
      </c>
      <c r="Q94" s="99">
        <v>57.434080000000002</v>
      </c>
      <c r="R94" s="99">
        <v>2.0799999999999998E-3</v>
      </c>
      <c r="S94" s="99">
        <v>-50.44556</v>
      </c>
      <c r="T94" s="99">
        <v>0.13344</v>
      </c>
      <c r="U94" s="4">
        <v>243.56591</v>
      </c>
    </row>
    <row r="95" spans="1:21">
      <c r="A95" s="43"/>
      <c r="B95" s="107">
        <v>1</v>
      </c>
      <c r="C95" s="107">
        <v>1</v>
      </c>
      <c r="D95" s="102" t="s">
        <v>242</v>
      </c>
      <c r="E95" s="102">
        <v>2</v>
      </c>
      <c r="F95" s="43"/>
      <c r="I95" s="43" t="s">
        <v>220</v>
      </c>
      <c r="J95" s="4">
        <v>-76.999430000000004</v>
      </c>
      <c r="K95" s="4">
        <v>1143.11976</v>
      </c>
      <c r="L95" s="4">
        <v>19.86966</v>
      </c>
      <c r="M95" s="99">
        <v>-3.7299999999999998E-3</v>
      </c>
      <c r="N95" s="99">
        <v>8.4500000000000006E-2</v>
      </c>
      <c r="O95" s="99">
        <v>-43.212890000000002</v>
      </c>
      <c r="P95" s="99">
        <v>0.19797000000000001</v>
      </c>
      <c r="Q95" s="99">
        <v>79.040530000000004</v>
      </c>
      <c r="R95" s="99">
        <v>1.48E-3</v>
      </c>
      <c r="S95" s="99">
        <v>-55.969239999999999</v>
      </c>
      <c r="T95" s="99">
        <v>0.12934999999999999</v>
      </c>
      <c r="U95" s="4">
        <v>17.381959999999999</v>
      </c>
    </row>
    <row r="96" spans="1:21">
      <c r="A96" s="43"/>
      <c r="B96" s="106">
        <v>1</v>
      </c>
      <c r="C96" s="106">
        <v>1</v>
      </c>
      <c r="D96" s="102" t="s">
        <v>242</v>
      </c>
      <c r="E96" s="102">
        <v>2</v>
      </c>
      <c r="F96" s="43"/>
      <c r="I96" s="43" t="s">
        <v>221</v>
      </c>
      <c r="J96" s="4">
        <v>-49.289290000000001</v>
      </c>
      <c r="K96" s="49">
        <v>20621.38651</v>
      </c>
      <c r="L96" s="49">
        <v>424.63222999999999</v>
      </c>
      <c r="M96" s="99">
        <v>-1.4599999999999999E-3</v>
      </c>
      <c r="N96" s="99">
        <v>6.3200000000000001E-3</v>
      </c>
      <c r="O96" s="99">
        <v>-45.318600000000004</v>
      </c>
      <c r="P96" s="99" t="s">
        <v>166</v>
      </c>
      <c r="Q96" s="99">
        <v>77.392579999999995</v>
      </c>
      <c r="R96" s="99">
        <v>1.6000000000000001E-3</v>
      </c>
      <c r="S96" s="99">
        <v>-55.053710000000002</v>
      </c>
      <c r="T96" s="99">
        <v>0.22220999999999999</v>
      </c>
      <c r="U96" s="4">
        <v>20.591840000000001</v>
      </c>
    </row>
    <row r="97" spans="1:21">
      <c r="A97" s="43" t="s">
        <v>177</v>
      </c>
      <c r="B97" s="106">
        <v>1</v>
      </c>
      <c r="C97" s="106">
        <v>2</v>
      </c>
      <c r="D97" s="102" t="s">
        <v>242</v>
      </c>
      <c r="E97" s="102">
        <v>2</v>
      </c>
      <c r="F97" s="43"/>
      <c r="I97" s="43" t="s">
        <v>222</v>
      </c>
      <c r="J97" s="4">
        <v>-67.165369999999996</v>
      </c>
      <c r="K97" s="4">
        <v>186.97091</v>
      </c>
      <c r="L97" s="4">
        <v>28.487670000000001</v>
      </c>
      <c r="M97" s="99">
        <v>2.945E-2</v>
      </c>
      <c r="N97" s="99">
        <v>9.1759999999999994E-2</v>
      </c>
      <c r="O97" s="99">
        <v>-52.429200000000002</v>
      </c>
      <c r="P97" s="99">
        <v>3.5799999999999998E-2</v>
      </c>
      <c r="Q97" s="99">
        <v>92.285160000000005</v>
      </c>
      <c r="R97" s="99">
        <v>1.2600000000000001E-3</v>
      </c>
      <c r="S97" s="99">
        <v>-67.535399999999996</v>
      </c>
      <c r="T97" s="99">
        <v>0.10761</v>
      </c>
      <c r="U97" s="4">
        <v>152.36417</v>
      </c>
    </row>
    <row r="98" spans="1:21">
      <c r="A98" s="43"/>
      <c r="B98" s="106">
        <v>1</v>
      </c>
      <c r="C98" s="106">
        <v>2</v>
      </c>
      <c r="D98" s="102" t="s">
        <v>242</v>
      </c>
      <c r="E98" s="102">
        <v>2</v>
      </c>
      <c r="F98" s="43"/>
      <c r="I98" s="43" t="s">
        <v>223</v>
      </c>
      <c r="J98" s="4">
        <v>-71.393199999999993</v>
      </c>
      <c r="K98" s="4">
        <v>83.517179999999996</v>
      </c>
      <c r="L98" s="4">
        <v>21.71688</v>
      </c>
      <c r="M98" s="99">
        <v>0.12264</v>
      </c>
      <c r="N98" s="99">
        <v>0.38012000000000001</v>
      </c>
      <c r="O98" s="99">
        <v>-44.403080000000003</v>
      </c>
      <c r="P98" s="99">
        <v>9.5300000000000003E-3</v>
      </c>
      <c r="Q98" s="99">
        <v>78.186040000000006</v>
      </c>
      <c r="R98" s="99">
        <v>1.2600000000000001E-3</v>
      </c>
      <c r="S98" s="99">
        <v>-64.941410000000005</v>
      </c>
      <c r="T98" s="99">
        <v>7.1580000000000005E-2</v>
      </c>
      <c r="U98" s="4">
        <v>260.02884999999998</v>
      </c>
    </row>
    <row r="99" spans="1:21">
      <c r="A99" s="43"/>
      <c r="B99" s="106"/>
      <c r="C99" s="106"/>
      <c r="D99" s="102" t="s">
        <v>242</v>
      </c>
      <c r="E99" s="102">
        <v>2</v>
      </c>
      <c r="F99" s="43"/>
      <c r="I99" s="43" t="s">
        <v>224</v>
      </c>
      <c r="J99" s="4" t="s">
        <v>166</v>
      </c>
      <c r="K99" s="4" t="s">
        <v>166</v>
      </c>
      <c r="L99" s="4" t="s">
        <v>166</v>
      </c>
      <c r="M99" s="99" t="s">
        <v>166</v>
      </c>
      <c r="N99" s="99" t="s">
        <v>166</v>
      </c>
      <c r="O99" s="99" t="s">
        <v>166</v>
      </c>
      <c r="P99" s="99" t="s">
        <v>166</v>
      </c>
      <c r="Q99" s="99" t="s">
        <v>166</v>
      </c>
      <c r="R99" s="99" t="s">
        <v>166</v>
      </c>
      <c r="S99" s="99" t="s">
        <v>166</v>
      </c>
      <c r="T99" s="99" t="s">
        <v>166</v>
      </c>
      <c r="U99" s="4" t="s">
        <v>166</v>
      </c>
    </row>
    <row r="100" spans="1:21">
      <c r="A100" s="48" t="s">
        <v>238</v>
      </c>
      <c r="B100" s="106"/>
      <c r="C100" s="106"/>
      <c r="D100" s="102" t="s">
        <v>242</v>
      </c>
      <c r="E100" s="102">
        <v>2</v>
      </c>
      <c r="F100" s="43"/>
      <c r="I100" s="43" t="s">
        <v>225</v>
      </c>
      <c r="J100" s="4">
        <v>-63.742420000000003</v>
      </c>
      <c r="K100" s="49">
        <v>-1621638.00345</v>
      </c>
      <c r="L100" s="49">
        <v>45473.161610000003</v>
      </c>
      <c r="M100" s="99">
        <v>7.4819999999999998E-2</v>
      </c>
      <c r="N100" s="99">
        <v>9.9180000000000004E-2</v>
      </c>
      <c r="O100" s="99">
        <v>-43.151859999999999</v>
      </c>
      <c r="P100" s="99">
        <v>0.13170000000000001</v>
      </c>
      <c r="Q100" s="99">
        <v>88.012699999999995</v>
      </c>
      <c r="R100" s="99">
        <v>1.2199999999999999E-3</v>
      </c>
      <c r="S100" s="99">
        <v>-53.405760000000001</v>
      </c>
      <c r="T100" s="99">
        <v>0.19683999999999999</v>
      </c>
      <c r="U100" s="49">
        <v>-28.041499999999999</v>
      </c>
    </row>
    <row r="101" spans="1:21">
      <c r="A101" s="48" t="s">
        <v>235</v>
      </c>
      <c r="B101" s="106">
        <v>1</v>
      </c>
      <c r="C101" s="106">
        <v>2</v>
      </c>
      <c r="D101" s="102" t="s">
        <v>242</v>
      </c>
      <c r="E101" s="102">
        <v>2</v>
      </c>
      <c r="F101" s="43"/>
      <c r="I101" s="43" t="s">
        <v>226</v>
      </c>
      <c r="J101" s="4">
        <v>-68.153819999999996</v>
      </c>
      <c r="K101" s="4">
        <v>17.582789999999999</v>
      </c>
      <c r="L101" s="4">
        <v>1.4517100000000001</v>
      </c>
      <c r="M101" s="99">
        <v>5.16E-2</v>
      </c>
      <c r="N101" s="99">
        <v>0.21093999999999999</v>
      </c>
      <c r="O101" s="99">
        <v>-62.530520000000003</v>
      </c>
      <c r="P101" s="99">
        <v>0.10940999999999999</v>
      </c>
      <c r="Q101" s="99">
        <v>104.70581</v>
      </c>
      <c r="R101" s="99">
        <v>1.1000000000000001E-3</v>
      </c>
      <c r="S101" s="99">
        <v>-54.809570000000001</v>
      </c>
      <c r="T101" s="99">
        <v>0.23413999999999999</v>
      </c>
      <c r="U101" s="4">
        <v>82.564149999999998</v>
      </c>
    </row>
    <row r="102" spans="1:21">
      <c r="A102" s="48" t="s">
        <v>235</v>
      </c>
      <c r="B102" s="106"/>
      <c r="C102" s="106"/>
      <c r="D102" s="102" t="s">
        <v>242</v>
      </c>
      <c r="E102" s="102">
        <v>2</v>
      </c>
      <c r="F102" s="43"/>
      <c r="I102" s="43" t="s">
        <v>227</v>
      </c>
      <c r="J102" s="4">
        <v>-70.058149999999998</v>
      </c>
      <c r="K102" s="4">
        <v>359.18585999999999</v>
      </c>
      <c r="L102" s="4">
        <v>16.068909999999999</v>
      </c>
      <c r="M102" s="99">
        <v>6.3439999999999996E-2</v>
      </c>
      <c r="N102" s="99">
        <v>0.11476</v>
      </c>
      <c r="O102" s="99">
        <v>-49.255369999999999</v>
      </c>
      <c r="P102" s="99">
        <v>8.5529999999999995E-2</v>
      </c>
      <c r="Q102" s="99">
        <v>95.092780000000005</v>
      </c>
      <c r="R102" s="99">
        <v>1.1199999999999999E-3</v>
      </c>
      <c r="S102" s="99">
        <v>-60.45532</v>
      </c>
      <c r="T102" s="99">
        <v>0.14729</v>
      </c>
      <c r="U102" s="4">
        <v>44.737050000000004</v>
      </c>
    </row>
    <row r="103" spans="1:21">
      <c r="A103" s="48" t="s">
        <v>235</v>
      </c>
      <c r="B103" s="106"/>
      <c r="C103" s="106"/>
      <c r="D103" s="102" t="s">
        <v>242</v>
      </c>
      <c r="E103" s="102">
        <v>2</v>
      </c>
      <c r="F103" s="26"/>
      <c r="I103" s="35" t="s">
        <v>228</v>
      </c>
      <c r="J103" s="4">
        <v>-70.60324</v>
      </c>
      <c r="K103" s="4">
        <v>211.85144</v>
      </c>
      <c r="L103" s="4">
        <v>12.764189999999999</v>
      </c>
      <c r="M103" s="99">
        <v>6.1330000000000003E-2</v>
      </c>
      <c r="N103" s="99">
        <v>9.4960000000000003E-2</v>
      </c>
      <c r="O103" s="99">
        <v>-49.560549999999999</v>
      </c>
      <c r="P103" s="99">
        <v>9.64E-2</v>
      </c>
      <c r="Q103" s="99">
        <v>95.184330000000003</v>
      </c>
      <c r="R103" s="99">
        <v>1.1000000000000001E-3</v>
      </c>
      <c r="S103" s="99">
        <v>-61.035159999999998</v>
      </c>
      <c r="T103" s="99">
        <v>0.13785</v>
      </c>
      <c r="U103" s="4">
        <v>60.250680000000003</v>
      </c>
    </row>
    <row r="104" spans="1:21">
      <c r="A104" s="28" t="s">
        <v>237</v>
      </c>
      <c r="B104" s="108"/>
      <c r="C104" s="108"/>
      <c r="D104" s="102" t="s">
        <v>242</v>
      </c>
      <c r="E104" s="102">
        <v>2</v>
      </c>
      <c r="F104" s="30"/>
      <c r="I104" s="43" t="s">
        <v>229</v>
      </c>
      <c r="J104" s="4" t="s">
        <v>166</v>
      </c>
      <c r="K104" s="4" t="s">
        <v>166</v>
      </c>
      <c r="L104" s="4" t="s">
        <v>166</v>
      </c>
      <c r="M104" s="99" t="s">
        <v>166</v>
      </c>
      <c r="N104" s="99" t="s">
        <v>166</v>
      </c>
      <c r="O104" s="99" t="s">
        <v>166</v>
      </c>
      <c r="P104" s="99" t="s">
        <v>166</v>
      </c>
      <c r="Q104" s="99" t="s">
        <v>166</v>
      </c>
      <c r="R104" s="99" t="s">
        <v>166</v>
      </c>
      <c r="S104" s="99" t="s">
        <v>166</v>
      </c>
      <c r="T104" s="99" t="s">
        <v>166</v>
      </c>
      <c r="U104" s="4" t="s">
        <v>166</v>
      </c>
    </row>
    <row r="105" spans="1:21">
      <c r="A105" s="28"/>
      <c r="B105" s="108"/>
      <c r="C105" s="108"/>
      <c r="D105" s="102" t="s">
        <v>242</v>
      </c>
      <c r="E105" s="102">
        <v>2</v>
      </c>
      <c r="F105" s="30"/>
      <c r="I105" s="43" t="s">
        <v>230</v>
      </c>
      <c r="J105" s="4" t="s">
        <v>166</v>
      </c>
      <c r="K105" s="4" t="s">
        <v>166</v>
      </c>
      <c r="L105" s="4" t="s">
        <v>166</v>
      </c>
      <c r="M105" s="99" t="s">
        <v>166</v>
      </c>
      <c r="N105" s="99" t="s">
        <v>166</v>
      </c>
      <c r="O105" s="99" t="s">
        <v>166</v>
      </c>
      <c r="P105" s="99" t="s">
        <v>166</v>
      </c>
      <c r="Q105" s="99" t="s">
        <v>166</v>
      </c>
      <c r="R105" s="99" t="s">
        <v>166</v>
      </c>
      <c r="S105" s="99" t="s">
        <v>166</v>
      </c>
      <c r="T105" s="99" t="s">
        <v>166</v>
      </c>
      <c r="U105" s="4" t="s">
        <v>166</v>
      </c>
    </row>
    <row r="106" spans="1:21">
      <c r="A106" s="28" t="s">
        <v>237</v>
      </c>
      <c r="B106" s="108"/>
      <c r="C106" s="108"/>
      <c r="D106" s="102" t="s">
        <v>242</v>
      </c>
      <c r="E106" s="102">
        <v>2</v>
      </c>
      <c r="F106" s="30"/>
      <c r="I106" s="43" t="s">
        <v>231</v>
      </c>
      <c r="J106" s="4" t="s">
        <v>166</v>
      </c>
      <c r="K106" s="4" t="s">
        <v>166</v>
      </c>
      <c r="L106" s="4" t="s">
        <v>166</v>
      </c>
      <c r="M106" s="99" t="s">
        <v>166</v>
      </c>
      <c r="N106" s="99" t="s">
        <v>166</v>
      </c>
      <c r="O106" s="99" t="s">
        <v>166</v>
      </c>
      <c r="P106" s="99" t="s">
        <v>166</v>
      </c>
      <c r="Q106" s="99" t="s">
        <v>166</v>
      </c>
      <c r="R106" s="99" t="s">
        <v>166</v>
      </c>
      <c r="S106" s="99" t="s">
        <v>166</v>
      </c>
      <c r="T106" s="99" t="s">
        <v>166</v>
      </c>
      <c r="U106" s="32" t="s">
        <v>166</v>
      </c>
    </row>
    <row r="107" spans="1:21">
      <c r="A107" s="28" t="s">
        <v>237</v>
      </c>
      <c r="B107" s="108"/>
      <c r="C107" s="108"/>
      <c r="D107" s="102" t="s">
        <v>242</v>
      </c>
      <c r="E107" s="102">
        <v>2</v>
      </c>
      <c r="F107" s="30"/>
      <c r="I107" s="43" t="s">
        <v>232</v>
      </c>
      <c r="J107" s="4" t="s">
        <v>166</v>
      </c>
      <c r="K107" s="4" t="s">
        <v>166</v>
      </c>
      <c r="L107" s="4" t="s">
        <v>166</v>
      </c>
      <c r="M107" s="99" t="s">
        <v>166</v>
      </c>
      <c r="N107" s="99" t="s">
        <v>166</v>
      </c>
      <c r="O107" s="99" t="s">
        <v>166</v>
      </c>
      <c r="P107" s="99" t="s">
        <v>166</v>
      </c>
      <c r="Q107" s="99" t="s">
        <v>166</v>
      </c>
      <c r="R107" s="99" t="s">
        <v>166</v>
      </c>
      <c r="S107" s="99" t="s">
        <v>166</v>
      </c>
      <c r="T107" s="99" t="s">
        <v>166</v>
      </c>
      <c r="U107" s="4" t="s">
        <v>166</v>
      </c>
    </row>
    <row r="108" spans="1:21">
      <c r="A108" s="28"/>
      <c r="B108" s="106">
        <v>1</v>
      </c>
      <c r="C108" s="106">
        <v>2</v>
      </c>
      <c r="D108" s="102" t="s">
        <v>242</v>
      </c>
      <c r="E108" s="102">
        <v>2</v>
      </c>
      <c r="F108" s="30"/>
      <c r="I108" s="43" t="s">
        <v>233</v>
      </c>
      <c r="J108" s="4">
        <v>-68.353849999999994</v>
      </c>
      <c r="K108" s="49">
        <v>208176.81005999999</v>
      </c>
      <c r="L108" s="49">
        <v>14032.28174</v>
      </c>
      <c r="M108" s="99">
        <v>7.1000000000000002E-4</v>
      </c>
      <c r="N108" s="99">
        <v>9.7180000000000002E-2</v>
      </c>
      <c r="O108" s="99">
        <v>-43.579099999999997</v>
      </c>
      <c r="P108" s="99">
        <v>4.7100000000000003E-2</v>
      </c>
      <c r="Q108" s="99">
        <v>74.249269999999996</v>
      </c>
      <c r="R108" s="99">
        <v>1.2800000000000001E-3</v>
      </c>
      <c r="S108" s="99">
        <v>-60.424810000000001</v>
      </c>
      <c r="T108" s="99">
        <v>0.23905000000000001</v>
      </c>
      <c r="U108" s="35">
        <v>67.405590000000004</v>
      </c>
    </row>
    <row r="109" spans="1:21">
      <c r="A109" s="28" t="s">
        <v>239</v>
      </c>
      <c r="B109" s="106"/>
      <c r="C109" s="106"/>
      <c r="D109" s="102" t="s">
        <v>242</v>
      </c>
      <c r="E109" s="102">
        <v>2</v>
      </c>
      <c r="I109" s="43" t="s">
        <v>234</v>
      </c>
      <c r="J109" s="4">
        <v>-85.332840000000004</v>
      </c>
      <c r="K109" s="49">
        <v>-175.60711000000001</v>
      </c>
      <c r="L109" s="4">
        <v>38.544899999999998</v>
      </c>
      <c r="M109" s="99">
        <v>0.28703000000000001</v>
      </c>
      <c r="N109" s="99">
        <v>2.078E-2</v>
      </c>
      <c r="O109" s="99">
        <v>-49.438479999999998</v>
      </c>
      <c r="P109" s="99">
        <v>2.9590000000000002E-2</v>
      </c>
      <c r="Q109" s="99">
        <v>78.918459999999996</v>
      </c>
      <c r="R109" s="99">
        <v>1.06E-3</v>
      </c>
      <c r="S109" s="99">
        <v>-63.14087</v>
      </c>
      <c r="T109" s="99">
        <v>0.30098000000000003</v>
      </c>
      <c r="U109" s="49">
        <v>-219.49511999999999</v>
      </c>
    </row>
    <row r="110" spans="1:21">
      <c r="A110" s="4" t="s">
        <v>244</v>
      </c>
      <c r="B110" s="106">
        <v>1</v>
      </c>
      <c r="C110" s="106">
        <v>2</v>
      </c>
      <c r="D110" s="102" t="s">
        <v>242</v>
      </c>
      <c r="E110" s="102">
        <v>3</v>
      </c>
      <c r="F110" s="65" t="s">
        <v>251</v>
      </c>
      <c r="G110" s="65" t="s">
        <v>252</v>
      </c>
      <c r="I110" s="4" t="s">
        <v>245</v>
      </c>
      <c r="J110" s="4">
        <v>-62.841090000000001</v>
      </c>
      <c r="K110" s="4">
        <v>53.603439999999999</v>
      </c>
      <c r="L110" s="4">
        <v>13.220079999999999</v>
      </c>
      <c r="M110" s="99">
        <v>0.1016</v>
      </c>
      <c r="N110" s="99">
        <v>0.39284000000000002</v>
      </c>
      <c r="O110" s="99">
        <v>-58.959960000000002</v>
      </c>
      <c r="P110" s="99">
        <v>4.6960000000000002E-2</v>
      </c>
      <c r="Q110" s="99">
        <v>83.068849999999998</v>
      </c>
      <c r="R110" s="99">
        <v>1.42E-3</v>
      </c>
      <c r="S110" s="99">
        <v>-55.419919999999998</v>
      </c>
      <c r="T110" s="99">
        <v>9.1590000000000005E-2</v>
      </c>
      <c r="U110" s="4">
        <v>246.62738999999999</v>
      </c>
    </row>
    <row r="111" spans="1:21">
      <c r="B111" s="106"/>
      <c r="C111" s="106"/>
      <c r="D111" s="102" t="s">
        <v>242</v>
      </c>
      <c r="E111" s="102">
        <v>3</v>
      </c>
      <c r="I111" s="4" t="s">
        <v>246</v>
      </c>
      <c r="J111" s="4">
        <v>-69.629130000000004</v>
      </c>
      <c r="K111" s="4">
        <v>67.708629999999999</v>
      </c>
      <c r="L111" s="4">
        <v>16.813880000000001</v>
      </c>
      <c r="M111" s="99">
        <v>7.4050000000000005E-2</v>
      </c>
      <c r="N111" s="99">
        <v>6.3799999999999996E-2</v>
      </c>
      <c r="O111" s="99">
        <v>-47.241210000000002</v>
      </c>
      <c r="P111" s="99">
        <v>2.648E-2</v>
      </c>
      <c r="Q111" s="99">
        <v>77.178960000000004</v>
      </c>
      <c r="R111" s="99">
        <v>1.2999999999999999E-3</v>
      </c>
      <c r="S111" s="99">
        <v>-63.507080000000002</v>
      </c>
      <c r="T111" s="99">
        <v>0.15259</v>
      </c>
      <c r="U111" s="4">
        <v>248.32702</v>
      </c>
    </row>
    <row r="112" spans="1:21">
      <c r="B112" s="106">
        <v>1</v>
      </c>
      <c r="C112" s="106">
        <v>2</v>
      </c>
      <c r="D112" s="102" t="s">
        <v>242</v>
      </c>
      <c r="E112" s="102">
        <v>3</v>
      </c>
      <c r="G112" s="65" t="s">
        <v>253</v>
      </c>
      <c r="I112" s="4" t="s">
        <v>247</v>
      </c>
      <c r="J112" s="4">
        <v>-71.188720000000004</v>
      </c>
      <c r="K112" s="4">
        <v>236.89516</v>
      </c>
      <c r="L112" s="4">
        <v>20.39921</v>
      </c>
      <c r="M112" s="99">
        <v>7.4319999999999997E-2</v>
      </c>
      <c r="N112" s="99">
        <v>7.6139999999999999E-2</v>
      </c>
      <c r="O112" s="99">
        <v>-54.321289999999998</v>
      </c>
      <c r="P112" s="99">
        <v>2.4840000000000001E-2</v>
      </c>
      <c r="Q112" s="99">
        <v>90.728759999999994</v>
      </c>
      <c r="R112" s="99">
        <v>1.1199999999999999E-3</v>
      </c>
      <c r="S112" s="99">
        <v>-64.849850000000004</v>
      </c>
      <c r="T112" s="99">
        <v>0.25827</v>
      </c>
      <c r="U112" s="4">
        <v>86.110720000000001</v>
      </c>
    </row>
    <row r="113" spans="2:26">
      <c r="B113" s="106"/>
      <c r="C113" s="106"/>
      <c r="D113" s="102" t="s">
        <v>242</v>
      </c>
      <c r="E113" s="102">
        <v>3</v>
      </c>
      <c r="I113" s="4" t="s">
        <v>248</v>
      </c>
      <c r="J113" s="4">
        <v>-72.674589999999995</v>
      </c>
      <c r="K113" s="4">
        <v>102.14756</v>
      </c>
      <c r="L113" s="4">
        <v>17.13682</v>
      </c>
      <c r="M113" s="99">
        <v>7.8789999999999999E-2</v>
      </c>
      <c r="N113" s="99">
        <v>0.19378000000000001</v>
      </c>
      <c r="O113" s="99">
        <v>-52.001950000000001</v>
      </c>
      <c r="P113" s="99">
        <v>3.1099999999999999E-2</v>
      </c>
      <c r="Q113" s="99">
        <v>87.860110000000006</v>
      </c>
      <c r="R113" s="99">
        <v>1.1800000000000001E-3</v>
      </c>
      <c r="S113" s="99">
        <v>-64.910889999999995</v>
      </c>
      <c r="T113" s="99">
        <v>0.27306000000000002</v>
      </c>
      <c r="U113" s="4">
        <v>167.76528999999999</v>
      </c>
    </row>
    <row r="114" spans="2:26">
      <c r="B114" s="106">
        <v>1</v>
      </c>
      <c r="C114" s="106">
        <v>2</v>
      </c>
      <c r="D114" s="102" t="s">
        <v>242</v>
      </c>
      <c r="E114" s="102">
        <v>3</v>
      </c>
      <c r="G114" s="65" t="s">
        <v>254</v>
      </c>
      <c r="I114" s="4" t="s">
        <v>249</v>
      </c>
      <c r="J114" s="4">
        <v>-71.397459999999995</v>
      </c>
      <c r="K114" s="4">
        <v>173.72949</v>
      </c>
      <c r="L114" s="4">
        <v>27.405239999999999</v>
      </c>
      <c r="M114" s="99">
        <v>7.2090000000000001E-2</v>
      </c>
      <c r="N114" s="99">
        <v>0.12740000000000001</v>
      </c>
      <c r="O114" s="99">
        <v>-47.82105</v>
      </c>
      <c r="P114" s="99">
        <v>5.4300000000000001E-2</v>
      </c>
      <c r="Q114" s="99">
        <v>69.885260000000002</v>
      </c>
      <c r="R114" s="99">
        <v>1.58E-3</v>
      </c>
      <c r="S114" s="99">
        <v>-55.053710000000002</v>
      </c>
      <c r="T114" s="99">
        <v>0.20271</v>
      </c>
      <c r="U114" s="4">
        <v>157.7466</v>
      </c>
    </row>
    <row r="115" spans="2:26">
      <c r="B115" s="105"/>
      <c r="D115" s="102" t="s">
        <v>242</v>
      </c>
      <c r="E115" s="102">
        <v>3</v>
      </c>
      <c r="I115" s="4" t="s">
        <v>250</v>
      </c>
      <c r="J115" s="4">
        <v>-70.578130000000002</v>
      </c>
      <c r="K115" s="4">
        <v>71.416390000000007</v>
      </c>
      <c r="L115" s="4">
        <v>15.33013</v>
      </c>
      <c r="M115" s="99">
        <v>7.707E-2</v>
      </c>
      <c r="N115" s="99">
        <v>5.5780000000000003E-2</v>
      </c>
      <c r="O115" s="99">
        <v>-49.224850000000004</v>
      </c>
      <c r="P115" s="99">
        <v>3.015E-2</v>
      </c>
      <c r="Q115" s="99">
        <v>61.73706</v>
      </c>
      <c r="R115" s="99">
        <v>1.64E-3</v>
      </c>
      <c r="S115" s="99">
        <v>-55.908200000000001</v>
      </c>
      <c r="T115" s="99">
        <v>0.18106</v>
      </c>
      <c r="U115" s="4">
        <v>214.65844000000001</v>
      </c>
    </row>
    <row r="116" spans="2:26" s="66" customFormat="1">
      <c r="B116" s="105"/>
      <c r="C116" s="105"/>
      <c r="D116" s="102" t="s">
        <v>242</v>
      </c>
      <c r="E116" s="102">
        <v>3</v>
      </c>
      <c r="G116" s="69" t="s">
        <v>255</v>
      </c>
      <c r="H116" s="68"/>
      <c r="I116" s="66" t="s">
        <v>256</v>
      </c>
      <c r="J116" s="66">
        <v>-68.758880000000005</v>
      </c>
      <c r="K116" s="66">
        <v>-251.99336</v>
      </c>
      <c r="L116" s="66">
        <v>0.54295000000000004</v>
      </c>
      <c r="M116" s="99">
        <v>6.1879999999999998E-2</v>
      </c>
      <c r="N116" s="99">
        <v>6.4380000000000007E-2</v>
      </c>
      <c r="O116" s="99">
        <v>-46.051029999999997</v>
      </c>
      <c r="P116" s="99">
        <v>9.2480000000000007E-2</v>
      </c>
      <c r="Q116" s="99">
        <v>87.188720000000004</v>
      </c>
      <c r="R116" s="99">
        <v>1.2199999999999999E-3</v>
      </c>
      <c r="S116" s="99">
        <v>-53.863529999999997</v>
      </c>
      <c r="T116" s="99">
        <v>0.23158000000000001</v>
      </c>
      <c r="U116" s="70">
        <v>-2.1546099999999999</v>
      </c>
      <c r="W116" s="68"/>
      <c r="X116" s="68"/>
      <c r="Z116" s="68"/>
    </row>
    <row r="117" spans="2:26">
      <c r="B117" s="105">
        <v>1</v>
      </c>
      <c r="C117" s="105">
        <v>2</v>
      </c>
      <c r="D117" s="102" t="s">
        <v>242</v>
      </c>
      <c r="E117" s="102">
        <v>3</v>
      </c>
      <c r="I117" s="4" t="s">
        <v>257</v>
      </c>
      <c r="J117" s="4">
        <v>-56.14575</v>
      </c>
      <c r="K117" s="4">
        <v>249.07089999999999</v>
      </c>
      <c r="L117" s="4">
        <v>68.971299999999999</v>
      </c>
      <c r="M117" s="99">
        <v>6.8790000000000004E-2</v>
      </c>
      <c r="N117" s="99">
        <v>0.11766</v>
      </c>
      <c r="O117" s="99">
        <v>-46.966549999999998</v>
      </c>
      <c r="P117" s="99">
        <v>4.675E-2</v>
      </c>
      <c r="Q117" s="99">
        <v>85.815430000000006</v>
      </c>
      <c r="R117" s="99">
        <v>1.2999999999999999E-3</v>
      </c>
      <c r="S117" s="99">
        <v>-56.152349999999998</v>
      </c>
      <c r="T117" s="99">
        <v>0.15754000000000001</v>
      </c>
      <c r="U117" s="4">
        <v>276.91430000000003</v>
      </c>
    </row>
    <row r="118" spans="2:26">
      <c r="B118" s="105">
        <v>1</v>
      </c>
      <c r="C118" s="105">
        <v>2</v>
      </c>
      <c r="D118" s="102" t="s">
        <v>242</v>
      </c>
      <c r="E118" s="102">
        <v>3</v>
      </c>
      <c r="G118" s="65" t="s">
        <v>258</v>
      </c>
      <c r="I118" s="4" t="s">
        <v>259</v>
      </c>
      <c r="J118" s="4">
        <v>-70.565849999999998</v>
      </c>
      <c r="K118" s="4">
        <v>81.549769999999995</v>
      </c>
      <c r="L118" s="4">
        <v>15.43267</v>
      </c>
      <c r="M118" s="99">
        <v>0.18265999999999999</v>
      </c>
      <c r="N118" s="99">
        <v>9.6879999999999994E-2</v>
      </c>
      <c r="O118" s="99">
        <v>-43.30444</v>
      </c>
      <c r="P118" s="99">
        <v>3.5889999999999998E-2</v>
      </c>
      <c r="Q118" s="99">
        <v>70.007329999999996</v>
      </c>
      <c r="R118" s="99">
        <v>1.6000000000000001E-3</v>
      </c>
      <c r="S118" s="99">
        <v>-46.11206</v>
      </c>
      <c r="T118" s="99">
        <v>6.7210000000000006E-2</v>
      </c>
      <c r="U118" s="4">
        <v>189.24238</v>
      </c>
    </row>
    <row r="119" spans="2:26">
      <c r="B119" s="105"/>
      <c r="D119" s="102" t="s">
        <v>242</v>
      </c>
      <c r="E119" s="102">
        <v>3</v>
      </c>
      <c r="I119" s="4" t="s">
        <v>260</v>
      </c>
      <c r="J119" s="4">
        <v>-67.439260000000004</v>
      </c>
      <c r="K119" s="4">
        <v>90.135599999999997</v>
      </c>
      <c r="L119" s="4">
        <v>19.313669999999998</v>
      </c>
      <c r="M119" s="99">
        <v>0.42619000000000001</v>
      </c>
      <c r="N119" s="99">
        <v>0.14008000000000001</v>
      </c>
      <c r="O119" s="99">
        <v>-44.281010000000002</v>
      </c>
      <c r="P119" s="99">
        <v>2.7490000000000001E-2</v>
      </c>
      <c r="Q119" s="99">
        <v>52.948</v>
      </c>
      <c r="R119" s="99">
        <v>2.0200000000000001E-3</v>
      </c>
      <c r="S119" s="99">
        <v>-46.661380000000001</v>
      </c>
      <c r="T119" s="99">
        <v>0.10727</v>
      </c>
      <c r="U119" s="4">
        <v>214.27351999999999</v>
      </c>
    </row>
    <row r="120" spans="2:26">
      <c r="B120" s="105"/>
      <c r="D120" s="102" t="s">
        <v>242</v>
      </c>
      <c r="E120" s="102">
        <v>3</v>
      </c>
      <c r="I120" s="4" t="s">
        <v>261</v>
      </c>
      <c r="J120" s="4">
        <v>-70.131479999999996</v>
      </c>
      <c r="K120" s="4">
        <v>126.0586</v>
      </c>
      <c r="L120" s="4">
        <v>27.07808</v>
      </c>
      <c r="M120" s="99">
        <v>5.8119999999999998E-2</v>
      </c>
      <c r="N120" s="99">
        <v>0.24242</v>
      </c>
      <c r="O120" s="99">
        <v>-46.813969999999998</v>
      </c>
      <c r="P120" s="99">
        <v>2.8060000000000002E-2</v>
      </c>
      <c r="Q120" s="99">
        <v>80.871579999999994</v>
      </c>
      <c r="R120" s="99">
        <v>1.48E-3</v>
      </c>
      <c r="S120" s="99">
        <v>-56.243899999999996</v>
      </c>
      <c r="T120" s="99">
        <v>9.0410000000000004E-2</v>
      </c>
      <c r="U120" s="4">
        <v>214.80552</v>
      </c>
    </row>
    <row r="121" spans="2:26">
      <c r="B121" s="105"/>
      <c r="D121" s="102" t="s">
        <v>242</v>
      </c>
      <c r="E121" s="102">
        <v>3</v>
      </c>
      <c r="I121" s="4" t="s">
        <v>262</v>
      </c>
      <c r="J121" s="4">
        <v>-67.184719999999999</v>
      </c>
      <c r="K121" s="4">
        <v>76.567409999999995</v>
      </c>
      <c r="L121" s="4">
        <v>19.99025</v>
      </c>
      <c r="M121" s="99">
        <v>5.543E-2</v>
      </c>
      <c r="N121" s="99">
        <v>7.9060000000000005E-2</v>
      </c>
      <c r="O121" s="99">
        <v>-48.27881</v>
      </c>
      <c r="P121" s="99">
        <v>2.7369999999999998E-2</v>
      </c>
      <c r="Q121" s="99">
        <v>77.423100000000005</v>
      </c>
      <c r="R121" s="99">
        <v>1.4400000000000001E-3</v>
      </c>
      <c r="S121" s="99">
        <v>-58.532719999999998</v>
      </c>
      <c r="T121" s="99">
        <v>6.3320000000000001E-2</v>
      </c>
      <c r="U121" s="4">
        <v>261.08037999999999</v>
      </c>
    </row>
    <row r="122" spans="2:26" s="66" customFormat="1">
      <c r="B122" s="105">
        <v>1</v>
      </c>
      <c r="C122" s="105">
        <v>2</v>
      </c>
      <c r="D122" s="102" t="s">
        <v>242</v>
      </c>
      <c r="E122" s="102">
        <v>3</v>
      </c>
      <c r="G122" s="69" t="s">
        <v>263</v>
      </c>
      <c r="H122" s="68"/>
      <c r="I122" s="66" t="s">
        <v>264</v>
      </c>
      <c r="J122" s="66">
        <v>-72.156930000000003</v>
      </c>
      <c r="K122" s="66">
        <v>-51.284509999999997</v>
      </c>
      <c r="L122" s="70">
        <v>-4.0116399999999999</v>
      </c>
      <c r="M122" s="99">
        <v>6.8640000000000007E-2</v>
      </c>
      <c r="N122" s="99">
        <v>0.54442000000000002</v>
      </c>
      <c r="O122" s="99">
        <v>-44.37256</v>
      </c>
      <c r="P122" s="99">
        <v>1.359E-2</v>
      </c>
      <c r="Q122" s="99">
        <v>84.106449999999995</v>
      </c>
      <c r="R122" s="99">
        <v>9.6000000000000002E-4</v>
      </c>
      <c r="S122" s="99">
        <v>-52.368169999999999</v>
      </c>
      <c r="T122" s="99">
        <v>0.1066</v>
      </c>
      <c r="U122" s="66">
        <v>78.223179999999999</v>
      </c>
      <c r="W122" s="68"/>
      <c r="X122" s="68"/>
      <c r="Z122" s="68"/>
    </row>
    <row r="123" spans="2:26">
      <c r="B123" s="105">
        <v>1</v>
      </c>
      <c r="C123" s="105">
        <v>2</v>
      </c>
      <c r="D123" s="102" t="s">
        <v>242</v>
      </c>
      <c r="E123" s="102">
        <v>3</v>
      </c>
      <c r="G123" s="65" t="s">
        <v>266</v>
      </c>
      <c r="I123" s="4" t="s">
        <v>265</v>
      </c>
      <c r="J123" s="4">
        <v>-71.683840000000004</v>
      </c>
      <c r="K123" s="4">
        <v>155.66515000000001</v>
      </c>
      <c r="L123" s="4">
        <v>35.111319999999999</v>
      </c>
      <c r="M123" s="99">
        <v>-2.7969999999999998E-2</v>
      </c>
      <c r="N123" s="99">
        <v>2.9600000000000001E-2</v>
      </c>
      <c r="O123" s="99">
        <v>-54.962159999999997</v>
      </c>
      <c r="P123" s="99">
        <v>0.1197</v>
      </c>
      <c r="Q123" s="99">
        <v>93.170169999999999</v>
      </c>
      <c r="R123" s="99">
        <v>1.2600000000000001E-3</v>
      </c>
      <c r="S123" s="99">
        <v>-64.239500000000007</v>
      </c>
      <c r="T123" s="99">
        <v>0.15647</v>
      </c>
      <c r="U123" s="4">
        <v>225.55673999999999</v>
      </c>
    </row>
    <row r="124" spans="2:26" s="72" customFormat="1">
      <c r="B124" s="106">
        <v>1</v>
      </c>
      <c r="C124" s="106">
        <v>2</v>
      </c>
      <c r="D124" s="109" t="s">
        <v>242</v>
      </c>
      <c r="E124" s="109">
        <v>3</v>
      </c>
      <c r="G124" s="72" t="s">
        <v>268</v>
      </c>
      <c r="I124" s="72" t="s">
        <v>267</v>
      </c>
      <c r="J124" s="72">
        <v>-65.132589999999993</v>
      </c>
      <c r="K124" s="72">
        <v>-572.11834999999996</v>
      </c>
      <c r="L124" s="70">
        <v>-30.16065</v>
      </c>
      <c r="M124" s="89">
        <v>5.0389999999999997E-2</v>
      </c>
      <c r="N124" s="89">
        <v>0.13696</v>
      </c>
      <c r="O124" s="89">
        <v>-41.56494</v>
      </c>
      <c r="P124" s="89">
        <v>0.12191</v>
      </c>
      <c r="Q124" s="89">
        <v>76.141360000000006</v>
      </c>
      <c r="R124" s="89">
        <v>1.4599999999999999E-3</v>
      </c>
      <c r="S124" s="89">
        <v>-52.154539999999997</v>
      </c>
      <c r="T124" s="89">
        <v>0.11903</v>
      </c>
      <c r="U124" s="72">
        <v>52.717500000000001</v>
      </c>
    </row>
    <row r="125" spans="2:26" s="66" customFormat="1">
      <c r="B125" s="105"/>
      <c r="C125" s="105"/>
      <c r="D125" s="102" t="s">
        <v>242</v>
      </c>
      <c r="E125" s="102">
        <v>3</v>
      </c>
      <c r="G125" s="69" t="s">
        <v>271</v>
      </c>
      <c r="H125" s="68"/>
      <c r="I125" s="66" t="s">
        <v>269</v>
      </c>
      <c r="J125" s="66">
        <v>-65.143630000000002</v>
      </c>
      <c r="K125" s="66">
        <v>-70.976740000000007</v>
      </c>
      <c r="L125" s="66">
        <v>4.4903599999999999</v>
      </c>
      <c r="M125" s="99">
        <v>6.4089999999999994E-2</v>
      </c>
      <c r="N125" s="99">
        <v>0.1376</v>
      </c>
      <c r="O125" s="99">
        <v>-44.67774</v>
      </c>
      <c r="P125" s="99">
        <v>4.0669999999999998E-2</v>
      </c>
      <c r="Q125" s="99">
        <v>85.388189999999994</v>
      </c>
      <c r="R125" s="99">
        <v>1.2999999999999999E-3</v>
      </c>
      <c r="S125" s="99">
        <v>-53.833010000000002</v>
      </c>
      <c r="T125" s="99">
        <v>0.20546</v>
      </c>
      <c r="U125" s="70">
        <v>-63.265180000000001</v>
      </c>
      <c r="W125" s="68"/>
      <c r="X125" s="68"/>
      <c r="Z125" s="68"/>
    </row>
    <row r="126" spans="2:26">
      <c r="B126" s="105">
        <v>1</v>
      </c>
      <c r="C126" s="105">
        <v>2</v>
      </c>
      <c r="D126" s="102" t="s">
        <v>242</v>
      </c>
      <c r="E126" s="102">
        <v>3</v>
      </c>
      <c r="I126" s="4" t="s">
        <v>270</v>
      </c>
      <c r="J126" s="4">
        <v>-63.084029999999998</v>
      </c>
      <c r="K126" s="4">
        <v>570.72662000000003</v>
      </c>
      <c r="L126" s="4">
        <v>71.216899999999995</v>
      </c>
      <c r="M126" s="99">
        <v>6.3519999999999993E-2</v>
      </c>
      <c r="N126" s="99">
        <v>0.21740000000000001</v>
      </c>
      <c r="O126" s="99">
        <v>-48.309330000000003</v>
      </c>
      <c r="P126" s="99">
        <v>4.9410000000000003E-2</v>
      </c>
      <c r="Q126" s="99">
        <v>88.653570000000002</v>
      </c>
      <c r="R126" s="99">
        <v>1.3600000000000001E-3</v>
      </c>
      <c r="S126" s="99">
        <v>-56.243899999999996</v>
      </c>
      <c r="T126" s="99">
        <v>0.37735999999999997</v>
      </c>
      <c r="U126" s="4">
        <v>124.78286</v>
      </c>
    </row>
    <row r="127" spans="2:26" s="66" customFormat="1">
      <c r="B127" s="105"/>
      <c r="C127" s="105"/>
      <c r="D127" s="102" t="s">
        <v>242</v>
      </c>
      <c r="E127" s="102">
        <v>3</v>
      </c>
      <c r="H127" s="68"/>
      <c r="I127" s="66" t="s">
        <v>272</v>
      </c>
      <c r="J127" s="66">
        <v>-76.577579999999998</v>
      </c>
      <c r="K127" s="66">
        <v>-5237.2841699999999</v>
      </c>
      <c r="L127" s="66">
        <v>13.62894</v>
      </c>
      <c r="M127" s="99">
        <v>6.8129999999999996E-2</v>
      </c>
      <c r="N127" s="99">
        <v>0.22237999999999999</v>
      </c>
      <c r="O127" s="99">
        <v>-58.685299999999998</v>
      </c>
      <c r="P127" s="99">
        <v>3.1949999999999999E-2</v>
      </c>
      <c r="Q127" s="99">
        <v>73.272710000000004</v>
      </c>
      <c r="R127" s="99">
        <v>1.5E-3</v>
      </c>
      <c r="S127" s="99">
        <v>-61.370849999999997</v>
      </c>
      <c r="T127" s="99">
        <v>0.29225000000000001</v>
      </c>
      <c r="U127" s="70">
        <v>-2.60229</v>
      </c>
      <c r="W127" s="68"/>
      <c r="X127" s="68"/>
      <c r="Z127" s="68"/>
    </row>
    <row r="128" spans="2:26" s="66" customFormat="1">
      <c r="B128" s="105"/>
      <c r="C128" s="105"/>
      <c r="D128" s="102" t="s">
        <v>242</v>
      </c>
      <c r="E128" s="102">
        <v>3</v>
      </c>
      <c r="G128" s="69" t="s">
        <v>274</v>
      </c>
      <c r="H128" s="68"/>
      <c r="I128" s="66" t="s">
        <v>273</v>
      </c>
      <c r="J128" s="66">
        <v>-68.872370000000004</v>
      </c>
      <c r="K128" s="66">
        <v>-2707.7340899999999</v>
      </c>
      <c r="L128" s="66">
        <v>40.903120000000001</v>
      </c>
      <c r="M128" s="99">
        <v>7.6499999999999999E-2</v>
      </c>
      <c r="N128" s="99">
        <v>7.46E-2</v>
      </c>
      <c r="O128" s="99">
        <v>-49.896239999999999</v>
      </c>
      <c r="P128" s="99">
        <v>4.0649999999999999E-2</v>
      </c>
      <c r="Q128" s="99">
        <v>84.777829999999994</v>
      </c>
      <c r="R128" s="99">
        <v>1.1999999999999999E-3</v>
      </c>
      <c r="S128" s="99">
        <v>-58.685299999999998</v>
      </c>
      <c r="T128" s="99">
        <v>0.26107999999999998</v>
      </c>
      <c r="U128" s="70">
        <v>-15.106030000000001</v>
      </c>
      <c r="W128" s="68"/>
      <c r="X128" s="68"/>
      <c r="Z128" s="68"/>
    </row>
    <row r="129" spans="1:26">
      <c r="B129" s="105">
        <v>1</v>
      </c>
      <c r="C129" s="105">
        <v>2</v>
      </c>
      <c r="D129" s="102" t="s">
        <v>242</v>
      </c>
      <c r="E129" s="102">
        <v>3</v>
      </c>
      <c r="I129" s="4" t="s">
        <v>275</v>
      </c>
      <c r="J129" s="4">
        <v>-71.050290000000004</v>
      </c>
      <c r="K129" s="4">
        <v>233.92483999999999</v>
      </c>
      <c r="L129" s="4">
        <v>19.044239999999999</v>
      </c>
      <c r="M129" s="99">
        <v>7.5139999999999998E-2</v>
      </c>
      <c r="N129" s="99">
        <v>4.598E-2</v>
      </c>
      <c r="O129" s="99">
        <v>-52.062989999999999</v>
      </c>
      <c r="P129" s="99">
        <v>4.972E-2</v>
      </c>
      <c r="Q129" s="99">
        <v>77.911379999999994</v>
      </c>
      <c r="R129" s="99">
        <v>1.2800000000000001E-3</v>
      </c>
      <c r="S129" s="99">
        <v>-59.753419999999998</v>
      </c>
      <c r="T129" s="99">
        <v>0.22983999999999999</v>
      </c>
      <c r="U129" s="4">
        <v>81.411799999999999</v>
      </c>
    </row>
    <row r="130" spans="1:26">
      <c r="A130" s="4" t="s">
        <v>276</v>
      </c>
      <c r="B130" s="105">
        <v>1</v>
      </c>
      <c r="C130" s="105">
        <v>3</v>
      </c>
      <c r="D130" s="102" t="s">
        <v>242</v>
      </c>
      <c r="E130" s="102">
        <v>3</v>
      </c>
      <c r="F130" s="4" t="s">
        <v>277</v>
      </c>
      <c r="G130" s="65" t="s">
        <v>252</v>
      </c>
      <c r="I130" s="4" t="s">
        <v>278</v>
      </c>
      <c r="J130" s="4">
        <v>-71.268770000000004</v>
      </c>
      <c r="K130" s="4">
        <v>11.222329999999999</v>
      </c>
      <c r="L130" s="4">
        <v>0.74663999999999997</v>
      </c>
      <c r="M130" s="99">
        <v>9.0929999999999997E-2</v>
      </c>
      <c r="N130" s="99">
        <v>5.5879999999999999E-2</v>
      </c>
      <c r="O130" s="99">
        <v>-50.415039999999998</v>
      </c>
      <c r="P130" s="99">
        <v>4.1709999999999997E-2</v>
      </c>
      <c r="Q130" s="99">
        <v>84.07593</v>
      </c>
      <c r="R130" s="99">
        <v>1.0399999999999999E-3</v>
      </c>
      <c r="S130" s="99">
        <v>-61.950679999999998</v>
      </c>
      <c r="T130" s="99">
        <v>0.31585999999999997</v>
      </c>
      <c r="U130" s="4">
        <v>66.531239999999997</v>
      </c>
    </row>
    <row r="131" spans="1:26">
      <c r="B131" s="105"/>
      <c r="D131" s="102" t="s">
        <v>242</v>
      </c>
      <c r="E131" s="102">
        <v>3</v>
      </c>
      <c r="I131" s="4" t="s">
        <v>279</v>
      </c>
      <c r="J131" s="4">
        <v>-71.591719999999995</v>
      </c>
      <c r="K131" s="4">
        <v>188.22246999999999</v>
      </c>
      <c r="L131" s="4">
        <v>15.218870000000001</v>
      </c>
      <c r="M131" s="99">
        <v>8.9700000000000002E-2</v>
      </c>
      <c r="N131" s="99">
        <v>0.30980000000000002</v>
      </c>
      <c r="O131" s="99">
        <v>-53.009030000000003</v>
      </c>
      <c r="P131" s="99">
        <v>4.1529999999999997E-2</v>
      </c>
      <c r="Q131" s="99">
        <v>84.83887</v>
      </c>
      <c r="R131" s="99">
        <v>9.3999999999999997E-4</v>
      </c>
      <c r="S131" s="99">
        <v>-65.765379999999993</v>
      </c>
      <c r="T131" s="99">
        <v>0.40878999999999999</v>
      </c>
      <c r="U131" s="4">
        <v>80.855779999999996</v>
      </c>
    </row>
    <row r="132" spans="1:26">
      <c r="B132" s="105">
        <v>1</v>
      </c>
      <c r="C132" s="105">
        <v>3</v>
      </c>
      <c r="D132" s="102" t="s">
        <v>242</v>
      </c>
      <c r="E132" s="102">
        <v>3</v>
      </c>
      <c r="G132" s="65" t="s">
        <v>253</v>
      </c>
      <c r="I132" s="4" t="s">
        <v>280</v>
      </c>
      <c r="J132" s="4">
        <v>-70.133570000000006</v>
      </c>
      <c r="K132" s="4">
        <v>103.91014</v>
      </c>
      <c r="L132" s="4">
        <v>31.9223</v>
      </c>
      <c r="M132" s="99">
        <v>6.4100000000000004E-2</v>
      </c>
      <c r="N132" s="99">
        <v>9.7379999999999994E-2</v>
      </c>
      <c r="O132" s="99">
        <v>-48.858640000000001</v>
      </c>
      <c r="P132" s="99">
        <v>3.5189999999999999E-2</v>
      </c>
      <c r="Q132" s="99">
        <v>79.437259999999995</v>
      </c>
      <c r="R132" s="99">
        <v>1E-3</v>
      </c>
      <c r="S132" s="99">
        <v>-69.915769999999995</v>
      </c>
      <c r="T132" s="99">
        <v>0.22517000000000001</v>
      </c>
      <c r="U132" s="4">
        <v>307.21066999999999</v>
      </c>
    </row>
    <row r="133" spans="1:26" s="66" customFormat="1">
      <c r="B133" s="105"/>
      <c r="C133" s="105"/>
      <c r="D133" s="102" t="s">
        <v>242</v>
      </c>
      <c r="E133" s="102">
        <v>3</v>
      </c>
      <c r="H133" s="68"/>
      <c r="I133" s="66" t="s">
        <v>281</v>
      </c>
      <c r="J133" s="66">
        <v>-70.820260000000005</v>
      </c>
      <c r="K133" s="66">
        <v>-117.60878</v>
      </c>
      <c r="L133" s="70">
        <v>-33.813009999999998</v>
      </c>
      <c r="M133" s="99">
        <v>6.4479999999999996E-2</v>
      </c>
      <c r="N133" s="99">
        <v>0.10192</v>
      </c>
      <c r="O133" s="99">
        <v>-48.675539999999998</v>
      </c>
      <c r="P133" s="99">
        <v>2.6429999999999999E-2</v>
      </c>
      <c r="Q133" s="99">
        <v>77.301029999999997</v>
      </c>
      <c r="R133" s="99">
        <v>1E-3</v>
      </c>
      <c r="S133" s="99">
        <v>-71.990970000000004</v>
      </c>
      <c r="T133" s="99">
        <v>0.25323000000000001</v>
      </c>
      <c r="U133" s="66">
        <v>287.50416999999999</v>
      </c>
      <c r="W133" s="68"/>
      <c r="X133" s="68"/>
      <c r="Z133" s="68"/>
    </row>
    <row r="134" spans="1:26" s="66" customFormat="1">
      <c r="B134" s="105">
        <v>1</v>
      </c>
      <c r="C134" s="105">
        <v>3</v>
      </c>
      <c r="D134" s="102" t="s">
        <v>242</v>
      </c>
      <c r="E134" s="102">
        <v>3</v>
      </c>
      <c r="G134" s="69" t="s">
        <v>254</v>
      </c>
      <c r="H134" s="68"/>
      <c r="I134" s="66" t="s">
        <v>282</v>
      </c>
      <c r="J134" s="66">
        <v>-70.861840000000001</v>
      </c>
      <c r="K134" s="66">
        <v>670.34984999999995</v>
      </c>
      <c r="L134" s="70">
        <v>-30.019159999999999</v>
      </c>
      <c r="M134" s="99">
        <v>-5.9800000000000001E-3</v>
      </c>
      <c r="N134" s="99">
        <v>0.20874000000000001</v>
      </c>
      <c r="O134" s="99">
        <v>-46.53931</v>
      </c>
      <c r="P134" s="99">
        <v>1.74E-3</v>
      </c>
      <c r="Q134" s="99">
        <v>70.739750000000001</v>
      </c>
      <c r="R134" s="99">
        <v>1.2800000000000001E-3</v>
      </c>
      <c r="S134" s="99">
        <v>-59.021000000000001</v>
      </c>
      <c r="T134" s="99">
        <v>0.25901000000000002</v>
      </c>
      <c r="U134" s="70">
        <v>-44.781329999999997</v>
      </c>
      <c r="W134" s="68"/>
      <c r="X134" s="68"/>
      <c r="Z134" s="68"/>
    </row>
    <row r="135" spans="1:26" s="66" customFormat="1">
      <c r="B135" s="105"/>
      <c r="C135" s="105"/>
      <c r="D135" s="102" t="s">
        <v>242</v>
      </c>
      <c r="E135" s="102">
        <v>3</v>
      </c>
      <c r="G135" s="69" t="s">
        <v>255</v>
      </c>
      <c r="H135" s="68"/>
      <c r="I135" s="66" t="s">
        <v>283</v>
      </c>
      <c r="J135" s="66">
        <v>-71.793530000000004</v>
      </c>
      <c r="K135" s="66">
        <v>-207.72941</v>
      </c>
      <c r="L135" s="66">
        <v>46.731789999999997</v>
      </c>
      <c r="M135" s="99">
        <v>-1.0120000000000001E-2</v>
      </c>
      <c r="N135" s="99">
        <v>2.66E-3</v>
      </c>
      <c r="O135" s="99">
        <v>-57.49512</v>
      </c>
      <c r="P135" s="99">
        <v>0.17302999999999999</v>
      </c>
      <c r="Q135" s="99">
        <v>90.850830000000002</v>
      </c>
      <c r="R135" s="99">
        <v>9.3999999999999997E-4</v>
      </c>
      <c r="S135" s="99">
        <v>-65.887450000000001</v>
      </c>
      <c r="T135" s="99">
        <v>0.19583</v>
      </c>
      <c r="U135" s="70">
        <v>-224.96471</v>
      </c>
      <c r="W135" s="68"/>
      <c r="X135" s="68"/>
      <c r="Z135" s="68"/>
    </row>
    <row r="136" spans="1:26">
      <c r="B136" s="105">
        <v>1</v>
      </c>
      <c r="C136" s="105">
        <v>3</v>
      </c>
      <c r="D136" s="102" t="s">
        <v>242</v>
      </c>
      <c r="E136" s="102">
        <v>3</v>
      </c>
      <c r="I136" s="4" t="s">
        <v>284</v>
      </c>
      <c r="J136" s="4">
        <v>-71.321389999999994</v>
      </c>
      <c r="K136" s="4">
        <v>64.666730000000001</v>
      </c>
      <c r="L136" s="4">
        <v>7.8085500000000003</v>
      </c>
      <c r="M136" s="99">
        <v>-6.11E-3</v>
      </c>
      <c r="N136" s="99">
        <v>0.48399999999999999</v>
      </c>
      <c r="O136" s="99">
        <v>-57.769779999999997</v>
      </c>
      <c r="P136" s="99">
        <v>0.13000999999999999</v>
      </c>
      <c r="Q136" s="99">
        <v>91.247559999999993</v>
      </c>
      <c r="R136" s="99">
        <v>1E-3</v>
      </c>
      <c r="S136" s="99">
        <v>-65.338139999999996</v>
      </c>
      <c r="T136" s="99">
        <v>0.28943000000000002</v>
      </c>
      <c r="U136" s="4">
        <v>120.75057</v>
      </c>
    </row>
    <row r="137" spans="1:26">
      <c r="B137" s="105">
        <v>1</v>
      </c>
      <c r="C137" s="105">
        <v>3</v>
      </c>
      <c r="D137" s="102" t="s">
        <v>242</v>
      </c>
      <c r="E137" s="102">
        <v>3</v>
      </c>
      <c r="G137" s="65" t="s">
        <v>263</v>
      </c>
      <c r="I137" s="4" t="s">
        <v>285</v>
      </c>
      <c r="J137" s="4">
        <v>-71.385099999999994</v>
      </c>
      <c r="K137" s="4">
        <v>118.57341</v>
      </c>
      <c r="L137" s="4">
        <v>28.7225</v>
      </c>
      <c r="M137" s="99">
        <v>-4.4000000000000002E-4</v>
      </c>
      <c r="N137" s="99">
        <v>0.34151999999999999</v>
      </c>
      <c r="O137" s="99">
        <v>-47.18018</v>
      </c>
      <c r="P137" s="99">
        <v>0.28943999999999998</v>
      </c>
      <c r="Q137" s="99">
        <v>87.64649</v>
      </c>
      <c r="R137" s="99">
        <v>1.1999999999999999E-3</v>
      </c>
      <c r="S137" s="99">
        <v>-65.063479999999998</v>
      </c>
      <c r="T137" s="99">
        <v>9.3090000000000006E-2</v>
      </c>
      <c r="U137" s="4">
        <v>242.23392999999999</v>
      </c>
    </row>
    <row r="138" spans="1:26">
      <c r="B138" s="105"/>
      <c r="D138" s="102" t="s">
        <v>242</v>
      </c>
      <c r="E138" s="102">
        <v>3</v>
      </c>
      <c r="I138" s="4" t="s">
        <v>286</v>
      </c>
      <c r="J138" s="4">
        <v>-68.629260000000002</v>
      </c>
      <c r="K138" s="4">
        <v>212.99098000000001</v>
      </c>
      <c r="L138" s="4">
        <v>44.434199999999997</v>
      </c>
      <c r="M138" s="99">
        <v>-3.2200000000000002E-3</v>
      </c>
      <c r="N138" s="99">
        <v>0.33156000000000002</v>
      </c>
      <c r="O138" s="99">
        <v>-47.668460000000003</v>
      </c>
      <c r="P138" s="99">
        <v>0.34703000000000001</v>
      </c>
      <c r="Q138" s="99">
        <v>85.632329999999996</v>
      </c>
      <c r="R138" s="99">
        <v>1.24E-3</v>
      </c>
      <c r="S138" s="99">
        <v>-65.216070000000002</v>
      </c>
      <c r="T138" s="99">
        <v>8.6279999999999996E-2</v>
      </c>
      <c r="U138" s="4">
        <v>208.62011999999999</v>
      </c>
    </row>
    <row r="139" spans="1:26">
      <c r="B139" s="105">
        <v>1</v>
      </c>
      <c r="C139" s="105">
        <v>3</v>
      </c>
      <c r="D139" s="102" t="s">
        <v>242</v>
      </c>
      <c r="E139" s="102">
        <v>3</v>
      </c>
      <c r="G139" s="65" t="s">
        <v>266</v>
      </c>
      <c r="I139" s="4" t="s">
        <v>287</v>
      </c>
      <c r="J139" s="4">
        <v>-66.111739999999998</v>
      </c>
      <c r="K139" s="4">
        <v>4298.8322900000003</v>
      </c>
      <c r="L139" s="4">
        <v>679.49778000000003</v>
      </c>
      <c r="M139" s="99">
        <v>-2.8300000000000001E-3</v>
      </c>
      <c r="N139" s="99">
        <v>0.12781999999999999</v>
      </c>
      <c r="O139" s="99">
        <v>-52.307130000000001</v>
      </c>
      <c r="P139" s="99" t="s">
        <v>166</v>
      </c>
      <c r="Q139" s="99">
        <v>65.277100000000004</v>
      </c>
      <c r="R139" s="99">
        <v>1.1999999999999999E-3</v>
      </c>
      <c r="S139" s="99">
        <v>-63.507080000000002</v>
      </c>
      <c r="T139" s="99">
        <v>0.19716</v>
      </c>
      <c r="U139" s="4">
        <v>158.06566000000001</v>
      </c>
    </row>
    <row r="140" spans="1:26">
      <c r="B140" s="105">
        <v>1</v>
      </c>
      <c r="C140" s="105">
        <v>3</v>
      </c>
      <c r="D140" s="102" t="s">
        <v>242</v>
      </c>
      <c r="E140" s="102">
        <v>3</v>
      </c>
      <c r="G140" s="65" t="s">
        <v>268</v>
      </c>
      <c r="I140" s="4" t="s">
        <v>288</v>
      </c>
      <c r="J140" s="4">
        <v>-65.881500000000003</v>
      </c>
      <c r="K140" s="4">
        <v>405.43443000000002</v>
      </c>
      <c r="L140" s="4">
        <v>50.18459</v>
      </c>
      <c r="M140" s="99">
        <v>0</v>
      </c>
      <c r="N140" s="99">
        <v>0.23064000000000001</v>
      </c>
      <c r="O140" s="99">
        <v>-55.511479999999999</v>
      </c>
      <c r="P140" s="99" t="s">
        <v>166</v>
      </c>
      <c r="Q140" s="99">
        <v>77.667240000000007</v>
      </c>
      <c r="R140" s="99">
        <v>1.1999999999999999E-3</v>
      </c>
      <c r="S140" s="99">
        <v>-59.204099999999997</v>
      </c>
      <c r="T140" s="99">
        <v>0.36728</v>
      </c>
      <c r="U140" s="4">
        <v>123.77979000000001</v>
      </c>
    </row>
    <row r="141" spans="1:26">
      <c r="B141" s="105">
        <v>1</v>
      </c>
      <c r="C141" s="105">
        <v>3</v>
      </c>
      <c r="D141" s="102" t="s">
        <v>242</v>
      </c>
      <c r="E141" s="102">
        <v>3</v>
      </c>
      <c r="G141" s="65" t="s">
        <v>271</v>
      </c>
      <c r="I141" s="4" t="s">
        <v>289</v>
      </c>
      <c r="J141" s="4">
        <v>-71.407390000000007</v>
      </c>
      <c r="K141" s="4">
        <v>223.18057999999999</v>
      </c>
      <c r="L141" s="4">
        <v>20.127520000000001</v>
      </c>
      <c r="M141" s="99">
        <v>7.0709999999999995E-2</v>
      </c>
      <c r="N141" s="99">
        <v>4.0759999999999998E-2</v>
      </c>
      <c r="O141" s="99">
        <v>-41.503909999999998</v>
      </c>
      <c r="P141" s="99">
        <v>6.9970000000000004E-2</v>
      </c>
      <c r="Q141" s="99">
        <v>67.108159999999998</v>
      </c>
      <c r="R141" s="99">
        <v>1.34E-3</v>
      </c>
      <c r="S141" s="99">
        <v>-48.797609999999999</v>
      </c>
      <c r="T141" s="99">
        <v>8.0939999999999998E-2</v>
      </c>
      <c r="U141" s="4">
        <v>90.184889999999996</v>
      </c>
    </row>
    <row r="142" spans="1:26">
      <c r="B142" s="105">
        <v>1</v>
      </c>
      <c r="C142" s="105">
        <v>3</v>
      </c>
      <c r="D142" s="102" t="s">
        <v>242</v>
      </c>
      <c r="E142" s="102">
        <v>3</v>
      </c>
      <c r="G142" s="65" t="s">
        <v>274</v>
      </c>
      <c r="I142" s="4" t="s">
        <v>290</v>
      </c>
      <c r="J142" s="4">
        <v>-67.800430000000006</v>
      </c>
      <c r="K142" s="4">
        <v>158.34706</v>
      </c>
      <c r="L142" s="4">
        <v>15.9633</v>
      </c>
      <c r="M142" s="99">
        <v>5.7099999999999998E-2</v>
      </c>
      <c r="N142" s="99">
        <v>8.652E-2</v>
      </c>
      <c r="O142" s="99">
        <v>-39.489750000000001</v>
      </c>
      <c r="P142" s="99">
        <v>2.9190000000000001E-2</v>
      </c>
      <c r="Q142" s="99">
        <v>70.953370000000007</v>
      </c>
      <c r="R142" s="99">
        <v>1.6199999999999999E-3</v>
      </c>
      <c r="S142" s="99">
        <v>-48.6145</v>
      </c>
      <c r="T142" s="99">
        <v>4.8840000000000001E-2</v>
      </c>
      <c r="U142" s="4">
        <v>100.81207000000001</v>
      </c>
    </row>
    <row r="143" spans="1:26">
      <c r="A143" s="4" t="s">
        <v>291</v>
      </c>
      <c r="B143" s="105"/>
      <c r="D143" s="102" t="s">
        <v>241</v>
      </c>
      <c r="E143" s="102">
        <v>3</v>
      </c>
      <c r="F143" s="4" t="s">
        <v>292</v>
      </c>
      <c r="G143" s="65" t="s">
        <v>252</v>
      </c>
      <c r="I143" s="4" t="s">
        <v>293</v>
      </c>
      <c r="J143" s="4">
        <v>-73.240700000000004</v>
      </c>
      <c r="K143" s="4">
        <v>411.95945999999998</v>
      </c>
      <c r="L143" s="4">
        <v>27.895029999999998</v>
      </c>
      <c r="M143" s="99">
        <v>0.20755999999999999</v>
      </c>
      <c r="N143" s="99">
        <v>0.14863999999999999</v>
      </c>
      <c r="O143" s="99">
        <v>-55.694580000000002</v>
      </c>
      <c r="P143" s="99">
        <v>-9.7900000000000001E-3</v>
      </c>
      <c r="Q143" s="99">
        <v>96.374510000000001</v>
      </c>
      <c r="R143" s="99">
        <v>1.1999999999999999E-3</v>
      </c>
      <c r="S143" s="99">
        <v>-67.810059999999993</v>
      </c>
      <c r="T143" s="99">
        <v>7.6200000000000004E-2</v>
      </c>
      <c r="U143" s="4">
        <v>67.713040000000007</v>
      </c>
    </row>
    <row r="144" spans="1:26">
      <c r="B144" s="105"/>
      <c r="D144" s="102" t="s">
        <v>309</v>
      </c>
      <c r="E144" s="102">
        <v>3</v>
      </c>
      <c r="I144" s="4" t="s">
        <v>294</v>
      </c>
      <c r="J144" s="4">
        <v>-71.085329999999999</v>
      </c>
      <c r="K144" s="4">
        <v>6088.2631600000004</v>
      </c>
      <c r="L144" s="4">
        <v>64.000720000000001</v>
      </c>
      <c r="M144" s="99">
        <v>5.9499999999999997E-2</v>
      </c>
      <c r="N144" s="99">
        <v>0.41105999999999998</v>
      </c>
      <c r="O144" s="99">
        <v>-54.748539999999998</v>
      </c>
      <c r="P144" s="99">
        <v>-1.6150000000000001E-2</v>
      </c>
      <c r="Q144" s="99">
        <v>102.14234</v>
      </c>
      <c r="R144" s="99">
        <v>1.06E-3</v>
      </c>
      <c r="S144" s="99">
        <v>-70.770269999999996</v>
      </c>
      <c r="T144" s="99">
        <v>0.29842999999999997</v>
      </c>
      <c r="U144" s="4">
        <v>10.51215</v>
      </c>
    </row>
    <row r="145" spans="1:26" s="66" customFormat="1">
      <c r="B145" s="105"/>
      <c r="C145" s="105"/>
      <c r="D145" s="102" t="s">
        <v>309</v>
      </c>
      <c r="E145" s="102">
        <v>3</v>
      </c>
      <c r="G145" s="69" t="s">
        <v>253</v>
      </c>
      <c r="H145" s="68"/>
      <c r="I145" s="66" t="s">
        <v>295</v>
      </c>
      <c r="J145" s="66">
        <v>-66.751850000000005</v>
      </c>
      <c r="K145" s="66">
        <v>-50.122549999999997</v>
      </c>
      <c r="L145" s="70">
        <v>-16.965</v>
      </c>
      <c r="M145" s="99">
        <v>-1.1900000000000001E-3</v>
      </c>
      <c r="N145" s="99">
        <v>0.54883999999999999</v>
      </c>
      <c r="O145" s="99">
        <v>-50.231929999999998</v>
      </c>
      <c r="P145" s="99">
        <v>0.41904000000000002</v>
      </c>
      <c r="Q145" s="99">
        <v>87.097170000000006</v>
      </c>
      <c r="R145" s="99">
        <v>1.08E-3</v>
      </c>
      <c r="S145" s="99">
        <v>-63.507080000000002</v>
      </c>
      <c r="T145" s="99">
        <v>6.5860000000000002E-2</v>
      </c>
      <c r="U145" s="66">
        <v>338.47030999999998</v>
      </c>
      <c r="W145" s="68"/>
      <c r="X145" s="68"/>
      <c r="Z145" s="68"/>
    </row>
    <row r="146" spans="1:26">
      <c r="B146" s="105">
        <v>1</v>
      </c>
      <c r="C146" s="105">
        <v>3</v>
      </c>
      <c r="D146" s="102" t="s">
        <v>309</v>
      </c>
      <c r="E146" s="102">
        <v>3</v>
      </c>
      <c r="I146" s="4" t="s">
        <v>296</v>
      </c>
      <c r="J146" s="4">
        <v>-61.79513</v>
      </c>
      <c r="K146" s="4">
        <v>89.647869999999998</v>
      </c>
      <c r="L146" s="4">
        <v>25.817879999999999</v>
      </c>
      <c r="M146" s="99">
        <v>-6.8199999999999997E-3</v>
      </c>
      <c r="N146" s="99">
        <v>0.57257999999999998</v>
      </c>
      <c r="O146" s="99">
        <v>-51.483159999999998</v>
      </c>
      <c r="P146" s="99">
        <v>0.15884999999999999</v>
      </c>
      <c r="Q146" s="99">
        <v>88.378910000000005</v>
      </c>
      <c r="R146" s="99">
        <v>1.32E-3</v>
      </c>
      <c r="S146" s="99">
        <v>-66.375730000000004</v>
      </c>
      <c r="T146" s="99">
        <v>7.7020000000000005E-2</v>
      </c>
      <c r="U146" s="4">
        <v>287.99209999999999</v>
      </c>
    </row>
    <row r="147" spans="1:26" s="66" customFormat="1">
      <c r="B147" s="105"/>
      <c r="C147" s="105"/>
      <c r="D147" s="102" t="s">
        <v>309</v>
      </c>
      <c r="E147" s="102">
        <v>3</v>
      </c>
      <c r="H147" s="68"/>
      <c r="I147" s="66" t="s">
        <v>297</v>
      </c>
      <c r="J147" s="66">
        <v>-69.037239999999997</v>
      </c>
      <c r="K147" s="66">
        <v>-8.9622899999999994</v>
      </c>
      <c r="L147" s="70">
        <v>-3.9581200000000001</v>
      </c>
      <c r="M147" s="99">
        <v>-5.3E-3</v>
      </c>
      <c r="N147" s="99">
        <v>1.3599999999999999E-2</v>
      </c>
      <c r="O147" s="99">
        <v>-54.016109999999998</v>
      </c>
      <c r="P147" s="99" t="s">
        <v>166</v>
      </c>
      <c r="Q147" s="99">
        <v>90.515140000000002</v>
      </c>
      <c r="R147" s="99">
        <v>1.3600000000000001E-3</v>
      </c>
      <c r="S147" s="99">
        <v>-67.932130000000001</v>
      </c>
      <c r="T147" s="99">
        <v>9.2410000000000006E-2</v>
      </c>
      <c r="U147" s="66">
        <v>441.64109000000002</v>
      </c>
      <c r="W147" s="68"/>
      <c r="X147" s="68"/>
      <c r="Z147" s="68"/>
    </row>
    <row r="148" spans="1:26">
      <c r="B148" s="105">
        <v>1</v>
      </c>
      <c r="C148" s="105">
        <v>3</v>
      </c>
      <c r="D148" s="102" t="s">
        <v>309</v>
      </c>
      <c r="E148" s="102">
        <v>3</v>
      </c>
      <c r="G148" s="65" t="s">
        <v>254</v>
      </c>
      <c r="I148" s="4" t="s">
        <v>298</v>
      </c>
      <c r="J148" s="4">
        <v>-67.410399999999996</v>
      </c>
      <c r="K148" s="4">
        <v>41.143300000000004</v>
      </c>
      <c r="L148" s="4">
        <v>7.1135700000000002</v>
      </c>
      <c r="M148" s="99">
        <v>2.6800000000000001E-3</v>
      </c>
      <c r="N148" s="99">
        <v>0.1817</v>
      </c>
      <c r="O148" s="99">
        <v>-51.7273</v>
      </c>
      <c r="P148" s="99">
        <v>0.11193</v>
      </c>
      <c r="Q148" s="99">
        <v>92.712400000000002</v>
      </c>
      <c r="R148" s="99">
        <v>1.42E-3</v>
      </c>
      <c r="S148" s="99">
        <v>-62.591549999999998</v>
      </c>
      <c r="T148" s="99">
        <v>0.12851000000000001</v>
      </c>
      <c r="U148" s="4">
        <v>172.89734000000001</v>
      </c>
    </row>
    <row r="149" spans="1:26">
      <c r="B149" s="105"/>
      <c r="D149" s="102" t="s">
        <v>309</v>
      </c>
      <c r="E149" s="102">
        <v>3</v>
      </c>
      <c r="I149" s="4" t="s">
        <v>299</v>
      </c>
      <c r="J149" s="4">
        <v>-65.557869999999994</v>
      </c>
      <c r="K149" s="4">
        <v>95.26388</v>
      </c>
      <c r="L149" s="4">
        <v>16.913</v>
      </c>
      <c r="M149" s="99">
        <v>3.2299999999999998E-3</v>
      </c>
      <c r="N149" s="99">
        <v>0.12972</v>
      </c>
      <c r="O149" s="99">
        <v>-51.08643</v>
      </c>
      <c r="P149" s="99">
        <v>0.20648</v>
      </c>
      <c r="Q149" s="99">
        <v>93.231200000000001</v>
      </c>
      <c r="R149" s="99">
        <v>1.3799999999999999E-3</v>
      </c>
      <c r="S149" s="99">
        <v>-64.453130000000002</v>
      </c>
      <c r="T149" s="99">
        <v>9.9070000000000005E-2</v>
      </c>
      <c r="U149" s="4">
        <v>177.53841</v>
      </c>
    </row>
    <row r="150" spans="1:26" s="66" customFormat="1">
      <c r="B150" s="105"/>
      <c r="C150" s="105"/>
      <c r="D150" s="102" t="s">
        <v>309</v>
      </c>
      <c r="E150" s="102">
        <v>3</v>
      </c>
      <c r="G150" s="69" t="s">
        <v>255</v>
      </c>
      <c r="H150" s="68"/>
      <c r="I150" s="66" t="s">
        <v>300</v>
      </c>
      <c r="J150" s="66">
        <v>-70.779150000000001</v>
      </c>
      <c r="K150" s="66">
        <v>69.371170000000006</v>
      </c>
      <c r="L150" s="70">
        <v>29.566659999999999</v>
      </c>
      <c r="M150" s="99">
        <v>-7.2999999999999996E-4</v>
      </c>
      <c r="N150" s="99">
        <v>3.9539999999999999E-2</v>
      </c>
      <c r="O150" s="99">
        <v>-52.49024</v>
      </c>
      <c r="P150" s="99" t="s">
        <v>166</v>
      </c>
      <c r="Q150" s="99">
        <v>86.791989999999998</v>
      </c>
      <c r="R150" s="99">
        <v>1.24E-3</v>
      </c>
      <c r="S150" s="99">
        <v>-67.657470000000004</v>
      </c>
      <c r="T150" s="99">
        <v>5.2220000000000003E-2</v>
      </c>
      <c r="U150" s="66">
        <v>426.20958000000002</v>
      </c>
      <c r="W150" s="68"/>
      <c r="X150" s="68"/>
      <c r="Z150" s="68"/>
    </row>
    <row r="151" spans="1:26">
      <c r="B151" s="105">
        <v>1</v>
      </c>
      <c r="C151" s="105">
        <v>3</v>
      </c>
      <c r="D151" s="102" t="s">
        <v>309</v>
      </c>
      <c r="E151" s="102">
        <v>3</v>
      </c>
      <c r="I151" s="4" t="s">
        <v>301</v>
      </c>
      <c r="J151" s="4">
        <v>-70.569699999999997</v>
      </c>
      <c r="K151" s="4">
        <v>33.833820000000003</v>
      </c>
      <c r="L151" s="4">
        <v>10.117430000000001</v>
      </c>
      <c r="M151" s="99">
        <v>-5.0600000000000003E-3</v>
      </c>
      <c r="N151" s="99">
        <v>5.212E-2</v>
      </c>
      <c r="O151" s="99">
        <v>-48.400880000000001</v>
      </c>
      <c r="P151" s="99">
        <v>0.27176</v>
      </c>
      <c r="Q151" s="99">
        <v>85.296629999999993</v>
      </c>
      <c r="R151" s="99">
        <v>1.24E-3</v>
      </c>
      <c r="S151" s="99">
        <v>-60.913089999999997</v>
      </c>
      <c r="T151" s="99">
        <v>4.385E-2</v>
      </c>
      <c r="U151" s="4">
        <v>299.03305</v>
      </c>
    </row>
    <row r="152" spans="1:26">
      <c r="B152" s="105"/>
      <c r="D152" s="102" t="s">
        <v>309</v>
      </c>
      <c r="E152" s="102">
        <v>3</v>
      </c>
      <c r="I152" s="4" t="s">
        <v>302</v>
      </c>
      <c r="J152" s="4">
        <v>-68.895480000000006</v>
      </c>
      <c r="K152" s="4">
        <v>79.229410000000001</v>
      </c>
      <c r="L152" s="4">
        <v>24.021830000000001</v>
      </c>
      <c r="M152" s="99">
        <v>-2.5000000000000001E-4</v>
      </c>
      <c r="N152" s="99">
        <v>0.11990000000000001</v>
      </c>
      <c r="O152" s="99">
        <v>-47.21069</v>
      </c>
      <c r="P152" s="99">
        <v>0.29436000000000001</v>
      </c>
      <c r="Q152" s="99">
        <v>83.435059999999993</v>
      </c>
      <c r="R152" s="99">
        <v>1.2999999999999999E-3</v>
      </c>
      <c r="S152" s="99">
        <v>-63.14087</v>
      </c>
      <c r="T152" s="99">
        <v>7.7429999999999999E-2</v>
      </c>
      <c r="U152" s="4">
        <v>303.1934</v>
      </c>
    </row>
    <row r="153" spans="1:26">
      <c r="B153" s="105"/>
      <c r="D153" s="102" t="s">
        <v>309</v>
      </c>
      <c r="E153" s="102">
        <v>3</v>
      </c>
      <c r="G153" s="65" t="s">
        <v>258</v>
      </c>
      <c r="I153" s="4" t="s">
        <v>303</v>
      </c>
      <c r="J153" s="4">
        <v>-66.809259999999995</v>
      </c>
      <c r="K153" s="4">
        <v>65.439970000000002</v>
      </c>
      <c r="L153" s="4">
        <v>15.544140000000001</v>
      </c>
      <c r="M153" s="99">
        <v>-7.1000000000000002E-4</v>
      </c>
      <c r="N153" s="99">
        <v>0.33800000000000002</v>
      </c>
      <c r="O153" s="99">
        <v>-54.168700000000001</v>
      </c>
      <c r="P153" s="99">
        <v>7.6369999999999993E-2</v>
      </c>
      <c r="Q153" s="99">
        <v>96.649169999999998</v>
      </c>
      <c r="R153" s="99">
        <v>1.34E-3</v>
      </c>
      <c r="S153" s="99">
        <v>-57.18994</v>
      </c>
      <c r="T153" s="99">
        <v>0.27637</v>
      </c>
      <c r="U153" s="4">
        <v>237.53276</v>
      </c>
    </row>
    <row r="154" spans="1:26" s="66" customFormat="1">
      <c r="B154" s="105"/>
      <c r="C154" s="105"/>
      <c r="D154" s="102" t="s">
        <v>309</v>
      </c>
      <c r="E154" s="102">
        <v>3</v>
      </c>
      <c r="G154" s="69" t="s">
        <v>263</v>
      </c>
      <c r="H154" s="68"/>
      <c r="I154" s="66" t="s">
        <v>304</v>
      </c>
      <c r="J154" s="66">
        <v>-70.721019999999996</v>
      </c>
      <c r="K154" s="66">
        <v>-1954.73525</v>
      </c>
      <c r="L154" s="70">
        <v>-197.88896</v>
      </c>
      <c r="M154" s="99">
        <v>-5.8500000000000002E-3</v>
      </c>
      <c r="N154" s="99">
        <v>0.35539999999999999</v>
      </c>
      <c r="O154" s="99">
        <v>-57.067869999999999</v>
      </c>
      <c r="P154" s="99">
        <v>9.0039999999999995E-2</v>
      </c>
      <c r="Q154" s="99">
        <v>84.716800000000006</v>
      </c>
      <c r="R154" s="99">
        <v>1E-3</v>
      </c>
      <c r="S154" s="99">
        <v>-65.460210000000004</v>
      </c>
      <c r="T154" s="99">
        <v>0.32223000000000002</v>
      </c>
      <c r="U154" s="66">
        <v>101.23569000000001</v>
      </c>
      <c r="W154" s="68"/>
      <c r="X154" s="68"/>
      <c r="Z154" s="68"/>
    </row>
    <row r="155" spans="1:26">
      <c r="B155" s="105">
        <v>1</v>
      </c>
      <c r="C155" s="105">
        <v>3</v>
      </c>
      <c r="D155" s="102" t="s">
        <v>309</v>
      </c>
      <c r="E155" s="102">
        <v>3</v>
      </c>
      <c r="G155" s="65" t="s">
        <v>266</v>
      </c>
      <c r="I155" s="4" t="s">
        <v>305</v>
      </c>
      <c r="J155" s="4">
        <v>-68.705510000000004</v>
      </c>
      <c r="K155" s="4">
        <v>55.153799999999997</v>
      </c>
      <c r="L155" s="4">
        <v>14.76703</v>
      </c>
      <c r="M155" s="99">
        <v>5.7299999999999999E-3</v>
      </c>
      <c r="N155" s="99">
        <v>0.20252000000000001</v>
      </c>
      <c r="O155" s="99">
        <v>-48.645020000000002</v>
      </c>
      <c r="P155" s="99">
        <v>4.752E-2</v>
      </c>
      <c r="Q155" s="99">
        <v>88.897710000000004</v>
      </c>
      <c r="R155" s="99">
        <v>1.4E-3</v>
      </c>
      <c r="S155" s="99">
        <v>-61.40137</v>
      </c>
      <c r="T155" s="99">
        <v>0.15890000000000001</v>
      </c>
      <c r="U155" s="4">
        <v>267.74277000000001</v>
      </c>
    </row>
    <row r="156" spans="1:26" s="66" customFormat="1">
      <c r="B156" s="105"/>
      <c r="C156" s="105"/>
      <c r="D156" s="102" t="s">
        <v>309</v>
      </c>
      <c r="E156" s="102">
        <v>3</v>
      </c>
      <c r="H156" s="68"/>
      <c r="I156" s="66" t="s">
        <v>306</v>
      </c>
      <c r="J156" s="66">
        <v>-65.61018</v>
      </c>
      <c r="K156" s="66">
        <v>-31.77796</v>
      </c>
      <c r="L156" s="70">
        <v>-8.3013899999999996</v>
      </c>
      <c r="M156" s="99">
        <v>9.7000000000000005E-4</v>
      </c>
      <c r="N156" s="99">
        <v>0.22259999999999999</v>
      </c>
      <c r="O156" s="99">
        <v>-49.865720000000003</v>
      </c>
      <c r="P156" s="99">
        <v>5.3310000000000003E-2</v>
      </c>
      <c r="Q156" s="99">
        <v>89.141850000000005</v>
      </c>
      <c r="R156" s="99">
        <v>1.4400000000000001E-3</v>
      </c>
      <c r="S156" s="99">
        <v>-63.59863</v>
      </c>
      <c r="T156" s="99">
        <v>0.22811999999999999</v>
      </c>
      <c r="U156" s="66">
        <v>261.23095999999998</v>
      </c>
      <c r="W156" s="68"/>
      <c r="X156" s="68"/>
      <c r="Z156" s="68"/>
    </row>
    <row r="157" spans="1:26">
      <c r="B157" s="105">
        <v>1</v>
      </c>
      <c r="C157" s="105">
        <v>3</v>
      </c>
      <c r="D157" s="102" t="s">
        <v>309</v>
      </c>
      <c r="E157" s="102">
        <v>3</v>
      </c>
      <c r="G157" s="65" t="s">
        <v>268</v>
      </c>
      <c r="I157" s="4" t="s">
        <v>307</v>
      </c>
      <c r="J157" s="4">
        <v>-76.709919999999997</v>
      </c>
      <c r="K157" s="4">
        <v>98.820189999999997</v>
      </c>
      <c r="L157" s="4">
        <v>22.02159</v>
      </c>
      <c r="M157" s="99">
        <v>-2.2710000000000001E-2</v>
      </c>
      <c r="N157" s="99">
        <v>8.8779999999999998E-2</v>
      </c>
      <c r="O157" s="99">
        <v>-50.476080000000003</v>
      </c>
      <c r="P157" s="99">
        <v>7.1419999999999997E-2</v>
      </c>
      <c r="Q157" s="99">
        <v>92.773439999999994</v>
      </c>
      <c r="R157" s="99">
        <v>1.2800000000000001E-3</v>
      </c>
      <c r="S157" s="99">
        <v>-63.110349999999997</v>
      </c>
      <c r="T157" s="99">
        <v>9.7350000000000006E-2</v>
      </c>
      <c r="U157" s="4">
        <v>222.84508</v>
      </c>
    </row>
    <row r="158" spans="1:26" s="66" customFormat="1">
      <c r="B158" s="105"/>
      <c r="C158" s="105"/>
      <c r="D158" s="102" t="s">
        <v>309</v>
      </c>
      <c r="E158" s="102">
        <v>3</v>
      </c>
      <c r="H158" s="68"/>
      <c r="I158" s="66" t="s">
        <v>308</v>
      </c>
      <c r="J158" s="66">
        <v>-72.239670000000004</v>
      </c>
      <c r="K158" s="66">
        <v>-377.43279999999999</v>
      </c>
      <c r="L158" s="66">
        <v>42.814430000000002</v>
      </c>
      <c r="M158" s="99">
        <v>-2.0570000000000001E-2</v>
      </c>
      <c r="N158" s="99">
        <v>0.18976000000000001</v>
      </c>
      <c r="O158" s="99">
        <v>-50.720219999999998</v>
      </c>
      <c r="P158" s="99">
        <v>6.5180000000000002E-2</v>
      </c>
      <c r="Q158" s="99">
        <v>93.322760000000002</v>
      </c>
      <c r="R158" s="99">
        <v>1.2999999999999999E-3</v>
      </c>
      <c r="S158" s="99">
        <v>-67.077640000000002</v>
      </c>
      <c r="T158" s="99">
        <v>0.11617</v>
      </c>
      <c r="U158" s="70">
        <v>-113.4359</v>
      </c>
      <c r="W158" s="68"/>
      <c r="X158" s="68"/>
      <c r="Z158" s="68"/>
    </row>
    <row r="159" spans="1:26">
      <c r="A159" s="4" t="s">
        <v>310</v>
      </c>
      <c r="B159" s="105">
        <v>1</v>
      </c>
      <c r="C159" s="105">
        <v>3</v>
      </c>
      <c r="D159" s="102" t="s">
        <v>242</v>
      </c>
      <c r="E159" s="102">
        <v>3</v>
      </c>
      <c r="F159" s="73" t="s">
        <v>319</v>
      </c>
      <c r="G159" s="73" t="s">
        <v>252</v>
      </c>
      <c r="I159" s="73" t="s">
        <v>313</v>
      </c>
      <c r="J159" s="4">
        <v>-67.769670000000005</v>
      </c>
      <c r="K159" s="4">
        <v>58.181620000000002</v>
      </c>
      <c r="L159" s="4">
        <v>15.905799999999999</v>
      </c>
      <c r="M159" s="99">
        <v>-1.8400000000000001E-3</v>
      </c>
      <c r="N159" s="99">
        <v>0.18312</v>
      </c>
      <c r="O159" s="99">
        <v>-48.370359999999998</v>
      </c>
      <c r="P159" s="99">
        <v>0.18731</v>
      </c>
      <c r="Q159" s="99">
        <v>82.855230000000006</v>
      </c>
      <c r="R159" s="99">
        <v>1.3600000000000001E-3</v>
      </c>
      <c r="S159" s="99">
        <v>-61.035159999999998</v>
      </c>
      <c r="T159" s="99">
        <v>9.4240000000000004E-2</v>
      </c>
      <c r="U159" s="4">
        <v>273.38195000000002</v>
      </c>
    </row>
    <row r="160" spans="1:26">
      <c r="B160" s="105">
        <v>1</v>
      </c>
      <c r="C160" s="105">
        <v>3</v>
      </c>
      <c r="D160" s="102" t="s">
        <v>311</v>
      </c>
      <c r="E160" s="102">
        <v>3</v>
      </c>
      <c r="G160" s="74" t="s">
        <v>253</v>
      </c>
      <c r="I160" s="4" t="s">
        <v>312</v>
      </c>
      <c r="J160" s="4">
        <v>-72.015039999999999</v>
      </c>
      <c r="K160" s="4">
        <v>102.09119</v>
      </c>
      <c r="L160" s="4">
        <v>21.853159999999999</v>
      </c>
      <c r="M160" s="99">
        <v>1.069E-2</v>
      </c>
      <c r="N160" s="99">
        <v>0.57232000000000005</v>
      </c>
      <c r="O160" s="99">
        <v>-45.837400000000002</v>
      </c>
      <c r="P160" s="99">
        <v>0.13264000000000001</v>
      </c>
      <c r="Q160" s="99">
        <v>82.336429999999993</v>
      </c>
      <c r="R160" s="99">
        <v>1.4E-3</v>
      </c>
      <c r="S160" s="99">
        <v>-58.380130000000001</v>
      </c>
      <c r="T160" s="99">
        <v>7.1459999999999996E-2</v>
      </c>
      <c r="U160" s="4">
        <v>214.05533</v>
      </c>
    </row>
    <row r="161" spans="1:26">
      <c r="B161" s="105"/>
      <c r="D161" s="102" t="s">
        <v>311</v>
      </c>
      <c r="E161" s="102">
        <v>3</v>
      </c>
      <c r="I161" s="4" t="s">
        <v>314</v>
      </c>
      <c r="J161" s="4">
        <v>-77.296400000000006</v>
      </c>
      <c r="K161" s="4">
        <v>77.042910000000006</v>
      </c>
      <c r="L161" s="4">
        <v>12.6591</v>
      </c>
      <c r="M161" s="99">
        <v>-4.3299999999999996E-3</v>
      </c>
      <c r="N161" s="99">
        <v>0.14471999999999999</v>
      </c>
      <c r="O161" s="99">
        <v>-52.459719999999997</v>
      </c>
      <c r="P161" s="99">
        <v>0.10287</v>
      </c>
      <c r="Q161" s="99">
        <v>86.761480000000006</v>
      </c>
      <c r="R161" s="99">
        <v>1.3600000000000001E-3</v>
      </c>
      <c r="S161" s="99">
        <v>-67.626949999999994</v>
      </c>
      <c r="T161" s="99">
        <v>0.10929</v>
      </c>
      <c r="U161" s="4">
        <v>164.31227999999999</v>
      </c>
    </row>
    <row r="162" spans="1:26">
      <c r="B162" s="105">
        <v>1</v>
      </c>
      <c r="C162" s="105">
        <v>3</v>
      </c>
      <c r="D162" s="102" t="s">
        <v>311</v>
      </c>
      <c r="E162" s="102">
        <v>3</v>
      </c>
      <c r="G162" s="73" t="s">
        <v>254</v>
      </c>
      <c r="I162" s="4" t="s">
        <v>315</v>
      </c>
      <c r="J162" s="4">
        <v>-72.621070000000003</v>
      </c>
      <c r="K162" s="4">
        <v>51.362969999999997</v>
      </c>
      <c r="L162" s="4">
        <v>25.475090000000002</v>
      </c>
      <c r="M162" s="99">
        <v>-3.14E-3</v>
      </c>
      <c r="N162" s="99">
        <v>0.48499999999999999</v>
      </c>
      <c r="O162" s="99">
        <v>-51.635739999999998</v>
      </c>
      <c r="P162" s="99">
        <v>0.28571000000000002</v>
      </c>
      <c r="Q162" s="99">
        <v>85.449219999999997</v>
      </c>
      <c r="R162" s="99">
        <v>1.3600000000000001E-3</v>
      </c>
      <c r="S162" s="99">
        <v>-67.047120000000007</v>
      </c>
      <c r="T162" s="99">
        <v>8.43E-2</v>
      </c>
      <c r="U162" s="4">
        <v>495.98169999999999</v>
      </c>
    </row>
    <row r="163" spans="1:26">
      <c r="B163" s="105"/>
      <c r="D163" s="102" t="s">
        <v>311</v>
      </c>
      <c r="E163" s="102">
        <v>3</v>
      </c>
      <c r="I163" s="4" t="s">
        <v>316</v>
      </c>
      <c r="J163" s="4">
        <v>-72.17398</v>
      </c>
      <c r="K163" s="4">
        <v>253.01165</v>
      </c>
      <c r="L163" s="4">
        <v>30.32621</v>
      </c>
      <c r="M163" s="99">
        <v>-5.0099999999999997E-3</v>
      </c>
      <c r="N163" s="99">
        <v>0.13733999999999999</v>
      </c>
      <c r="O163" s="99">
        <v>-46.783450000000002</v>
      </c>
      <c r="P163" s="99">
        <v>0.14272000000000001</v>
      </c>
      <c r="Q163" s="99">
        <v>82.489019999999996</v>
      </c>
      <c r="R163" s="99">
        <v>1.2999999999999999E-3</v>
      </c>
      <c r="S163" s="99">
        <v>-62.530520000000003</v>
      </c>
      <c r="T163" s="99">
        <v>0.10273</v>
      </c>
      <c r="U163" s="4">
        <v>119.86091</v>
      </c>
    </row>
    <row r="164" spans="1:26">
      <c r="B164" s="105"/>
      <c r="D164" s="102" t="s">
        <v>311</v>
      </c>
      <c r="E164" s="102">
        <v>3</v>
      </c>
      <c r="I164" s="4" t="s">
        <v>317</v>
      </c>
      <c r="J164" s="4">
        <v>-68.368769999999998</v>
      </c>
      <c r="K164" s="4">
        <v>50.085299999999997</v>
      </c>
      <c r="L164" s="4">
        <v>23.515920000000001</v>
      </c>
      <c r="M164" s="99">
        <v>-6.6299999999999996E-3</v>
      </c>
      <c r="N164" s="99">
        <v>0.38306000000000001</v>
      </c>
      <c r="O164" s="99">
        <v>-48.522950000000002</v>
      </c>
      <c r="P164" s="99">
        <v>0.30125000000000002</v>
      </c>
      <c r="Q164" s="99">
        <v>83.526610000000005</v>
      </c>
      <c r="R164" s="99">
        <v>1.3799999999999999E-3</v>
      </c>
      <c r="S164" s="99">
        <v>-64.025880000000001</v>
      </c>
      <c r="T164" s="99">
        <v>0.10267999999999999</v>
      </c>
      <c r="U164" s="4">
        <v>469.51740999999998</v>
      </c>
    </row>
    <row r="165" spans="1:26">
      <c r="B165" s="105">
        <v>1</v>
      </c>
      <c r="C165" s="105">
        <v>3</v>
      </c>
      <c r="D165" s="102" t="s">
        <v>311</v>
      </c>
      <c r="E165" s="102">
        <v>3</v>
      </c>
      <c r="G165" s="73" t="s">
        <v>255</v>
      </c>
      <c r="I165" s="4" t="s">
        <v>318</v>
      </c>
      <c r="J165" s="4">
        <v>-71.737179999999995</v>
      </c>
      <c r="K165" s="4">
        <v>103.31001999999999</v>
      </c>
      <c r="L165" s="4">
        <v>22.389189999999999</v>
      </c>
      <c r="M165" s="99">
        <v>1.32E-3</v>
      </c>
      <c r="N165" s="99">
        <v>0.38231999999999999</v>
      </c>
      <c r="O165" s="99">
        <v>-46.447749999999999</v>
      </c>
      <c r="P165" s="99">
        <v>0.19939999999999999</v>
      </c>
      <c r="Q165" s="99">
        <v>79.895020000000002</v>
      </c>
      <c r="R165" s="99">
        <v>1.56E-3</v>
      </c>
      <c r="S165" s="99">
        <v>-59.722900000000003</v>
      </c>
      <c r="T165" s="99">
        <v>0.24331</v>
      </c>
      <c r="U165" s="4">
        <v>216.71852000000001</v>
      </c>
    </row>
    <row r="166" spans="1:26">
      <c r="B166" s="105">
        <v>1</v>
      </c>
      <c r="C166" s="105">
        <v>3</v>
      </c>
      <c r="D166" s="102" t="s">
        <v>311</v>
      </c>
      <c r="E166" s="102">
        <v>3</v>
      </c>
      <c r="F166" s="73" t="s">
        <v>320</v>
      </c>
      <c r="G166" s="73" t="s">
        <v>252</v>
      </c>
      <c r="I166" s="4" t="s">
        <v>321</v>
      </c>
      <c r="J166" s="4">
        <v>-71.337609999999998</v>
      </c>
      <c r="K166" s="4">
        <v>44.798250000000003</v>
      </c>
      <c r="L166" s="4">
        <v>7.1933800000000003</v>
      </c>
      <c r="M166" s="99">
        <v>4.3610000000000003E-2</v>
      </c>
      <c r="N166" s="99">
        <v>0.14362</v>
      </c>
      <c r="O166" s="99">
        <v>-44.403080000000003</v>
      </c>
      <c r="P166" s="99">
        <v>6.275E-2</v>
      </c>
      <c r="Q166" s="99">
        <v>84.106449999999995</v>
      </c>
      <c r="R166" s="99">
        <v>1.1800000000000001E-3</v>
      </c>
      <c r="S166" s="99">
        <v>-56.671140000000001</v>
      </c>
      <c r="T166" s="99">
        <v>0.12598999999999999</v>
      </c>
      <c r="U166" s="4">
        <v>160.57268999999999</v>
      </c>
    </row>
    <row r="167" spans="1:26">
      <c r="B167" s="105">
        <v>1</v>
      </c>
      <c r="C167" s="105">
        <v>3</v>
      </c>
      <c r="D167" s="102" t="s">
        <v>311</v>
      </c>
      <c r="E167" s="102">
        <v>3</v>
      </c>
      <c r="G167" s="73" t="s">
        <v>253</v>
      </c>
      <c r="I167" s="4" t="s">
        <v>321</v>
      </c>
      <c r="J167" s="4">
        <v>-71.337609999999998</v>
      </c>
      <c r="K167" s="4">
        <v>44.798250000000003</v>
      </c>
      <c r="L167" s="4">
        <v>7.1933800000000003</v>
      </c>
      <c r="M167" s="99">
        <v>4.3610000000000003E-2</v>
      </c>
      <c r="N167" s="99">
        <v>0.14362</v>
      </c>
      <c r="O167" s="99">
        <v>-44.403080000000003</v>
      </c>
      <c r="P167" s="99">
        <v>6.275E-2</v>
      </c>
      <c r="Q167" s="99">
        <v>84.106449999999995</v>
      </c>
      <c r="R167" s="99">
        <v>1.1800000000000001E-3</v>
      </c>
      <c r="S167" s="99">
        <v>-56.671140000000001</v>
      </c>
      <c r="T167" s="99">
        <v>0.12598999999999999</v>
      </c>
      <c r="U167" s="4">
        <v>160.57268999999999</v>
      </c>
    </row>
    <row r="168" spans="1:26">
      <c r="B168" s="105"/>
      <c r="D168" s="102" t="s">
        <v>311</v>
      </c>
      <c r="E168" s="102">
        <v>3</v>
      </c>
      <c r="I168" s="4" t="s">
        <v>322</v>
      </c>
      <c r="J168" s="4">
        <v>-72.527270000000001</v>
      </c>
      <c r="K168" s="4">
        <v>116.10833</v>
      </c>
      <c r="L168" s="4">
        <v>21.91742</v>
      </c>
      <c r="M168" s="99">
        <v>4.734E-2</v>
      </c>
      <c r="N168" s="99">
        <v>0.11734</v>
      </c>
      <c r="O168" s="99">
        <v>-46.752929999999999</v>
      </c>
      <c r="P168" s="99">
        <v>6.4030000000000004E-2</v>
      </c>
      <c r="Q168" s="99">
        <v>87.951660000000004</v>
      </c>
      <c r="R168" s="99">
        <v>1.2199999999999999E-3</v>
      </c>
      <c r="S168" s="99">
        <v>-59.478760000000001</v>
      </c>
      <c r="T168" s="99">
        <v>0.11085</v>
      </c>
      <c r="U168" s="4">
        <v>188.76696000000001</v>
      </c>
    </row>
    <row r="169" spans="1:26">
      <c r="B169" s="105">
        <v>1</v>
      </c>
      <c r="C169" s="105">
        <v>3</v>
      </c>
      <c r="D169" s="102" t="s">
        <v>311</v>
      </c>
      <c r="E169" s="102">
        <v>3</v>
      </c>
      <c r="G169" s="73" t="s">
        <v>254</v>
      </c>
      <c r="I169" s="4" t="s">
        <v>323</v>
      </c>
      <c r="J169" s="4">
        <v>-72.346519999999998</v>
      </c>
      <c r="K169" s="4">
        <v>70.938659999999999</v>
      </c>
      <c r="L169" s="4">
        <v>17.666830000000001</v>
      </c>
      <c r="M169" s="99">
        <v>-1.5270000000000001E-2</v>
      </c>
      <c r="N169" s="99">
        <v>0.14321999999999999</v>
      </c>
      <c r="O169" s="99">
        <v>-48.400880000000001</v>
      </c>
      <c r="P169" s="99">
        <v>0.10355</v>
      </c>
      <c r="Q169" s="99">
        <v>70.404049999999998</v>
      </c>
      <c r="R169" s="99">
        <v>1.2999999999999999E-3</v>
      </c>
      <c r="S169" s="99">
        <v>-59.509279999999997</v>
      </c>
      <c r="T169" s="99">
        <v>7.4679999999999996E-2</v>
      </c>
      <c r="U169" s="4">
        <v>249.04373000000001</v>
      </c>
    </row>
    <row r="170" spans="1:26">
      <c r="B170" s="105">
        <v>1</v>
      </c>
      <c r="C170" s="105">
        <v>3</v>
      </c>
      <c r="D170" s="102" t="s">
        <v>311</v>
      </c>
      <c r="E170" s="102">
        <v>3</v>
      </c>
      <c r="G170" s="73" t="s">
        <v>255</v>
      </c>
      <c r="I170" s="4" t="s">
        <v>324</v>
      </c>
      <c r="J170" s="4">
        <v>-70.710099999999997</v>
      </c>
      <c r="K170" s="4">
        <v>456.88900000000001</v>
      </c>
      <c r="L170" s="4">
        <v>19.042770000000001</v>
      </c>
      <c r="M170" s="99">
        <v>7.7499999999999999E-2</v>
      </c>
      <c r="N170" s="99">
        <v>3.7100000000000001E-2</v>
      </c>
      <c r="O170" s="99">
        <v>-51.7273</v>
      </c>
      <c r="P170" s="99">
        <v>7.0639999999999994E-2</v>
      </c>
      <c r="Q170" s="99">
        <v>90.94238</v>
      </c>
      <c r="R170" s="99">
        <v>1.14E-3</v>
      </c>
      <c r="S170" s="99">
        <v>-59.295659999999998</v>
      </c>
      <c r="T170" s="99">
        <v>0.26493</v>
      </c>
      <c r="U170" s="4">
        <v>41.679189999999998</v>
      </c>
    </row>
    <row r="171" spans="1:26">
      <c r="B171" s="105">
        <v>1</v>
      </c>
      <c r="C171" s="105">
        <v>3</v>
      </c>
      <c r="D171" s="102" t="s">
        <v>311</v>
      </c>
      <c r="E171" s="102">
        <v>3</v>
      </c>
      <c r="G171" s="73" t="s">
        <v>258</v>
      </c>
      <c r="I171" s="4" t="s">
        <v>325</v>
      </c>
      <c r="J171" s="4">
        <v>-67.904160000000005</v>
      </c>
      <c r="K171" s="4">
        <v>397.56536999999997</v>
      </c>
      <c r="L171" s="4">
        <v>17.58492</v>
      </c>
      <c r="M171" s="99">
        <v>7.9310000000000005E-2</v>
      </c>
      <c r="N171" s="99">
        <v>6.6739999999999994E-2</v>
      </c>
      <c r="O171" s="99">
        <v>-45.440669999999997</v>
      </c>
      <c r="P171" s="99">
        <v>9.4920000000000004E-2</v>
      </c>
      <c r="Q171" s="99">
        <v>75.653080000000003</v>
      </c>
      <c r="R171" s="99">
        <v>1.34E-3</v>
      </c>
      <c r="S171" s="99">
        <v>-51.269530000000003</v>
      </c>
      <c r="T171" s="99">
        <v>0.32294</v>
      </c>
      <c r="U171" s="4">
        <v>44.231520000000003</v>
      </c>
    </row>
    <row r="172" spans="1:26">
      <c r="B172" s="105"/>
      <c r="D172" s="102" t="s">
        <v>311</v>
      </c>
      <c r="E172" s="102">
        <v>3</v>
      </c>
      <c r="I172" s="4" t="s">
        <v>326</v>
      </c>
      <c r="J172" s="4">
        <v>-71.373710000000003</v>
      </c>
      <c r="K172" s="4">
        <v>72.122140000000002</v>
      </c>
      <c r="L172" s="4">
        <v>5.2370200000000002</v>
      </c>
      <c r="M172" s="99">
        <v>8.5050000000000001E-2</v>
      </c>
      <c r="N172" s="99">
        <v>4.5339999999999998E-2</v>
      </c>
      <c r="O172" s="99">
        <v>-50.384520000000002</v>
      </c>
      <c r="P172" s="99">
        <v>8.2350000000000007E-2</v>
      </c>
      <c r="Q172" s="99">
        <v>73.638919999999999</v>
      </c>
      <c r="R172" s="99">
        <v>1.4E-3</v>
      </c>
      <c r="S172" s="99">
        <v>-54.595950000000002</v>
      </c>
      <c r="T172" s="99">
        <v>0.30812</v>
      </c>
      <c r="U172" s="4">
        <v>72.613159999999993</v>
      </c>
    </row>
    <row r="173" spans="1:26">
      <c r="B173" s="105">
        <v>1</v>
      </c>
      <c r="C173" s="105">
        <v>3</v>
      </c>
      <c r="D173" s="102" t="s">
        <v>311</v>
      </c>
      <c r="E173" s="102">
        <v>3</v>
      </c>
      <c r="G173" s="73" t="s">
        <v>263</v>
      </c>
      <c r="I173" s="4" t="s">
        <v>327</v>
      </c>
      <c r="J173" s="4">
        <v>-72.724220000000003</v>
      </c>
      <c r="K173" s="4">
        <v>292.70692000000003</v>
      </c>
      <c r="L173" s="4">
        <v>8.94895</v>
      </c>
      <c r="M173" s="99">
        <v>5.5059999999999998E-2</v>
      </c>
      <c r="N173" s="99">
        <v>9.3600000000000003E-2</v>
      </c>
      <c r="O173" s="99">
        <v>-43.487549999999999</v>
      </c>
      <c r="P173" s="99">
        <v>7.3349999999999999E-2</v>
      </c>
      <c r="Q173" s="99">
        <v>83.190920000000006</v>
      </c>
      <c r="R173" s="99">
        <v>1.32E-3</v>
      </c>
      <c r="S173" s="99">
        <v>-53.497320000000002</v>
      </c>
      <c r="T173" s="99">
        <v>0.33429999999999999</v>
      </c>
      <c r="U173" s="4">
        <v>30.573070000000001</v>
      </c>
    </row>
    <row r="174" spans="1:26" s="75" customFormat="1">
      <c r="B174" s="105"/>
      <c r="C174" s="105"/>
      <c r="D174" s="102" t="s">
        <v>311</v>
      </c>
      <c r="E174" s="102">
        <v>3</v>
      </c>
      <c r="H174" s="77"/>
      <c r="I174" s="75" t="s">
        <v>328</v>
      </c>
      <c r="J174" s="75">
        <v>-71.238630000000001</v>
      </c>
      <c r="K174" s="75">
        <v>-107.90063000000001</v>
      </c>
      <c r="L174" s="75">
        <v>-12.28327</v>
      </c>
      <c r="M174" s="99">
        <v>5.1270000000000003E-2</v>
      </c>
      <c r="N174" s="99">
        <v>0.15093999999999999</v>
      </c>
      <c r="O174" s="99">
        <v>-46.203609999999998</v>
      </c>
      <c r="P174" s="99">
        <v>0.11038000000000001</v>
      </c>
      <c r="Q174" s="99">
        <v>85.723879999999994</v>
      </c>
      <c r="R174" s="99">
        <v>1.4E-3</v>
      </c>
      <c r="S174" s="99">
        <v>-57.15943</v>
      </c>
      <c r="T174" s="99">
        <v>0.15744</v>
      </c>
      <c r="U174" s="75">
        <v>113.83869</v>
      </c>
      <c r="W174" s="77"/>
      <c r="X174" s="77"/>
      <c r="Z174" s="77"/>
    </row>
    <row r="175" spans="1:26" s="75" customFormat="1">
      <c r="B175" s="105">
        <v>1</v>
      </c>
      <c r="C175" s="105">
        <v>3</v>
      </c>
      <c r="D175" s="102" t="s">
        <v>311</v>
      </c>
      <c r="E175" s="102">
        <v>3</v>
      </c>
      <c r="G175" s="78" t="s">
        <v>266</v>
      </c>
      <c r="H175" s="77"/>
      <c r="I175" s="75" t="s">
        <v>329</v>
      </c>
      <c r="J175" s="75">
        <v>-89.653940000000006</v>
      </c>
      <c r="K175" s="75">
        <v>-63.448569999999997</v>
      </c>
      <c r="L175" s="75">
        <v>-9.1943699999999993</v>
      </c>
      <c r="M175" s="99">
        <v>5.5900000000000004E-3</v>
      </c>
      <c r="N175" s="99">
        <v>6.386E-2</v>
      </c>
      <c r="O175" s="99">
        <v>-47.485349999999997</v>
      </c>
      <c r="P175" s="99" t="s">
        <v>166</v>
      </c>
      <c r="Q175" s="99">
        <v>81.176760000000002</v>
      </c>
      <c r="R175" s="99">
        <v>1.0200000000000001E-3</v>
      </c>
      <c r="S175" s="99">
        <v>-60.272219999999997</v>
      </c>
      <c r="T175" s="99">
        <v>9.2160000000000006E-2</v>
      </c>
      <c r="U175" s="75">
        <v>144.91055</v>
      </c>
      <c r="W175" s="77"/>
      <c r="X175" s="77"/>
      <c r="Z175" s="77"/>
    </row>
    <row r="176" spans="1:26">
      <c r="A176" s="4" t="s">
        <v>330</v>
      </c>
      <c r="B176" s="105">
        <v>0</v>
      </c>
      <c r="C176" s="105">
        <v>-3</v>
      </c>
      <c r="D176" s="102" t="s">
        <v>241</v>
      </c>
      <c r="E176" s="102">
        <v>3</v>
      </c>
      <c r="F176" s="73" t="s">
        <v>319</v>
      </c>
      <c r="G176" s="73" t="s">
        <v>252</v>
      </c>
      <c r="I176" s="4" t="s">
        <v>331</v>
      </c>
      <c r="J176" s="4">
        <v>-72.41574</v>
      </c>
      <c r="K176" s="4">
        <v>117.56579000000001</v>
      </c>
      <c r="L176" s="4">
        <v>23.45243</v>
      </c>
      <c r="M176" s="99">
        <v>5.6169999999999998E-2</v>
      </c>
      <c r="N176" s="99">
        <v>0.15229999999999999</v>
      </c>
      <c r="O176" s="99">
        <v>-46.905520000000003</v>
      </c>
      <c r="P176" s="99">
        <v>3.8550000000000001E-2</v>
      </c>
      <c r="Q176" s="99">
        <v>93.048100000000005</v>
      </c>
      <c r="R176" s="99">
        <v>1.2800000000000001E-3</v>
      </c>
      <c r="S176" s="99">
        <v>-53.558349999999997</v>
      </c>
      <c r="T176" s="99">
        <v>6.3719999999999999E-2</v>
      </c>
      <c r="U176" s="4">
        <v>199.48343</v>
      </c>
    </row>
    <row r="177" spans="2:26">
      <c r="B177" s="105"/>
      <c r="D177" s="102" t="s">
        <v>309</v>
      </c>
      <c r="E177" s="102">
        <v>3</v>
      </c>
      <c r="I177" s="4" t="s">
        <v>332</v>
      </c>
      <c r="J177" s="4">
        <v>-71.740560000000002</v>
      </c>
      <c r="K177" s="4">
        <v>452.77008000000001</v>
      </c>
      <c r="L177" s="4">
        <v>29.307659999999998</v>
      </c>
      <c r="M177" s="99">
        <v>5.4600000000000003E-2</v>
      </c>
      <c r="N177" s="99">
        <v>8.5199999999999998E-2</v>
      </c>
      <c r="O177" s="99">
        <v>-49.774169999999998</v>
      </c>
      <c r="P177" s="99">
        <v>2.8340000000000001E-2</v>
      </c>
      <c r="Q177" s="99">
        <v>95.916749999999993</v>
      </c>
      <c r="R177" s="99">
        <v>1.1800000000000001E-3</v>
      </c>
      <c r="S177" s="99">
        <v>-60.363770000000002</v>
      </c>
      <c r="T177" s="99">
        <v>0.11310000000000001</v>
      </c>
      <c r="U177" s="4">
        <v>64.729680000000002</v>
      </c>
    </row>
    <row r="178" spans="2:26" s="75" customFormat="1">
      <c r="B178" s="105">
        <v>0</v>
      </c>
      <c r="C178" s="105">
        <v>-3</v>
      </c>
      <c r="D178" s="102" t="s">
        <v>309</v>
      </c>
      <c r="E178" s="102">
        <v>3</v>
      </c>
      <c r="G178" s="78" t="s">
        <v>253</v>
      </c>
      <c r="H178" s="77"/>
      <c r="I178" s="75" t="s">
        <v>333</v>
      </c>
      <c r="J178" s="75">
        <v>-65.85727</v>
      </c>
      <c r="K178" s="75">
        <v>-91.604799999999997</v>
      </c>
      <c r="L178" s="75">
        <v>7.9091800000000001</v>
      </c>
      <c r="M178" s="99">
        <v>0.10965</v>
      </c>
      <c r="N178" s="99">
        <v>0.16006000000000001</v>
      </c>
      <c r="O178" s="99">
        <v>-46.569830000000003</v>
      </c>
      <c r="P178" s="99">
        <v>3.9019999999999999E-2</v>
      </c>
      <c r="Q178" s="99">
        <v>77.36206</v>
      </c>
      <c r="R178" s="99">
        <v>1.58E-3</v>
      </c>
      <c r="S178" s="99">
        <v>-48.675539999999998</v>
      </c>
      <c r="T178" s="99">
        <v>0.38278000000000001</v>
      </c>
      <c r="U178" s="75">
        <v>-86.340249999999997</v>
      </c>
      <c r="W178" s="77"/>
      <c r="X178" s="77"/>
      <c r="Z178" s="77"/>
    </row>
    <row r="179" spans="2:26" s="75" customFormat="1">
      <c r="B179" s="105"/>
      <c r="C179" s="105"/>
      <c r="D179" s="102" t="s">
        <v>309</v>
      </c>
      <c r="E179" s="102">
        <v>3</v>
      </c>
      <c r="H179" s="77"/>
      <c r="I179" s="75" t="s">
        <v>334</v>
      </c>
      <c r="J179" s="75" t="s">
        <v>166</v>
      </c>
      <c r="K179" s="75" t="s">
        <v>166</v>
      </c>
      <c r="L179" s="75" t="s">
        <v>166</v>
      </c>
      <c r="M179" s="99" t="s">
        <v>166</v>
      </c>
      <c r="N179" s="99" t="s">
        <v>166</v>
      </c>
      <c r="O179" s="99" t="s">
        <v>166</v>
      </c>
      <c r="P179" s="99" t="s">
        <v>166</v>
      </c>
      <c r="Q179" s="99" t="s">
        <v>166</v>
      </c>
      <c r="R179" s="99" t="s">
        <v>166</v>
      </c>
      <c r="S179" s="99" t="s">
        <v>166</v>
      </c>
      <c r="T179" s="99" t="s">
        <v>166</v>
      </c>
      <c r="U179" s="75" t="s">
        <v>166</v>
      </c>
      <c r="W179" s="77"/>
      <c r="X179" s="77"/>
      <c r="Z179" s="77"/>
    </row>
    <row r="180" spans="2:26">
      <c r="B180" s="105">
        <v>0</v>
      </c>
      <c r="C180" s="105">
        <v>-3</v>
      </c>
      <c r="D180" s="102" t="s">
        <v>309</v>
      </c>
      <c r="E180" s="102">
        <v>3</v>
      </c>
      <c r="G180" s="73" t="s">
        <v>254</v>
      </c>
      <c r="I180" s="4" t="s">
        <v>335</v>
      </c>
      <c r="J180" s="4">
        <v>-69.195729999999998</v>
      </c>
      <c r="K180" s="4">
        <v>163.6026</v>
      </c>
      <c r="L180" s="4">
        <v>62.491750000000003</v>
      </c>
      <c r="M180" s="99">
        <v>5.7419999999999999E-2</v>
      </c>
      <c r="N180" s="99">
        <v>7.9380000000000006E-2</v>
      </c>
      <c r="O180" s="99">
        <v>-48.217770000000002</v>
      </c>
      <c r="P180" s="99">
        <v>3.1280000000000002E-2</v>
      </c>
      <c r="Q180" s="99">
        <v>69.091800000000006</v>
      </c>
      <c r="R180" s="99">
        <v>1.1800000000000001E-3</v>
      </c>
      <c r="S180" s="99">
        <v>-48.950200000000002</v>
      </c>
      <c r="T180" s="99">
        <v>0.10625999999999999</v>
      </c>
      <c r="U180" s="4">
        <v>381.97284999999999</v>
      </c>
    </row>
    <row r="181" spans="2:26">
      <c r="B181" s="105"/>
      <c r="D181" s="102" t="s">
        <v>309</v>
      </c>
      <c r="E181" s="102">
        <v>3</v>
      </c>
      <c r="I181" s="4" t="s">
        <v>336</v>
      </c>
      <c r="J181" s="4">
        <v>-57.45628</v>
      </c>
      <c r="K181" s="4">
        <v>185.26918000000001</v>
      </c>
      <c r="L181" s="4">
        <v>57.595979999999997</v>
      </c>
      <c r="M181" s="99">
        <v>0.11935999999999999</v>
      </c>
      <c r="N181" s="99">
        <v>1.95E-2</v>
      </c>
      <c r="O181" s="99">
        <v>-47.668460000000003</v>
      </c>
      <c r="P181" s="99">
        <v>1.8579999999999999E-2</v>
      </c>
      <c r="Q181" s="99">
        <v>58.837890000000002</v>
      </c>
      <c r="R181" s="99">
        <v>1.72E-3</v>
      </c>
      <c r="S181" s="99">
        <v>-57.739260000000002</v>
      </c>
      <c r="T181" s="99">
        <v>0.22325999999999999</v>
      </c>
      <c r="U181" s="4">
        <v>310.87731000000002</v>
      </c>
    </row>
    <row r="182" spans="2:26">
      <c r="B182" s="105"/>
      <c r="D182" s="102" t="s">
        <v>309</v>
      </c>
      <c r="E182" s="102">
        <v>3</v>
      </c>
      <c r="I182" s="4" t="s">
        <v>337</v>
      </c>
      <c r="J182" s="4">
        <v>-61.697189999999999</v>
      </c>
      <c r="K182" s="4">
        <v>39.212009999999999</v>
      </c>
      <c r="L182" s="4">
        <v>12.02844</v>
      </c>
      <c r="M182" s="99">
        <v>0.43841000000000002</v>
      </c>
      <c r="N182" s="99">
        <v>0.10793999999999999</v>
      </c>
      <c r="O182" s="99">
        <v>-47.94312</v>
      </c>
      <c r="P182" s="99">
        <v>1.9400000000000001E-3</v>
      </c>
      <c r="Q182" s="99">
        <v>31.58569</v>
      </c>
      <c r="R182" s="99">
        <v>2.4599999999999999E-3</v>
      </c>
      <c r="S182" s="99">
        <v>-53.100589999999997</v>
      </c>
      <c r="T182" s="99">
        <v>5.6939999999999998E-2</v>
      </c>
      <c r="U182" s="4">
        <v>306.75385</v>
      </c>
    </row>
    <row r="183" spans="2:26">
      <c r="B183" s="105">
        <v>0</v>
      </c>
      <c r="C183" s="105">
        <v>-3</v>
      </c>
      <c r="D183" s="102" t="s">
        <v>309</v>
      </c>
      <c r="E183" s="102">
        <v>3</v>
      </c>
      <c r="G183" s="73" t="s">
        <v>258</v>
      </c>
      <c r="I183" s="4" t="s">
        <v>338</v>
      </c>
      <c r="J183" s="4">
        <v>-70.040769999999995</v>
      </c>
      <c r="K183" s="4">
        <v>47.355179999999997</v>
      </c>
      <c r="L183" s="4">
        <v>7.3115300000000003</v>
      </c>
      <c r="M183" s="99">
        <v>7.4940000000000007E-2</v>
      </c>
      <c r="N183" s="99">
        <v>0.26795999999999998</v>
      </c>
      <c r="O183" s="99">
        <v>-39.978029999999997</v>
      </c>
      <c r="P183" s="99">
        <v>2.214E-2</v>
      </c>
      <c r="Q183" s="99">
        <v>62.469479999999997</v>
      </c>
      <c r="R183" s="99">
        <v>9.2000000000000003E-4</v>
      </c>
      <c r="S183" s="99">
        <v>-57.220460000000003</v>
      </c>
      <c r="T183" s="99">
        <v>6.9239999999999996E-2</v>
      </c>
      <c r="U183" s="4">
        <v>154.39769999999999</v>
      </c>
    </row>
    <row r="184" spans="2:26">
      <c r="B184" s="105"/>
      <c r="D184" s="102" t="s">
        <v>309</v>
      </c>
      <c r="E184" s="102">
        <v>3</v>
      </c>
      <c r="I184" s="4" t="s">
        <v>339</v>
      </c>
      <c r="J184" s="4">
        <v>-74.727779999999996</v>
      </c>
      <c r="K184" s="4">
        <v>45.781210000000002</v>
      </c>
      <c r="L184" s="4">
        <v>7.9445199999999998</v>
      </c>
      <c r="M184" s="99">
        <v>6.8989999999999996E-2</v>
      </c>
      <c r="N184" s="99">
        <v>9.5420000000000005E-2</v>
      </c>
      <c r="O184" s="99">
        <v>-41.778570000000002</v>
      </c>
      <c r="P184" s="99">
        <v>2.8969999999999999E-2</v>
      </c>
      <c r="Q184" s="99">
        <v>61.40137</v>
      </c>
      <c r="R184" s="99">
        <v>1.2199999999999999E-3</v>
      </c>
      <c r="S184" s="99">
        <v>-57.678220000000003</v>
      </c>
      <c r="T184" s="99">
        <v>7.6679999999999998E-2</v>
      </c>
      <c r="U184" s="4">
        <v>173.53227999999999</v>
      </c>
    </row>
    <row r="185" spans="2:26">
      <c r="B185" s="105"/>
      <c r="D185" s="102" t="s">
        <v>309</v>
      </c>
      <c r="E185" s="102">
        <v>3</v>
      </c>
      <c r="I185" s="4" t="s">
        <v>340</v>
      </c>
      <c r="J185" s="4">
        <v>-69.346609999999998</v>
      </c>
      <c r="K185" s="4">
        <v>55.155059999999999</v>
      </c>
      <c r="L185" s="4">
        <v>3.6109399999999998</v>
      </c>
      <c r="M185" s="99">
        <v>1.2489999999999999E-2</v>
      </c>
      <c r="N185" s="99">
        <v>0.20902000000000001</v>
      </c>
      <c r="O185" s="99">
        <v>-46.478270000000002</v>
      </c>
      <c r="P185" s="99">
        <v>6.7919999999999994E-2</v>
      </c>
      <c r="Q185" s="99">
        <v>86.273200000000003</v>
      </c>
      <c r="R185" s="99">
        <v>1.4400000000000001E-3</v>
      </c>
      <c r="S185" s="99">
        <v>-52.886960000000002</v>
      </c>
      <c r="T185" s="99">
        <v>4.478E-2</v>
      </c>
      <c r="U185" s="4">
        <v>65.468890000000002</v>
      </c>
    </row>
    <row r="186" spans="2:26" s="75" customFormat="1">
      <c r="B186" s="105"/>
      <c r="C186" s="105"/>
      <c r="D186" s="102" t="s">
        <v>309</v>
      </c>
      <c r="E186" s="102">
        <v>3</v>
      </c>
      <c r="H186" s="77"/>
      <c r="I186" s="75" t="s">
        <v>341</v>
      </c>
      <c r="J186" s="75">
        <v>-69.038619999999995</v>
      </c>
      <c r="K186" s="75">
        <v>489.13422000000003</v>
      </c>
      <c r="L186" s="75">
        <v>63.567950000000003</v>
      </c>
      <c r="M186" s="99">
        <v>2.7890000000000002E-2</v>
      </c>
      <c r="N186" s="99">
        <v>0.49452000000000002</v>
      </c>
      <c r="O186" s="99">
        <v>-67.291259999999994</v>
      </c>
      <c r="P186" s="99">
        <v>5.0500000000000003E-2</v>
      </c>
      <c r="Q186" s="99">
        <v>100.58593999999999</v>
      </c>
      <c r="R186" s="99">
        <v>1.3600000000000001E-3</v>
      </c>
      <c r="S186" s="99">
        <v>-55.32837</v>
      </c>
      <c r="T186" s="99">
        <v>6.5960000000000005E-2</v>
      </c>
      <c r="U186" s="75">
        <v>129.96014</v>
      </c>
      <c r="W186" s="77"/>
      <c r="X186" s="77"/>
      <c r="Z186" s="77"/>
    </row>
    <row r="187" spans="2:26" s="75" customFormat="1">
      <c r="B187" s="105"/>
      <c r="C187" s="105"/>
      <c r="D187" s="102" t="s">
        <v>309</v>
      </c>
      <c r="E187" s="102">
        <v>3</v>
      </c>
      <c r="H187" s="77"/>
      <c r="I187" s="75" t="s">
        <v>342</v>
      </c>
      <c r="J187" s="75">
        <v>-52.37415</v>
      </c>
      <c r="K187" s="75">
        <v>3.2336499999999999</v>
      </c>
      <c r="L187" s="75">
        <v>0.58989999999999998</v>
      </c>
      <c r="M187" s="99">
        <v>-5.4900000000000001E-3</v>
      </c>
      <c r="N187" s="99">
        <v>0.22886000000000001</v>
      </c>
      <c r="O187" s="99">
        <v>-50.44556</v>
      </c>
      <c r="P187" s="99">
        <v>8.6330000000000004E-2</v>
      </c>
      <c r="Q187" s="99">
        <v>74.859620000000007</v>
      </c>
      <c r="R187" s="99">
        <v>1.72E-3</v>
      </c>
      <c r="S187" s="99">
        <v>-60.546880000000002</v>
      </c>
      <c r="T187" s="99">
        <v>0.11040999999999999</v>
      </c>
      <c r="U187" s="75">
        <v>182.42421999999999</v>
      </c>
      <c r="W187" s="77"/>
      <c r="X187" s="77"/>
      <c r="Z187" s="77"/>
    </row>
    <row r="188" spans="2:26">
      <c r="B188" s="105">
        <v>0</v>
      </c>
      <c r="C188" s="105">
        <v>-3</v>
      </c>
      <c r="D188" s="102" t="s">
        <v>309</v>
      </c>
      <c r="E188" s="102">
        <v>3</v>
      </c>
      <c r="G188" s="73" t="s">
        <v>263</v>
      </c>
      <c r="I188" s="4" t="s">
        <v>343</v>
      </c>
      <c r="J188" s="4">
        <v>-72.394229999999993</v>
      </c>
      <c r="K188" s="4">
        <v>192.3237</v>
      </c>
      <c r="L188" s="4">
        <v>25.081410000000002</v>
      </c>
      <c r="M188" s="99">
        <v>6.6449999999999995E-2</v>
      </c>
      <c r="N188" s="99">
        <v>0.14348</v>
      </c>
      <c r="O188" s="99">
        <v>-44.982909999999997</v>
      </c>
      <c r="P188" s="99">
        <v>5.1159999999999997E-2</v>
      </c>
      <c r="Q188" s="99">
        <v>82.427980000000005</v>
      </c>
      <c r="R188" s="99">
        <v>1.6199999999999999E-3</v>
      </c>
      <c r="S188" s="99">
        <v>-48.522950000000002</v>
      </c>
      <c r="T188" s="99">
        <v>3.4619999999999998E-2</v>
      </c>
      <c r="U188" s="4">
        <v>130.41249999999999</v>
      </c>
    </row>
    <row r="189" spans="2:26">
      <c r="B189" s="105">
        <v>0</v>
      </c>
      <c r="C189" s="105">
        <v>-3</v>
      </c>
      <c r="D189" s="102" t="s">
        <v>309</v>
      </c>
      <c r="E189" s="102">
        <v>3</v>
      </c>
      <c r="G189" s="73" t="s">
        <v>266</v>
      </c>
      <c r="I189" s="4" t="s">
        <v>344</v>
      </c>
      <c r="J189" s="4">
        <v>-69.601820000000004</v>
      </c>
      <c r="K189" s="4">
        <v>194.42249000000001</v>
      </c>
      <c r="L189" s="4">
        <v>5.9510100000000001</v>
      </c>
      <c r="M189" s="99">
        <v>6.8349999999999994E-2</v>
      </c>
      <c r="N189" s="99">
        <v>6.5299999999999997E-2</v>
      </c>
      <c r="O189" s="99">
        <v>-49.163820000000001</v>
      </c>
      <c r="P189" s="99">
        <v>7.8469999999999998E-2</v>
      </c>
      <c r="Q189" s="99">
        <v>90.759280000000004</v>
      </c>
      <c r="R189" s="99">
        <v>1.2999999999999999E-3</v>
      </c>
      <c r="S189" s="99">
        <v>-53.100589999999997</v>
      </c>
      <c r="T189" s="99">
        <v>0.22031999999999999</v>
      </c>
      <c r="U189" s="4">
        <v>30.60866</v>
      </c>
    </row>
    <row r="190" spans="2:26">
      <c r="B190" s="105">
        <v>0</v>
      </c>
      <c r="C190" s="105">
        <v>-3</v>
      </c>
      <c r="D190" s="102" t="s">
        <v>309</v>
      </c>
      <c r="E190" s="102">
        <v>3</v>
      </c>
      <c r="G190" s="73" t="s">
        <v>268</v>
      </c>
      <c r="I190" s="4" t="s">
        <v>345</v>
      </c>
      <c r="J190" s="4">
        <v>-71.57105</v>
      </c>
      <c r="K190" s="4">
        <v>75.095709999999997</v>
      </c>
      <c r="L190" s="4">
        <v>16.70992</v>
      </c>
      <c r="M190" s="99">
        <v>5.4719999999999998E-2</v>
      </c>
      <c r="N190" s="99">
        <v>0.22434000000000001</v>
      </c>
      <c r="O190" s="99">
        <v>-43.212890000000002</v>
      </c>
      <c r="P190" s="99">
        <v>5.178E-2</v>
      </c>
      <c r="Q190" s="99">
        <v>78.308109999999999</v>
      </c>
      <c r="R190" s="99">
        <v>1.6000000000000001E-3</v>
      </c>
      <c r="S190" s="99">
        <v>-50.689700000000002</v>
      </c>
      <c r="T190" s="99">
        <v>0.12928000000000001</v>
      </c>
      <c r="U190" s="4">
        <v>222.51495</v>
      </c>
    </row>
    <row r="191" spans="2:26" s="75" customFormat="1">
      <c r="B191" s="105"/>
      <c r="C191" s="105"/>
      <c r="D191" s="102" t="s">
        <v>309</v>
      </c>
      <c r="E191" s="102">
        <v>3</v>
      </c>
      <c r="G191" s="78" t="s">
        <v>271</v>
      </c>
      <c r="H191" s="77"/>
      <c r="I191" s="75" t="s">
        <v>346</v>
      </c>
      <c r="J191" s="75">
        <v>-70.406589999999994</v>
      </c>
      <c r="K191" s="75">
        <v>5784.6215899999997</v>
      </c>
      <c r="L191" s="75">
        <v>75.159049999999993</v>
      </c>
      <c r="M191" s="99">
        <v>6.93E-2</v>
      </c>
      <c r="N191" s="99">
        <v>0.10911999999999999</v>
      </c>
      <c r="O191" s="99">
        <v>-43.212890000000002</v>
      </c>
      <c r="P191" s="99">
        <v>9.0670000000000001E-2</v>
      </c>
      <c r="Q191" s="99">
        <v>81.573490000000007</v>
      </c>
      <c r="R191" s="99">
        <v>1.5E-3</v>
      </c>
      <c r="S191" s="99">
        <v>-46.569830000000003</v>
      </c>
      <c r="T191" s="99">
        <v>0.16541</v>
      </c>
      <c r="U191" s="75">
        <v>12.99291</v>
      </c>
      <c r="W191" s="77"/>
      <c r="X191" s="77"/>
      <c r="Z191" s="77"/>
    </row>
    <row r="192" spans="2:26">
      <c r="B192" s="105">
        <v>0</v>
      </c>
      <c r="C192" s="105">
        <v>-3</v>
      </c>
      <c r="D192" s="102" t="s">
        <v>309</v>
      </c>
      <c r="E192" s="102">
        <v>3</v>
      </c>
      <c r="I192" s="4" t="s">
        <v>347</v>
      </c>
      <c r="J192" s="4">
        <v>-69.71114</v>
      </c>
      <c r="K192" s="4">
        <v>110.97206</v>
      </c>
      <c r="L192" s="4">
        <v>10.966760000000001</v>
      </c>
      <c r="M192" s="99">
        <v>7.7799999999999994E-2</v>
      </c>
      <c r="N192" s="99">
        <v>0.13014000000000001</v>
      </c>
      <c r="O192" s="99">
        <v>-45.1355</v>
      </c>
      <c r="P192" s="99">
        <v>5.9769999999999997E-2</v>
      </c>
      <c r="Q192" s="99">
        <v>77.484129999999993</v>
      </c>
      <c r="R192" s="99">
        <v>1.6000000000000001E-3</v>
      </c>
      <c r="S192" s="99">
        <v>-50.964359999999999</v>
      </c>
      <c r="T192" s="99">
        <v>9.7489999999999993E-2</v>
      </c>
      <c r="U192" s="4">
        <v>98.824529999999996</v>
      </c>
    </row>
    <row r="193" spans="1:26" s="75" customFormat="1">
      <c r="B193" s="105">
        <v>1</v>
      </c>
      <c r="C193" s="105">
        <v>3</v>
      </c>
      <c r="D193" s="102" t="s">
        <v>309</v>
      </c>
      <c r="E193" s="102">
        <v>3</v>
      </c>
      <c r="G193" s="78" t="s">
        <v>274</v>
      </c>
      <c r="H193" s="77"/>
      <c r="I193" s="75" t="s">
        <v>348</v>
      </c>
      <c r="J193" s="75">
        <v>-68.829030000000003</v>
      </c>
      <c r="K193" s="75">
        <v>517.71993999999995</v>
      </c>
      <c r="L193" s="75">
        <v>28.911010000000001</v>
      </c>
      <c r="M193" s="99">
        <v>7.4499999999999997E-2</v>
      </c>
      <c r="N193" s="99">
        <v>4.9360000000000001E-2</v>
      </c>
      <c r="O193" s="99">
        <v>-47.424320000000002</v>
      </c>
      <c r="P193" s="99">
        <v>7.4990000000000001E-2</v>
      </c>
      <c r="Q193" s="99">
        <v>93.200689999999994</v>
      </c>
      <c r="R193" s="99">
        <v>1.32E-3</v>
      </c>
      <c r="S193" s="99">
        <v>-54.22974</v>
      </c>
      <c r="T193" s="99">
        <v>0.22917000000000001</v>
      </c>
      <c r="U193" s="75">
        <v>55.842939999999999</v>
      </c>
      <c r="W193" s="77"/>
      <c r="X193" s="77"/>
      <c r="Z193" s="77"/>
    </row>
    <row r="194" spans="1:26">
      <c r="A194" s="4" t="s">
        <v>349</v>
      </c>
      <c r="B194" s="105">
        <v>1</v>
      </c>
      <c r="C194" s="105">
        <v>1</v>
      </c>
      <c r="D194" s="102" t="s">
        <v>242</v>
      </c>
      <c r="E194" s="102">
        <v>3</v>
      </c>
      <c r="F194" s="79" t="s">
        <v>319</v>
      </c>
      <c r="G194" s="79" t="s">
        <v>252</v>
      </c>
      <c r="I194" s="4" t="s">
        <v>351</v>
      </c>
      <c r="J194" s="4">
        <v>-66.339550000000003</v>
      </c>
      <c r="K194" s="4">
        <v>59.054549999999999</v>
      </c>
      <c r="L194" s="4">
        <v>18.049150000000001</v>
      </c>
      <c r="M194" s="99">
        <v>4.8000000000000001E-4</v>
      </c>
      <c r="N194" s="99">
        <v>0.39441999999999999</v>
      </c>
      <c r="O194" s="99">
        <v>-45.501710000000003</v>
      </c>
      <c r="P194" s="99">
        <v>0.15751000000000001</v>
      </c>
      <c r="Q194" s="99">
        <v>86.456299999999999</v>
      </c>
      <c r="R194" s="99">
        <v>1.24E-3</v>
      </c>
      <c r="S194" s="99">
        <v>-62.561039999999998</v>
      </c>
      <c r="T194" s="99">
        <v>0.10724</v>
      </c>
      <c r="U194" s="4">
        <v>305.63513999999998</v>
      </c>
    </row>
    <row r="195" spans="1:26">
      <c r="B195" s="105">
        <v>1</v>
      </c>
      <c r="C195" s="105">
        <v>1</v>
      </c>
      <c r="D195" s="102" t="s">
        <v>242</v>
      </c>
      <c r="E195" s="102">
        <v>3</v>
      </c>
      <c r="G195" s="79" t="s">
        <v>253</v>
      </c>
      <c r="I195" s="4" t="s">
        <v>352</v>
      </c>
      <c r="J195" s="4">
        <v>-69.481899999999996</v>
      </c>
      <c r="K195" s="4">
        <v>84.718699999999998</v>
      </c>
      <c r="L195" s="4">
        <v>21.155650000000001</v>
      </c>
      <c r="M195" s="99">
        <v>1.119E-2</v>
      </c>
      <c r="N195" s="99">
        <v>0.10716000000000001</v>
      </c>
      <c r="O195" s="99">
        <v>-51.208500000000001</v>
      </c>
      <c r="P195" s="99">
        <v>4.4229999999999998E-2</v>
      </c>
      <c r="Q195" s="99">
        <v>86.761480000000006</v>
      </c>
      <c r="R195" s="99">
        <v>1.3600000000000001E-3</v>
      </c>
      <c r="S195" s="99">
        <v>-66.558840000000004</v>
      </c>
      <c r="T195" s="99">
        <v>8.3339999999999997E-2</v>
      </c>
      <c r="U195" s="4">
        <v>249.71637000000001</v>
      </c>
    </row>
    <row r="196" spans="1:26">
      <c r="B196" s="105"/>
      <c r="D196" s="102" t="s">
        <v>242</v>
      </c>
      <c r="E196" s="102">
        <v>3</v>
      </c>
      <c r="I196" s="4" t="s">
        <v>353</v>
      </c>
      <c r="J196" s="4">
        <v>-70.406559999999999</v>
      </c>
      <c r="K196" s="4">
        <v>126.63166</v>
      </c>
      <c r="L196" s="4">
        <v>29.415990000000001</v>
      </c>
      <c r="M196" s="99">
        <v>5.8500000000000002E-3</v>
      </c>
      <c r="N196" s="99">
        <v>5.3359999999999998E-2</v>
      </c>
      <c r="O196" s="99">
        <v>-52.764890000000001</v>
      </c>
      <c r="P196" s="99">
        <v>5.7689999999999998E-2</v>
      </c>
      <c r="Q196" s="99">
        <v>86.486819999999994</v>
      </c>
      <c r="R196" s="99">
        <v>1.34E-3</v>
      </c>
      <c r="S196" s="99">
        <v>-67.260739999999998</v>
      </c>
      <c r="T196" s="99">
        <v>9.5210000000000003E-2</v>
      </c>
      <c r="U196" s="4">
        <v>232.29574</v>
      </c>
    </row>
    <row r="197" spans="1:26">
      <c r="B197" s="105">
        <v>1</v>
      </c>
      <c r="C197" s="105">
        <v>1</v>
      </c>
      <c r="D197" s="102" t="s">
        <v>242</v>
      </c>
      <c r="E197" s="102">
        <v>3</v>
      </c>
      <c r="G197" s="79" t="s">
        <v>254</v>
      </c>
      <c r="I197" s="4" t="s">
        <v>354</v>
      </c>
      <c r="J197" s="4">
        <v>-77.454260000000005</v>
      </c>
      <c r="K197" s="4">
        <v>77.897229999999993</v>
      </c>
      <c r="L197" s="4">
        <v>10.54002</v>
      </c>
      <c r="M197" s="99">
        <v>3.5500000000000002E-3</v>
      </c>
      <c r="N197" s="99">
        <v>0.30724000000000001</v>
      </c>
      <c r="O197" s="99">
        <v>-45.196530000000003</v>
      </c>
      <c r="P197" s="99">
        <v>4.4510000000000001E-2</v>
      </c>
      <c r="Q197" s="99">
        <v>82.214359999999999</v>
      </c>
      <c r="R197" s="99">
        <v>1.34E-3</v>
      </c>
      <c r="S197" s="99">
        <v>-61.614989999999999</v>
      </c>
      <c r="T197" s="99">
        <v>8.4400000000000003E-2</v>
      </c>
      <c r="U197" s="4">
        <v>135.30679000000001</v>
      </c>
    </row>
    <row r="198" spans="1:26">
      <c r="B198" s="105"/>
      <c r="D198" s="102" t="s">
        <v>242</v>
      </c>
      <c r="E198" s="102">
        <v>3</v>
      </c>
      <c r="I198" s="4" t="s">
        <v>355</v>
      </c>
      <c r="J198" s="4">
        <v>-73.348010000000002</v>
      </c>
      <c r="K198" s="4">
        <v>131.74914999999999</v>
      </c>
      <c r="L198" s="4">
        <v>25.727789999999999</v>
      </c>
      <c r="M198" s="99">
        <v>-8.2799999999999992E-3</v>
      </c>
      <c r="N198" s="99">
        <v>7.3400000000000007E-2</v>
      </c>
      <c r="O198" s="99">
        <v>-46.905520000000003</v>
      </c>
      <c r="P198" s="99">
        <v>9.8379999999999995E-2</v>
      </c>
      <c r="Q198" s="99">
        <v>87.554929999999999</v>
      </c>
      <c r="R198" s="99">
        <v>1.2199999999999999E-3</v>
      </c>
      <c r="S198" s="99">
        <v>-64.36157</v>
      </c>
      <c r="T198" s="99">
        <v>9.3119999999999994E-2</v>
      </c>
      <c r="U198" s="4">
        <v>195.27857</v>
      </c>
    </row>
    <row r="199" spans="1:26">
      <c r="B199" s="105"/>
      <c r="D199" s="102" t="s">
        <v>242</v>
      </c>
      <c r="E199" s="102">
        <v>3</v>
      </c>
      <c r="G199" s="79" t="s">
        <v>255</v>
      </c>
      <c r="I199" s="4" t="s">
        <v>356</v>
      </c>
      <c r="J199" s="4">
        <v>-65.107100000000003</v>
      </c>
      <c r="K199" s="4">
        <v>-1677.15896</v>
      </c>
      <c r="L199" s="4">
        <v>85.200090000000003</v>
      </c>
      <c r="M199" s="99">
        <v>-2.4099999999999998E-3</v>
      </c>
      <c r="N199" s="99">
        <v>0.18392</v>
      </c>
      <c r="O199" s="99">
        <v>-45.227049999999998</v>
      </c>
      <c r="P199" s="99" t="s">
        <v>166</v>
      </c>
      <c r="Q199" s="99">
        <v>77.972409999999996</v>
      </c>
      <c r="R199" s="99">
        <v>1.3600000000000001E-3</v>
      </c>
      <c r="S199" s="99">
        <v>-59.265140000000002</v>
      </c>
      <c r="T199" s="99">
        <v>0.26469999999999999</v>
      </c>
      <c r="U199" s="4">
        <v>-50.800249999999998</v>
      </c>
    </row>
    <row r="200" spans="1:26">
      <c r="B200" s="105">
        <v>1</v>
      </c>
      <c r="C200" s="105">
        <v>1</v>
      </c>
      <c r="D200" s="102" t="s">
        <v>242</v>
      </c>
      <c r="E200" s="102">
        <v>3</v>
      </c>
      <c r="I200" s="4" t="s">
        <v>357</v>
      </c>
      <c r="J200" s="4">
        <v>-70.208780000000004</v>
      </c>
      <c r="K200" s="4">
        <v>-35.666110000000003</v>
      </c>
      <c r="L200" s="4">
        <v>-8.3552900000000001</v>
      </c>
      <c r="M200" s="99">
        <v>1.24E-3</v>
      </c>
      <c r="N200" s="99">
        <v>0.29959999999999998</v>
      </c>
      <c r="O200" s="99">
        <v>-46.11206</v>
      </c>
      <c r="P200" s="99" t="s">
        <v>166</v>
      </c>
      <c r="Q200" s="99">
        <v>81.146240000000006</v>
      </c>
      <c r="R200" s="99">
        <v>1.2999999999999999E-3</v>
      </c>
      <c r="S200" s="99">
        <v>-60.028080000000003</v>
      </c>
      <c r="T200" s="99">
        <v>3.8359999999999998E-2</v>
      </c>
      <c r="U200" s="4">
        <v>234.26409000000001</v>
      </c>
    </row>
    <row r="201" spans="1:26">
      <c r="B201" s="105"/>
      <c r="D201" s="102" t="s">
        <v>242</v>
      </c>
      <c r="E201" s="102">
        <v>3</v>
      </c>
      <c r="G201" s="79" t="s">
        <v>258</v>
      </c>
      <c r="I201" s="4" t="s">
        <v>358</v>
      </c>
      <c r="J201" s="4">
        <v>-71.809219999999996</v>
      </c>
      <c r="K201" s="4">
        <v>-318.78109000000001</v>
      </c>
      <c r="L201" s="4">
        <v>20.063099999999999</v>
      </c>
      <c r="M201" s="99">
        <v>6.96E-3</v>
      </c>
      <c r="N201" s="99">
        <v>2.214E-2</v>
      </c>
      <c r="O201" s="99">
        <v>-46.691899999999997</v>
      </c>
      <c r="P201" s="99">
        <v>0.14119000000000001</v>
      </c>
      <c r="Q201" s="99">
        <v>88.104249999999993</v>
      </c>
      <c r="R201" s="99">
        <v>9.7999999999999997E-4</v>
      </c>
      <c r="S201" s="99">
        <v>-62.011719999999997</v>
      </c>
      <c r="T201" s="99">
        <v>0.22916</v>
      </c>
      <c r="U201" s="4">
        <v>-62.936920000000001</v>
      </c>
    </row>
    <row r="202" spans="1:26">
      <c r="B202" s="105">
        <v>1</v>
      </c>
      <c r="C202" s="105">
        <v>1</v>
      </c>
      <c r="D202" s="102" t="s">
        <v>242</v>
      </c>
      <c r="E202" s="102">
        <v>3</v>
      </c>
      <c r="I202" s="4" t="s">
        <v>359</v>
      </c>
      <c r="J202" s="4">
        <v>-71.8215</v>
      </c>
      <c r="K202" s="4">
        <v>84.239789999999999</v>
      </c>
      <c r="L202" s="4">
        <v>6.7419700000000002</v>
      </c>
      <c r="M202" s="99">
        <v>-2.2000000000000001E-3</v>
      </c>
      <c r="N202" s="99">
        <v>0.10344</v>
      </c>
      <c r="O202" s="99">
        <v>-51.788330000000002</v>
      </c>
      <c r="P202" s="99">
        <v>9.3299999999999994E-2</v>
      </c>
      <c r="Q202" s="99">
        <v>95.214849999999998</v>
      </c>
      <c r="R202" s="99">
        <v>1.1999999999999999E-3</v>
      </c>
      <c r="S202" s="99">
        <v>-65.185550000000006</v>
      </c>
      <c r="T202" s="99">
        <v>0.12687999999999999</v>
      </c>
      <c r="U202" s="4">
        <v>80.03313</v>
      </c>
    </row>
    <row r="203" spans="1:26">
      <c r="B203" s="105">
        <v>1</v>
      </c>
      <c r="C203" s="105">
        <v>1</v>
      </c>
      <c r="D203" s="102" t="s">
        <v>242</v>
      </c>
      <c r="E203" s="102">
        <v>3</v>
      </c>
      <c r="F203" s="79" t="s">
        <v>320</v>
      </c>
      <c r="G203" s="79" t="s">
        <v>252</v>
      </c>
      <c r="I203" s="4" t="s">
        <v>360</v>
      </c>
      <c r="J203" s="4">
        <v>-74.048429999999996</v>
      </c>
      <c r="K203" s="4">
        <v>33.625039999999998</v>
      </c>
      <c r="L203" s="4">
        <v>20.382300000000001</v>
      </c>
      <c r="M203" s="99">
        <v>-2.69E-2</v>
      </c>
      <c r="N203" s="99">
        <v>9.6680000000000002E-2</v>
      </c>
      <c r="O203" s="99">
        <v>-51.208500000000001</v>
      </c>
      <c r="P203" s="99">
        <v>6.9800000000000001E-2</v>
      </c>
      <c r="Q203" s="99">
        <v>80.078130000000002</v>
      </c>
      <c r="R203" s="99">
        <v>1.08E-3</v>
      </c>
      <c r="S203" s="99">
        <v>-71.868899999999996</v>
      </c>
      <c r="T203" s="99">
        <v>0.17016000000000001</v>
      </c>
      <c r="U203" s="4">
        <v>606.16427999999996</v>
      </c>
    </row>
    <row r="204" spans="1:26">
      <c r="B204" s="105"/>
      <c r="D204" s="102" t="s">
        <v>242</v>
      </c>
      <c r="E204" s="102">
        <v>3</v>
      </c>
      <c r="I204" s="4" t="s">
        <v>361</v>
      </c>
      <c r="J204" s="4">
        <v>-67.288849999999996</v>
      </c>
      <c r="K204" s="4">
        <v>28.393419999999999</v>
      </c>
      <c r="L204" s="4">
        <v>18.346319999999999</v>
      </c>
      <c r="M204" s="99">
        <v>-4.1860000000000001E-2</v>
      </c>
      <c r="N204" s="99">
        <v>4.0059999999999998E-2</v>
      </c>
      <c r="O204" s="99">
        <v>-51.147460000000002</v>
      </c>
      <c r="P204" s="99">
        <v>6.9159999999999999E-2</v>
      </c>
      <c r="Q204" s="99">
        <v>78.125</v>
      </c>
      <c r="R204" s="99">
        <v>1.08E-3</v>
      </c>
      <c r="S204" s="99">
        <v>-72.692869999999999</v>
      </c>
      <c r="T204" s="99">
        <v>0.15931000000000001</v>
      </c>
      <c r="U204" s="4">
        <v>646.14676999999995</v>
      </c>
    </row>
    <row r="205" spans="1:26">
      <c r="B205" s="105">
        <v>1</v>
      </c>
      <c r="C205" s="105">
        <v>1</v>
      </c>
      <c r="D205" s="102" t="s">
        <v>242</v>
      </c>
      <c r="E205" s="102">
        <v>3</v>
      </c>
      <c r="G205" s="79" t="s">
        <v>253</v>
      </c>
      <c r="I205" s="4" t="s">
        <v>362</v>
      </c>
      <c r="J205" s="4">
        <v>-69.015299999999996</v>
      </c>
      <c r="K205" s="4">
        <v>157.22013000000001</v>
      </c>
      <c r="L205" s="4">
        <v>26.33681</v>
      </c>
      <c r="M205" s="99">
        <v>2.9860000000000001E-2</v>
      </c>
      <c r="N205" s="99">
        <v>0.35426000000000002</v>
      </c>
      <c r="O205" s="99">
        <v>-50.567630000000001</v>
      </c>
      <c r="P205" s="99">
        <v>4.3779999999999999E-2</v>
      </c>
      <c r="Q205" s="99">
        <v>94.665530000000004</v>
      </c>
      <c r="R205" s="99">
        <v>1.08E-3</v>
      </c>
      <c r="S205" s="99">
        <v>-54.22974</v>
      </c>
      <c r="T205" s="99">
        <v>0.16439000000000001</v>
      </c>
      <c r="U205" s="4">
        <v>167.51553000000001</v>
      </c>
    </row>
    <row r="206" spans="1:26">
      <c r="B206" s="105"/>
      <c r="D206" s="102" t="s">
        <v>242</v>
      </c>
      <c r="E206" s="102">
        <v>3</v>
      </c>
      <c r="I206" s="4" t="s">
        <v>363</v>
      </c>
      <c r="J206" s="4">
        <v>-66.482159999999993</v>
      </c>
      <c r="K206" s="4">
        <v>47.16872</v>
      </c>
      <c r="L206" s="4">
        <v>20.172319999999999</v>
      </c>
      <c r="M206" s="99">
        <v>-1.055E-2</v>
      </c>
      <c r="N206" s="99">
        <v>0.17222000000000001</v>
      </c>
      <c r="O206" s="99">
        <v>-47.63794</v>
      </c>
      <c r="P206" s="99">
        <v>4.1950000000000001E-2</v>
      </c>
      <c r="Q206" s="99">
        <v>88.806150000000002</v>
      </c>
      <c r="R206" s="99">
        <v>1.32E-3</v>
      </c>
      <c r="S206" s="99">
        <v>-61.309820000000002</v>
      </c>
      <c r="T206" s="99">
        <v>0.11656999999999999</v>
      </c>
      <c r="U206" s="4">
        <v>427.66314999999997</v>
      </c>
    </row>
    <row r="207" spans="1:26">
      <c r="B207" s="105">
        <v>1</v>
      </c>
      <c r="C207" s="105">
        <v>1</v>
      </c>
      <c r="D207" s="102" t="s">
        <v>242</v>
      </c>
      <c r="E207" s="102">
        <v>3</v>
      </c>
      <c r="G207" s="79" t="s">
        <v>255</v>
      </c>
      <c r="I207" s="4" t="s">
        <v>364</v>
      </c>
      <c r="J207" s="4">
        <v>-71.700659999999999</v>
      </c>
      <c r="K207" s="4">
        <v>106.34657</v>
      </c>
      <c r="L207" s="4">
        <v>21.22505</v>
      </c>
      <c r="M207" s="99">
        <v>0.28183000000000002</v>
      </c>
      <c r="N207" s="99">
        <v>0.45044000000000001</v>
      </c>
      <c r="O207" s="99">
        <v>-46.295169999999999</v>
      </c>
      <c r="P207" s="99">
        <v>9.3000000000000005E-4</v>
      </c>
      <c r="Q207" s="99">
        <v>67.535399999999996</v>
      </c>
      <c r="R207" s="99">
        <v>5.1999999999999995E-4</v>
      </c>
      <c r="S207" s="99">
        <v>-71.655280000000005</v>
      </c>
      <c r="T207" s="99">
        <v>4.8480000000000002E-2</v>
      </c>
      <c r="U207" s="4">
        <v>199.58381</v>
      </c>
    </row>
    <row r="208" spans="1:26">
      <c r="B208" s="105"/>
      <c r="D208" s="102" t="s">
        <v>242</v>
      </c>
      <c r="E208" s="102">
        <v>3</v>
      </c>
      <c r="I208" s="4" t="s">
        <v>365</v>
      </c>
      <c r="J208" s="4">
        <v>-75.85172</v>
      </c>
      <c r="K208" s="4">
        <v>85.236140000000006</v>
      </c>
      <c r="L208" s="4">
        <v>14.49339</v>
      </c>
      <c r="M208" s="99">
        <v>1.3679999999999999E-2</v>
      </c>
      <c r="N208" s="99">
        <v>0.56598000000000004</v>
      </c>
      <c r="O208" s="99">
        <v>-44.281010000000002</v>
      </c>
      <c r="P208" s="99">
        <v>1.9230000000000001E-2</v>
      </c>
      <c r="Q208" s="99">
        <v>76.26343</v>
      </c>
      <c r="R208" s="99">
        <v>1.4E-3</v>
      </c>
      <c r="S208" s="99">
        <v>-61.798099999999998</v>
      </c>
      <c r="T208" s="99">
        <v>8.1460000000000005E-2</v>
      </c>
      <c r="U208" s="4">
        <v>170.03813</v>
      </c>
    </row>
    <row r="209" spans="1:21">
      <c r="A209" s="4" t="s">
        <v>350</v>
      </c>
      <c r="B209" s="105">
        <v>1</v>
      </c>
      <c r="C209" s="105">
        <v>3</v>
      </c>
      <c r="D209" s="102" t="s">
        <v>241</v>
      </c>
      <c r="E209" s="102">
        <v>3</v>
      </c>
      <c r="F209" s="79" t="s">
        <v>319</v>
      </c>
      <c r="G209" s="79" t="s">
        <v>252</v>
      </c>
      <c r="I209" s="4" t="s">
        <v>366</v>
      </c>
      <c r="J209" s="4">
        <v>-59.93441</v>
      </c>
      <c r="K209" s="4">
        <v>319.84203000000002</v>
      </c>
      <c r="L209" s="4">
        <v>56.281289999999998</v>
      </c>
      <c r="M209" s="99">
        <v>8.1999999999999998E-4</v>
      </c>
      <c r="N209" s="99">
        <v>0.17391999999999999</v>
      </c>
      <c r="O209" s="99">
        <v>-51.147460000000002</v>
      </c>
      <c r="P209" s="99">
        <v>0.51927999999999996</v>
      </c>
      <c r="Q209" s="99">
        <v>86.334230000000005</v>
      </c>
      <c r="R209" s="99">
        <v>1.2199999999999999E-3</v>
      </c>
      <c r="S209" s="99">
        <v>-66.375730000000004</v>
      </c>
      <c r="T209" s="99">
        <v>0.14571000000000001</v>
      </c>
      <c r="U209" s="4">
        <v>175.96591000000001</v>
      </c>
    </row>
    <row r="210" spans="1:21">
      <c r="B210" s="105"/>
      <c r="D210" s="102" t="s">
        <v>241</v>
      </c>
      <c r="E210" s="102">
        <v>3</v>
      </c>
      <c r="I210" s="4" t="s">
        <v>367</v>
      </c>
      <c r="J210" s="4">
        <v>-65.640569999999997</v>
      </c>
      <c r="K210" s="4">
        <v>366.99198000000001</v>
      </c>
      <c r="L210" s="4">
        <v>33.985520000000001</v>
      </c>
      <c r="M210" s="99">
        <v>4.7200000000000002E-3</v>
      </c>
      <c r="N210" s="99">
        <v>0.39716000000000001</v>
      </c>
      <c r="O210" s="99">
        <v>-47.088619999999999</v>
      </c>
      <c r="P210" s="99" t="s">
        <v>166</v>
      </c>
      <c r="Q210" s="99">
        <v>78.643799999999999</v>
      </c>
      <c r="R210" s="99">
        <v>1.34E-3</v>
      </c>
      <c r="S210" s="99">
        <v>-59.326169999999998</v>
      </c>
      <c r="T210" s="99">
        <v>9.4539999999999999E-2</v>
      </c>
      <c r="U210" s="4">
        <v>92.605609999999999</v>
      </c>
    </row>
    <row r="211" spans="1:21">
      <c r="B211" s="105"/>
      <c r="D211" s="102" t="s">
        <v>241</v>
      </c>
      <c r="E211" s="102">
        <v>3</v>
      </c>
      <c r="I211" s="4" t="s">
        <v>368</v>
      </c>
      <c r="J211" s="4">
        <v>-60.917990000000003</v>
      </c>
      <c r="K211" s="4">
        <v>46595763.465470001</v>
      </c>
      <c r="L211" s="4">
        <v>66122.135129999995</v>
      </c>
      <c r="M211" s="99">
        <v>6.2E-4</v>
      </c>
      <c r="N211" s="99">
        <v>0.32922000000000001</v>
      </c>
      <c r="O211" s="99">
        <v>-47.119140000000002</v>
      </c>
      <c r="P211" s="99">
        <v>-6.0040000000000003E-2</v>
      </c>
      <c r="Q211" s="99">
        <v>70.159909999999996</v>
      </c>
      <c r="R211" s="99">
        <v>1.2199999999999999E-3</v>
      </c>
      <c r="S211" s="99">
        <v>-63.720700000000001</v>
      </c>
      <c r="T211" s="99">
        <v>0.17444999999999999</v>
      </c>
      <c r="U211" s="4">
        <v>1.41906</v>
      </c>
    </row>
    <row r="212" spans="1:21">
      <c r="B212" s="105"/>
      <c r="D212" s="102" t="s">
        <v>241</v>
      </c>
      <c r="E212" s="102">
        <v>3</v>
      </c>
      <c r="I212" s="4" t="s">
        <v>369</v>
      </c>
      <c r="J212" s="4">
        <v>-60.703339999999997</v>
      </c>
      <c r="K212" s="4">
        <v>91.705830000000006</v>
      </c>
      <c r="L212" s="4">
        <v>26.969809999999999</v>
      </c>
      <c r="M212" s="99">
        <v>7.3999999999999999E-4</v>
      </c>
      <c r="N212" s="99">
        <v>0.10098</v>
      </c>
      <c r="O212" s="99">
        <v>-47.851559999999999</v>
      </c>
      <c r="P212" s="99">
        <v>0.37819999999999998</v>
      </c>
      <c r="Q212" s="99">
        <v>66.894530000000003</v>
      </c>
      <c r="R212" s="99">
        <v>1.4599999999999999E-3</v>
      </c>
      <c r="S212" s="99">
        <v>-60.272219999999997</v>
      </c>
      <c r="T212" s="99">
        <v>0.18511</v>
      </c>
      <c r="U212" s="4">
        <v>294.09044</v>
      </c>
    </row>
    <row r="213" spans="1:21">
      <c r="B213" s="105">
        <v>1</v>
      </c>
      <c r="C213" s="105">
        <v>3</v>
      </c>
      <c r="D213" s="102" t="s">
        <v>241</v>
      </c>
      <c r="E213" s="102">
        <v>3</v>
      </c>
      <c r="G213" s="79" t="s">
        <v>253</v>
      </c>
      <c r="I213" s="4" t="s">
        <v>370</v>
      </c>
      <c r="J213" s="4">
        <v>-71.525130000000004</v>
      </c>
      <c r="K213" s="4">
        <v>113.3365</v>
      </c>
      <c r="L213" s="4">
        <v>19.67005</v>
      </c>
      <c r="M213" s="99">
        <v>1.0840000000000001E-2</v>
      </c>
      <c r="N213" s="99">
        <v>0.16589999999999999</v>
      </c>
      <c r="O213" s="99">
        <v>-44.342039999999997</v>
      </c>
      <c r="P213" s="99">
        <v>2.4279999999999999E-2</v>
      </c>
      <c r="Q213" s="99">
        <v>80.413820000000001</v>
      </c>
      <c r="R213" s="99">
        <v>1.5E-3</v>
      </c>
      <c r="S213" s="99">
        <v>-53.710940000000001</v>
      </c>
      <c r="T213" s="99">
        <v>0.36335000000000001</v>
      </c>
      <c r="U213" s="4">
        <v>173.55441999999999</v>
      </c>
    </row>
    <row r="214" spans="1:21">
      <c r="B214" s="105">
        <v>1</v>
      </c>
      <c r="C214" s="105">
        <v>3</v>
      </c>
      <c r="D214" s="102" t="s">
        <v>241</v>
      </c>
      <c r="E214" s="102">
        <v>3</v>
      </c>
      <c r="G214" s="79" t="s">
        <v>254</v>
      </c>
      <c r="I214" s="4" t="s">
        <v>371</v>
      </c>
      <c r="J214" s="4">
        <v>-86.230119999999999</v>
      </c>
      <c r="K214" s="4">
        <v>109.40266</v>
      </c>
      <c r="L214" s="4">
        <v>16.070309999999999</v>
      </c>
      <c r="M214" s="99">
        <v>1.5469999999999999E-2</v>
      </c>
      <c r="N214" s="99">
        <v>0.58040000000000003</v>
      </c>
      <c r="O214" s="99">
        <v>-45.654299999999999</v>
      </c>
      <c r="P214" s="99">
        <v>8.5300000000000001E-2</v>
      </c>
      <c r="Q214" s="99">
        <v>85.418700000000001</v>
      </c>
      <c r="R214" s="99">
        <v>1.2199999999999999E-3</v>
      </c>
      <c r="S214" s="99">
        <v>-62.957769999999996</v>
      </c>
      <c r="T214" s="99">
        <v>6.5299999999999997E-2</v>
      </c>
      <c r="U214" s="4">
        <v>146.89143000000001</v>
      </c>
    </row>
    <row r="215" spans="1:21">
      <c r="B215" s="105"/>
      <c r="D215" s="102" t="s">
        <v>241</v>
      </c>
      <c r="E215" s="102">
        <v>3</v>
      </c>
      <c r="I215" s="4" t="s">
        <v>372</v>
      </c>
      <c r="J215" s="4">
        <v>-76.949590000000001</v>
      </c>
      <c r="K215" s="4">
        <v>-70.422269999999997</v>
      </c>
      <c r="L215" s="4">
        <v>-13.71874</v>
      </c>
      <c r="M215" s="99">
        <v>2.1000000000000001E-4</v>
      </c>
      <c r="N215" s="99">
        <v>0.48168</v>
      </c>
      <c r="O215" s="99">
        <v>-43.518070000000002</v>
      </c>
      <c r="P215" s="99">
        <v>9.3649999999999997E-2</v>
      </c>
      <c r="Q215" s="99">
        <v>81.146240000000006</v>
      </c>
      <c r="R215" s="99">
        <v>1.14E-3</v>
      </c>
      <c r="S215" s="99">
        <v>-63.59863</v>
      </c>
      <c r="T215" s="99">
        <v>6.4079999999999998E-2</v>
      </c>
      <c r="U215" s="4">
        <v>194.80681000000001</v>
      </c>
    </row>
    <row r="216" spans="1:21">
      <c r="B216" s="105">
        <v>1</v>
      </c>
      <c r="C216" s="105">
        <v>3</v>
      </c>
      <c r="D216" s="102" t="s">
        <v>241</v>
      </c>
      <c r="E216" s="102">
        <v>3</v>
      </c>
      <c r="G216" s="79" t="s">
        <v>255</v>
      </c>
      <c r="I216" s="4" t="s">
        <v>373</v>
      </c>
      <c r="J216" s="4">
        <v>-73.647270000000006</v>
      </c>
      <c r="K216" s="4">
        <v>65.709699999999998</v>
      </c>
      <c r="L216" s="4">
        <v>10.21016</v>
      </c>
      <c r="M216" s="99">
        <v>0.30504999999999999</v>
      </c>
      <c r="N216" s="99">
        <v>0.25509999999999999</v>
      </c>
      <c r="O216" s="99">
        <v>-56.121830000000003</v>
      </c>
      <c r="P216" s="99">
        <v>1.2529999999999999E-2</v>
      </c>
      <c r="Q216" s="99">
        <v>60.974119999999999</v>
      </c>
      <c r="R216" s="99">
        <v>1.8400000000000001E-3</v>
      </c>
      <c r="S216" s="99">
        <v>-51.513669999999998</v>
      </c>
      <c r="T216" s="99">
        <v>4.2130000000000001E-2</v>
      </c>
      <c r="U216" s="4">
        <v>155.38287</v>
      </c>
    </row>
    <row r="217" spans="1:21">
      <c r="B217" s="105">
        <v>1</v>
      </c>
      <c r="C217" s="105">
        <v>3</v>
      </c>
      <c r="D217" s="102" t="s">
        <v>241</v>
      </c>
      <c r="E217" s="102">
        <v>3</v>
      </c>
      <c r="G217" s="79" t="s">
        <v>258</v>
      </c>
      <c r="I217" s="4" t="s">
        <v>374</v>
      </c>
      <c r="J217" s="4">
        <v>-72.689710000000005</v>
      </c>
      <c r="K217" s="4">
        <v>3.60616</v>
      </c>
      <c r="L217" s="4">
        <v>0.71414</v>
      </c>
      <c r="M217" s="99">
        <v>0.24149000000000001</v>
      </c>
      <c r="N217" s="99">
        <v>1.01E-2</v>
      </c>
      <c r="O217" s="99">
        <v>-55.541989999999998</v>
      </c>
      <c r="P217" s="99">
        <v>2.0100000000000001E-3</v>
      </c>
      <c r="Q217" s="99">
        <v>78.002930000000006</v>
      </c>
      <c r="R217" s="99">
        <v>5.1999999999999995E-4</v>
      </c>
      <c r="S217" s="99">
        <v>-73.486329999999995</v>
      </c>
      <c r="T217" s="99">
        <v>0.16349</v>
      </c>
      <c r="U217" s="4">
        <v>198.03234</v>
      </c>
    </row>
    <row r="218" spans="1:21">
      <c r="B218" s="105"/>
      <c r="D218" s="102" t="s">
        <v>241</v>
      </c>
      <c r="E218" s="102">
        <v>3</v>
      </c>
      <c r="G218" s="79" t="s">
        <v>263</v>
      </c>
      <c r="I218" s="4" t="s">
        <v>375</v>
      </c>
      <c r="J218" s="4">
        <v>-72.400620000000004</v>
      </c>
      <c r="K218" s="4">
        <v>478271.01857000001</v>
      </c>
      <c r="L218" s="4">
        <v>56278.964630000002</v>
      </c>
      <c r="M218" s="99">
        <v>2.947E-2</v>
      </c>
      <c r="N218" s="99">
        <v>6.8059999999999996E-2</v>
      </c>
      <c r="O218" s="99">
        <v>-41.656500000000001</v>
      </c>
      <c r="P218" s="99">
        <v>6.8919999999999995E-2</v>
      </c>
      <c r="Q218" s="99">
        <v>77.484129999999993</v>
      </c>
      <c r="R218" s="99">
        <v>1.4400000000000001E-3</v>
      </c>
      <c r="S218" s="99">
        <v>-53.680419999999998</v>
      </c>
      <c r="T218" s="99">
        <v>0.34355999999999998</v>
      </c>
      <c r="U218" s="4">
        <v>117.6717</v>
      </c>
    </row>
    <row r="219" spans="1:21">
      <c r="B219" s="110">
        <v>1</v>
      </c>
      <c r="C219" s="110">
        <v>3</v>
      </c>
      <c r="D219" s="102" t="s">
        <v>241</v>
      </c>
      <c r="E219" s="102">
        <v>3</v>
      </c>
      <c r="I219" s="4" t="s">
        <v>376</v>
      </c>
      <c r="J219" s="4">
        <v>-76.178989999999999</v>
      </c>
      <c r="K219" s="4">
        <v>-204.90520000000001</v>
      </c>
      <c r="L219" s="4">
        <v>-35.266800000000003</v>
      </c>
      <c r="M219" s="99">
        <v>2.6069999999999999E-2</v>
      </c>
      <c r="N219" s="99">
        <v>0.3543</v>
      </c>
      <c r="O219" s="99">
        <v>-47.21069</v>
      </c>
      <c r="P219" s="99">
        <v>1.993E-2</v>
      </c>
      <c r="Q219" s="99">
        <v>84.777829999999994</v>
      </c>
      <c r="R219" s="99">
        <v>1.3600000000000001E-3</v>
      </c>
      <c r="S219" s="99">
        <v>-57.556150000000002</v>
      </c>
      <c r="T219" s="99">
        <v>0.13475999999999999</v>
      </c>
      <c r="U219" s="4">
        <v>172.11277999999999</v>
      </c>
    </row>
    <row r="220" spans="1:21">
      <c r="B220" s="105">
        <v>1</v>
      </c>
      <c r="C220" s="105">
        <v>3</v>
      </c>
      <c r="D220" s="102" t="s">
        <v>241</v>
      </c>
      <c r="E220" s="102">
        <v>3</v>
      </c>
      <c r="G220" s="79" t="s">
        <v>266</v>
      </c>
      <c r="I220" s="4" t="s">
        <v>377</v>
      </c>
      <c r="J220" s="4">
        <v>-76.188040000000001</v>
      </c>
      <c r="K220" s="4">
        <v>133.25390999999999</v>
      </c>
      <c r="L220" s="4">
        <v>28.091380000000001</v>
      </c>
      <c r="M220" s="99">
        <v>2.49E-3</v>
      </c>
      <c r="N220" s="99">
        <v>0.17191999999999999</v>
      </c>
      <c r="O220" s="99">
        <v>-41.931150000000002</v>
      </c>
      <c r="P220" s="99" t="s">
        <v>166</v>
      </c>
      <c r="Q220" s="99">
        <v>72.906499999999994</v>
      </c>
      <c r="R220" s="99">
        <v>1.34E-3</v>
      </c>
      <c r="S220" s="99">
        <v>-55.389409999999998</v>
      </c>
      <c r="T220" s="99">
        <v>8.0509999999999998E-2</v>
      </c>
      <c r="U220" s="4">
        <v>210.81089</v>
      </c>
    </row>
    <row r="221" spans="1:21">
      <c r="B221" s="105"/>
      <c r="D221" s="102" t="s">
        <v>241</v>
      </c>
      <c r="E221" s="102">
        <v>3</v>
      </c>
      <c r="I221" s="4" t="s">
        <v>378</v>
      </c>
      <c r="J221" s="4">
        <v>-71.355130000000003</v>
      </c>
      <c r="K221" s="4">
        <v>212.61609000000001</v>
      </c>
      <c r="L221" s="4">
        <v>43.817329999999998</v>
      </c>
      <c r="M221" s="99">
        <v>3.2000000000000002E-3</v>
      </c>
      <c r="N221" s="99">
        <v>7.1559999999999999E-2</v>
      </c>
      <c r="O221" s="99">
        <v>-43.945309999999999</v>
      </c>
      <c r="P221" s="99" t="s">
        <v>166</v>
      </c>
      <c r="Q221" s="99">
        <v>75.866699999999994</v>
      </c>
      <c r="R221" s="99">
        <v>1.4E-3</v>
      </c>
      <c r="S221" s="99">
        <v>-56.945799999999998</v>
      </c>
      <c r="T221" s="99">
        <v>7.8219999999999998E-2</v>
      </c>
      <c r="U221" s="4">
        <v>206.08661000000001</v>
      </c>
    </row>
    <row r="222" spans="1:21">
      <c r="B222" s="105">
        <v>1</v>
      </c>
      <c r="C222" s="105">
        <v>3</v>
      </c>
      <c r="D222" s="102" t="s">
        <v>241</v>
      </c>
      <c r="E222" s="102">
        <v>3</v>
      </c>
      <c r="G222" s="79" t="s">
        <v>268</v>
      </c>
      <c r="I222" s="4" t="s">
        <v>379</v>
      </c>
      <c r="J222" s="4">
        <v>-71.385260000000002</v>
      </c>
      <c r="K222" s="4">
        <v>96.29271</v>
      </c>
      <c r="L222" s="4">
        <v>20.59948</v>
      </c>
      <c r="M222" s="99">
        <v>3.2960000000000003E-2</v>
      </c>
      <c r="N222" s="99">
        <v>0.55657999999999996</v>
      </c>
      <c r="O222" s="99">
        <v>-47.241210000000002</v>
      </c>
      <c r="P222" s="99">
        <v>2.2110000000000001E-2</v>
      </c>
      <c r="Q222" s="99">
        <v>90.820310000000006</v>
      </c>
      <c r="R222" s="99">
        <v>1.1800000000000001E-3</v>
      </c>
      <c r="S222" s="99">
        <v>-61.73706</v>
      </c>
      <c r="T222" s="99">
        <v>8.1220000000000001E-2</v>
      </c>
      <c r="U222" s="4">
        <v>213.92569</v>
      </c>
    </row>
    <row r="223" spans="1:21">
      <c r="B223" s="105">
        <v>1</v>
      </c>
      <c r="C223" s="105">
        <v>3</v>
      </c>
      <c r="D223" s="102" t="s">
        <v>241</v>
      </c>
      <c r="E223" s="102">
        <v>3</v>
      </c>
      <c r="F223" s="79" t="s">
        <v>320</v>
      </c>
      <c r="G223" s="79" t="s">
        <v>252</v>
      </c>
      <c r="I223" s="4" t="s">
        <v>380</v>
      </c>
      <c r="J223" s="4">
        <v>-70.783090000000001</v>
      </c>
      <c r="K223" s="4">
        <v>496.69314000000003</v>
      </c>
      <c r="L223" s="4">
        <v>33.496760000000002</v>
      </c>
      <c r="M223" s="99">
        <v>6.7150000000000001E-2</v>
      </c>
      <c r="N223" s="99">
        <v>6.9099999999999995E-2</v>
      </c>
      <c r="O223" s="99">
        <v>-50.567630000000001</v>
      </c>
      <c r="P223" s="99">
        <v>6.4530000000000004E-2</v>
      </c>
      <c r="Q223" s="99">
        <v>97.930909999999997</v>
      </c>
      <c r="R223" s="99">
        <v>1.16E-3</v>
      </c>
      <c r="S223" s="99">
        <v>-59.326169999999998</v>
      </c>
      <c r="T223" s="99">
        <v>0.24829000000000001</v>
      </c>
      <c r="U223" s="4">
        <v>67.439549999999997</v>
      </c>
    </row>
    <row r="224" spans="1:21">
      <c r="B224" s="105"/>
      <c r="D224" s="102" t="s">
        <v>241</v>
      </c>
      <c r="E224" s="102">
        <v>3</v>
      </c>
      <c r="G224" s="79" t="s">
        <v>253</v>
      </c>
      <c r="I224" s="4" t="s">
        <v>381</v>
      </c>
      <c r="J224" s="4">
        <v>-66.945880000000002</v>
      </c>
      <c r="K224" s="4">
        <v>-455379.12310999999</v>
      </c>
      <c r="L224" s="4">
        <v>-40548.871610000002</v>
      </c>
      <c r="M224" s="99">
        <v>1.074E-2</v>
      </c>
      <c r="N224" s="99">
        <v>0.30592000000000003</v>
      </c>
      <c r="O224" s="99">
        <v>-49.68262</v>
      </c>
      <c r="P224" s="99">
        <v>6.5369999999999998E-2</v>
      </c>
      <c r="Q224" s="99">
        <v>92.071539999999999</v>
      </c>
      <c r="R224" s="99">
        <v>1.1999999999999999E-3</v>
      </c>
      <c r="S224" s="99">
        <v>-56.915280000000003</v>
      </c>
      <c r="T224" s="99">
        <v>0.26569999999999999</v>
      </c>
      <c r="U224" s="4">
        <v>89.044200000000004</v>
      </c>
    </row>
    <row r="225" spans="1:21">
      <c r="B225" s="105">
        <v>1</v>
      </c>
      <c r="C225" s="105">
        <v>3</v>
      </c>
      <c r="D225" s="102" t="s">
        <v>241</v>
      </c>
      <c r="E225" s="102">
        <v>3</v>
      </c>
      <c r="I225" s="4" t="s">
        <v>382</v>
      </c>
      <c r="J225" s="4">
        <v>-71.393739999999994</v>
      </c>
      <c r="K225" s="4">
        <v>96623.488930000007</v>
      </c>
      <c r="L225" s="4">
        <v>16757.687300000001</v>
      </c>
      <c r="M225" s="99">
        <v>-8.5999999999999998E-4</v>
      </c>
      <c r="N225" s="99">
        <v>0.34401999999999999</v>
      </c>
      <c r="O225" s="99">
        <v>-49.285890000000002</v>
      </c>
      <c r="P225" s="99">
        <v>8.5889999999999994E-2</v>
      </c>
      <c r="Q225" s="99">
        <v>89.752200000000002</v>
      </c>
      <c r="R225" s="99">
        <v>1.32E-3</v>
      </c>
      <c r="S225" s="99">
        <v>-60.272219999999997</v>
      </c>
      <c r="T225" s="99">
        <v>0.10383000000000001</v>
      </c>
      <c r="U225" s="4">
        <v>173.43285</v>
      </c>
    </row>
    <row r="226" spans="1:21">
      <c r="B226" s="105">
        <v>1</v>
      </c>
      <c r="C226" s="105">
        <v>3</v>
      </c>
      <c r="D226" s="102" t="s">
        <v>241</v>
      </c>
      <c r="E226" s="102">
        <v>3</v>
      </c>
      <c r="G226" s="79" t="s">
        <v>254</v>
      </c>
      <c r="I226" s="4" t="s">
        <v>383</v>
      </c>
      <c r="J226" s="4">
        <v>-70.066249999999997</v>
      </c>
      <c r="K226" s="4">
        <v>77.102090000000004</v>
      </c>
      <c r="L226" s="4">
        <v>3.0836000000000001</v>
      </c>
      <c r="M226" s="99">
        <v>6.8449999999999997E-2</v>
      </c>
      <c r="N226" s="99">
        <v>5.466E-2</v>
      </c>
      <c r="O226" s="99">
        <v>-46.53931</v>
      </c>
      <c r="P226" s="99">
        <v>0.11573</v>
      </c>
      <c r="Q226" s="99">
        <v>91.339110000000005</v>
      </c>
      <c r="R226" s="99">
        <v>1.2199999999999999E-3</v>
      </c>
      <c r="S226" s="99">
        <v>-51.910400000000003</v>
      </c>
      <c r="T226" s="99">
        <v>0.27862999999999999</v>
      </c>
      <c r="U226" s="4">
        <v>39.993749999999999</v>
      </c>
    </row>
    <row r="227" spans="1:21">
      <c r="B227" s="105"/>
      <c r="D227" s="102" t="s">
        <v>241</v>
      </c>
      <c r="E227" s="102">
        <v>3</v>
      </c>
      <c r="I227" s="4" t="s">
        <v>384</v>
      </c>
      <c r="J227" s="4">
        <v>-69.330719999999999</v>
      </c>
      <c r="K227" s="4">
        <v>485.75470000000001</v>
      </c>
      <c r="L227" s="4">
        <v>18.145669999999999</v>
      </c>
      <c r="M227" s="99">
        <v>6.7110000000000003E-2</v>
      </c>
      <c r="N227" s="99">
        <v>4.2999999999999997E-2</v>
      </c>
      <c r="O227" s="99">
        <v>-47.058109999999999</v>
      </c>
      <c r="P227" s="99">
        <v>9.3740000000000004E-2</v>
      </c>
      <c r="Q227" s="99">
        <v>88.592529999999996</v>
      </c>
      <c r="R227" s="99">
        <v>1.1800000000000001E-3</v>
      </c>
      <c r="S227" s="99">
        <v>-55.02319</v>
      </c>
      <c r="T227" s="99">
        <v>0.26444000000000001</v>
      </c>
      <c r="U227" s="4">
        <v>37.355620000000002</v>
      </c>
    </row>
    <row r="228" spans="1:21">
      <c r="A228" s="4" t="s">
        <v>385</v>
      </c>
      <c r="B228" s="105">
        <v>1</v>
      </c>
      <c r="C228" s="105">
        <v>3</v>
      </c>
      <c r="D228" s="102" t="s">
        <v>242</v>
      </c>
      <c r="E228" s="102">
        <v>3</v>
      </c>
      <c r="F228" s="81" t="s">
        <v>319</v>
      </c>
      <c r="G228" s="81" t="s">
        <v>252</v>
      </c>
      <c r="I228" s="4" t="s">
        <v>386</v>
      </c>
      <c r="J228" s="4">
        <v>-64.821550000000002</v>
      </c>
      <c r="K228" s="4">
        <v>107.22051</v>
      </c>
      <c r="L228" s="4">
        <v>10.462630000000001</v>
      </c>
      <c r="M228" s="99">
        <v>0.10206999999999999</v>
      </c>
      <c r="N228" s="99">
        <v>0.44557999999999998</v>
      </c>
      <c r="O228" s="99">
        <v>-45.410159999999998</v>
      </c>
      <c r="P228" s="99">
        <v>2.1829999999999999E-2</v>
      </c>
      <c r="Q228" s="99">
        <v>72.418210000000002</v>
      </c>
      <c r="R228" s="99">
        <v>1.2999999999999999E-3</v>
      </c>
      <c r="S228" s="99">
        <v>-53.100589999999997</v>
      </c>
      <c r="T228" s="99">
        <v>8.1220000000000001E-2</v>
      </c>
      <c r="U228" s="4">
        <v>97.580489999999998</v>
      </c>
    </row>
    <row r="229" spans="1:21">
      <c r="B229" s="105"/>
      <c r="D229" s="102" t="s">
        <v>242</v>
      </c>
      <c r="E229" s="102">
        <v>3</v>
      </c>
      <c r="I229" s="4" t="s">
        <v>387</v>
      </c>
      <c r="J229" s="4">
        <v>-66.001249999999999</v>
      </c>
      <c r="K229" s="4">
        <v>164.64431999999999</v>
      </c>
      <c r="L229" s="4">
        <v>15.7799</v>
      </c>
      <c r="M229" s="99">
        <v>0.10809000000000001</v>
      </c>
      <c r="N229" s="99">
        <v>7.5999999999999998E-2</v>
      </c>
      <c r="O229" s="99">
        <v>-45.349119999999999</v>
      </c>
      <c r="P229" s="99">
        <v>8.6300000000000005E-3</v>
      </c>
      <c r="Q229" s="99">
        <v>54.962159999999997</v>
      </c>
      <c r="R229" s="99">
        <v>1.4599999999999999E-3</v>
      </c>
      <c r="S229" s="99">
        <v>-51.025390000000002</v>
      </c>
      <c r="T229" s="99">
        <v>0.16564999999999999</v>
      </c>
      <c r="U229" s="4">
        <v>95.842380000000006</v>
      </c>
    </row>
    <row r="230" spans="1:21">
      <c r="B230" s="105">
        <v>1</v>
      </c>
      <c r="C230" s="105">
        <v>3</v>
      </c>
      <c r="D230" s="102" t="s">
        <v>242</v>
      </c>
      <c r="E230" s="102">
        <v>3</v>
      </c>
      <c r="G230" s="81" t="s">
        <v>253</v>
      </c>
      <c r="I230" s="4" t="s">
        <v>388</v>
      </c>
      <c r="J230" s="4">
        <v>-70.602320000000006</v>
      </c>
      <c r="K230" s="4">
        <v>65.473230000000001</v>
      </c>
      <c r="L230" s="4">
        <v>14.64917</v>
      </c>
      <c r="M230" s="99">
        <v>5.951E-2</v>
      </c>
      <c r="N230" s="99">
        <v>0.24476000000000001</v>
      </c>
      <c r="O230" s="99">
        <v>-45.959470000000003</v>
      </c>
      <c r="P230" s="99">
        <v>3.9730000000000001E-2</v>
      </c>
      <c r="Q230" s="99">
        <v>81.451419999999999</v>
      </c>
      <c r="R230" s="99">
        <v>1.34E-3</v>
      </c>
      <c r="S230" s="99">
        <v>-58.288580000000003</v>
      </c>
      <c r="T230" s="99">
        <v>7.0290000000000005E-2</v>
      </c>
      <c r="U230" s="4">
        <v>223.74293</v>
      </c>
    </row>
    <row r="231" spans="1:21">
      <c r="B231" s="105">
        <v>1</v>
      </c>
      <c r="C231" s="105">
        <v>3</v>
      </c>
      <c r="D231" s="102" t="s">
        <v>242</v>
      </c>
      <c r="E231" s="102">
        <v>3</v>
      </c>
      <c r="G231" s="81" t="s">
        <v>254</v>
      </c>
      <c r="I231" s="4" t="s">
        <v>389</v>
      </c>
      <c r="J231" s="4">
        <v>-69.698520000000002</v>
      </c>
      <c r="K231" s="4">
        <v>207.76523</v>
      </c>
      <c r="L231" s="4">
        <v>10.894819999999999</v>
      </c>
      <c r="M231" s="99">
        <v>0.42715999999999998</v>
      </c>
      <c r="N231" s="99">
        <v>8.584E-2</v>
      </c>
      <c r="O231" s="99">
        <v>-46.356200000000001</v>
      </c>
      <c r="P231" s="99">
        <v>-1.8689999999999998E-2</v>
      </c>
      <c r="Q231" s="99">
        <v>64.666749999999993</v>
      </c>
      <c r="R231" s="99">
        <v>3.6000000000000002E-4</v>
      </c>
      <c r="S231" s="99">
        <v>-71.807860000000005</v>
      </c>
      <c r="T231" s="99">
        <v>6.6739999999999994E-2</v>
      </c>
      <c r="U231" s="4">
        <v>52.43815</v>
      </c>
    </row>
    <row r="232" spans="1:21">
      <c r="B232" s="105">
        <v>1</v>
      </c>
      <c r="C232" s="105">
        <v>3</v>
      </c>
      <c r="D232" s="102" t="s">
        <v>242</v>
      </c>
      <c r="E232" s="102">
        <v>3</v>
      </c>
      <c r="G232" s="81" t="s">
        <v>255</v>
      </c>
      <c r="I232" s="4" t="s">
        <v>390</v>
      </c>
      <c r="J232" s="4">
        <v>-71.947320000000005</v>
      </c>
      <c r="K232" s="4">
        <v>199.69137000000001</v>
      </c>
      <c r="L232" s="4">
        <v>37.62086</v>
      </c>
      <c r="M232" s="99">
        <v>6.5500000000000003E-2</v>
      </c>
      <c r="N232" s="99">
        <v>0.16803999999999999</v>
      </c>
      <c r="O232" s="99">
        <v>-45.440669999999997</v>
      </c>
      <c r="P232" s="99">
        <v>4.2290000000000001E-2</v>
      </c>
      <c r="Q232" s="99">
        <v>75.439449999999994</v>
      </c>
      <c r="R232" s="99">
        <v>1.5E-3</v>
      </c>
      <c r="S232" s="99">
        <v>-51.513669999999998</v>
      </c>
      <c r="T232" s="99">
        <v>5.1540000000000002E-2</v>
      </c>
      <c r="U232" s="4">
        <v>188.39500000000001</v>
      </c>
    </row>
    <row r="233" spans="1:21">
      <c r="B233" s="105"/>
      <c r="D233" s="102" t="s">
        <v>242</v>
      </c>
      <c r="E233" s="102">
        <v>3</v>
      </c>
      <c r="I233" s="4" t="s">
        <v>391</v>
      </c>
      <c r="J233" s="4">
        <v>-70.690060000000003</v>
      </c>
      <c r="K233" s="4">
        <v>86.825479999999999</v>
      </c>
      <c r="L233" s="4">
        <v>19.000720000000001</v>
      </c>
      <c r="M233" s="99">
        <v>5.96E-2</v>
      </c>
      <c r="N233" s="99">
        <v>0.11748</v>
      </c>
      <c r="O233" s="99">
        <v>-54.870609999999999</v>
      </c>
      <c r="P233" s="99">
        <v>2.7709999999999999E-2</v>
      </c>
      <c r="Q233" s="99">
        <v>93.719480000000004</v>
      </c>
      <c r="R233" s="99">
        <v>1.32E-3</v>
      </c>
      <c r="S233" s="99">
        <v>-57.098390000000002</v>
      </c>
      <c r="T233" s="99">
        <v>0.11898</v>
      </c>
      <c r="U233" s="4">
        <v>218.83807999999999</v>
      </c>
    </row>
    <row r="234" spans="1:21">
      <c r="B234" s="105">
        <v>1</v>
      </c>
      <c r="C234" s="105">
        <v>3</v>
      </c>
      <c r="D234" s="102" t="s">
        <v>242</v>
      </c>
      <c r="E234" s="102">
        <v>3</v>
      </c>
      <c r="G234" s="81" t="s">
        <v>258</v>
      </c>
      <c r="I234" s="4" t="s">
        <v>392</v>
      </c>
      <c r="J234" s="4">
        <v>-71.64573</v>
      </c>
      <c r="K234" s="4">
        <v>163.42039</v>
      </c>
      <c r="L234" s="4">
        <v>12.10432</v>
      </c>
      <c r="M234" s="99">
        <v>8.6800000000000002E-2</v>
      </c>
      <c r="N234" s="99">
        <v>4.8439999999999997E-2</v>
      </c>
      <c r="O234" s="99">
        <v>-52.215580000000003</v>
      </c>
      <c r="P234" s="99">
        <v>7.6450000000000004E-2</v>
      </c>
      <c r="Q234" s="99">
        <v>96.130369999999999</v>
      </c>
      <c r="R234" s="99">
        <v>9.7999999999999997E-4</v>
      </c>
      <c r="S234" s="99">
        <v>-62.83569</v>
      </c>
      <c r="T234" s="99">
        <v>0.19936000000000001</v>
      </c>
      <c r="U234" s="4">
        <v>74.068610000000007</v>
      </c>
    </row>
    <row r="235" spans="1:21">
      <c r="B235" s="105"/>
      <c r="D235" s="102" t="s">
        <v>242</v>
      </c>
      <c r="E235" s="102">
        <v>3</v>
      </c>
      <c r="I235" s="4" t="s">
        <v>393</v>
      </c>
      <c r="J235" s="4">
        <v>-71.6113</v>
      </c>
      <c r="K235" s="4">
        <v>42501.582450000002</v>
      </c>
      <c r="L235" s="4">
        <v>702.45074</v>
      </c>
      <c r="M235" s="99">
        <v>7.4029999999999999E-2</v>
      </c>
      <c r="N235" s="99">
        <v>9.3200000000000002E-3</v>
      </c>
      <c r="O235" s="99">
        <v>-64.819339999999997</v>
      </c>
      <c r="P235" s="99">
        <v>2.937E-2</v>
      </c>
      <c r="Q235" s="99">
        <v>103.97338999999999</v>
      </c>
      <c r="R235" s="99">
        <v>9.3999999999999997E-4</v>
      </c>
      <c r="S235" s="99">
        <v>-65.30762</v>
      </c>
      <c r="T235" s="99">
        <v>0.26784000000000002</v>
      </c>
      <c r="U235" s="4">
        <v>16.527640000000002</v>
      </c>
    </row>
    <row r="236" spans="1:21">
      <c r="B236" s="105">
        <v>1</v>
      </c>
      <c r="C236" s="105">
        <v>3</v>
      </c>
      <c r="D236" s="102" t="s">
        <v>242</v>
      </c>
      <c r="E236" s="102">
        <v>3</v>
      </c>
      <c r="G236" s="81" t="s">
        <v>263</v>
      </c>
      <c r="I236" s="4" t="s">
        <v>394</v>
      </c>
      <c r="J236" s="4">
        <v>-77.821079999999995</v>
      </c>
      <c r="K236" s="4">
        <v>550.46253000000002</v>
      </c>
      <c r="L236" s="4">
        <v>44.709969999999998</v>
      </c>
      <c r="M236" s="99">
        <v>6.5509999999999999E-2</v>
      </c>
      <c r="N236" s="99">
        <v>0.23662</v>
      </c>
      <c r="O236" s="99">
        <v>-44.83032</v>
      </c>
      <c r="P236" s="99">
        <v>4.58E-2</v>
      </c>
      <c r="Q236" s="99">
        <v>82.489019999999996</v>
      </c>
      <c r="R236" s="99">
        <v>1.4400000000000001E-3</v>
      </c>
      <c r="S236" s="99">
        <v>-52.551270000000002</v>
      </c>
      <c r="T236" s="99">
        <v>0.29038000000000003</v>
      </c>
      <c r="U236" s="4">
        <v>81.222560000000001</v>
      </c>
    </row>
    <row r="237" spans="1:21">
      <c r="B237" s="105"/>
      <c r="D237" s="102" t="s">
        <v>242</v>
      </c>
      <c r="E237" s="102">
        <v>3</v>
      </c>
      <c r="I237" s="4" t="s">
        <v>395</v>
      </c>
      <c r="J237" s="4">
        <v>-72.625050000000002</v>
      </c>
      <c r="K237" s="4">
        <v>23.745519999999999</v>
      </c>
      <c r="L237" s="4">
        <v>4.3978700000000002</v>
      </c>
      <c r="M237" s="99">
        <v>5.5259999999999997E-2</v>
      </c>
      <c r="N237" s="99">
        <v>0.2465</v>
      </c>
      <c r="O237" s="99">
        <v>-44.06738</v>
      </c>
      <c r="P237" s="99">
        <v>2.9260000000000001E-2</v>
      </c>
      <c r="Q237" s="99">
        <v>78.247069999999994</v>
      </c>
      <c r="R237" s="99">
        <v>1.4599999999999999E-3</v>
      </c>
      <c r="S237" s="99">
        <v>-56.182859999999998</v>
      </c>
      <c r="T237" s="99">
        <v>0.10072</v>
      </c>
      <c r="U237" s="4">
        <v>185.20842999999999</v>
      </c>
    </row>
    <row r="238" spans="1:21">
      <c r="B238" s="105"/>
      <c r="D238" s="102" t="s">
        <v>242</v>
      </c>
      <c r="E238" s="102">
        <v>3</v>
      </c>
      <c r="G238" s="81" t="s">
        <v>266</v>
      </c>
      <c r="I238" s="4" t="s">
        <v>396</v>
      </c>
      <c r="J238" s="4">
        <v>-71.167379999999994</v>
      </c>
      <c r="K238" s="4">
        <v>778.38963000000001</v>
      </c>
      <c r="L238" s="4">
        <v>16.140920000000001</v>
      </c>
      <c r="M238" s="99">
        <v>9.5699999999999993E-2</v>
      </c>
      <c r="N238" s="99">
        <v>8.0820000000000003E-2</v>
      </c>
      <c r="O238" s="99">
        <v>-50.598149999999997</v>
      </c>
      <c r="P238" s="99">
        <v>8.4140000000000006E-2</v>
      </c>
      <c r="Q238" s="99">
        <v>95.825199999999995</v>
      </c>
      <c r="R238" s="99">
        <v>1.0200000000000001E-3</v>
      </c>
      <c r="S238" s="99">
        <v>-53.985599999999998</v>
      </c>
      <c r="T238" s="99">
        <v>0.28133999999999998</v>
      </c>
      <c r="U238" s="4">
        <v>20.7363</v>
      </c>
    </row>
    <row r="239" spans="1:21">
      <c r="A239" s="4" t="s">
        <v>397</v>
      </c>
      <c r="B239" s="105"/>
      <c r="D239" s="102" t="s">
        <v>241</v>
      </c>
      <c r="E239" s="102">
        <v>3</v>
      </c>
      <c r="F239" s="81" t="s">
        <v>319</v>
      </c>
      <c r="G239" s="81" t="s">
        <v>252</v>
      </c>
      <c r="I239" s="4" t="s">
        <v>398</v>
      </c>
      <c r="J239" s="4">
        <v>-65.502179999999996</v>
      </c>
      <c r="K239" s="4">
        <v>443.02949999999998</v>
      </c>
      <c r="L239" s="4">
        <v>82.439120000000003</v>
      </c>
      <c r="M239" s="99">
        <v>-2.2720000000000001E-2</v>
      </c>
      <c r="N239" s="99">
        <v>0.11258</v>
      </c>
      <c r="O239" s="99">
        <v>-54.6875</v>
      </c>
      <c r="P239" s="99">
        <v>5.987E-2</v>
      </c>
      <c r="Q239" s="99">
        <v>79.467780000000005</v>
      </c>
      <c r="R239" s="99">
        <v>1.2199999999999999E-3</v>
      </c>
      <c r="S239" s="99">
        <v>-62.896729999999998</v>
      </c>
      <c r="T239" s="99">
        <v>0.25707999999999998</v>
      </c>
      <c r="U239" s="4">
        <v>186.08044000000001</v>
      </c>
    </row>
    <row r="240" spans="1:21">
      <c r="B240" s="105">
        <v>1</v>
      </c>
      <c r="C240" s="105">
        <v>1</v>
      </c>
      <c r="D240" s="102" t="s">
        <v>241</v>
      </c>
      <c r="E240" s="102">
        <v>3</v>
      </c>
      <c r="I240" s="4" t="s">
        <v>399</v>
      </c>
      <c r="J240" s="4">
        <v>-71.010720000000006</v>
      </c>
      <c r="K240" s="4">
        <v>96.140100000000004</v>
      </c>
      <c r="L240" s="4">
        <v>56.23968</v>
      </c>
      <c r="M240" s="99">
        <v>-3.8460000000000001E-2</v>
      </c>
      <c r="N240" s="99">
        <v>5.484E-2</v>
      </c>
      <c r="O240" s="99">
        <v>-55.877690000000001</v>
      </c>
      <c r="P240" s="99">
        <v>8.5779999999999995E-2</v>
      </c>
      <c r="Q240" s="99">
        <v>82.183840000000004</v>
      </c>
      <c r="R240" s="99">
        <v>1.2199999999999999E-3</v>
      </c>
      <c r="S240" s="99">
        <v>-63.171390000000002</v>
      </c>
      <c r="T240" s="99">
        <v>0.28952</v>
      </c>
      <c r="U240" s="4">
        <v>584.97632999999996</v>
      </c>
    </row>
    <row r="241" spans="1:21">
      <c r="B241" s="105">
        <v>1</v>
      </c>
      <c r="C241" s="105">
        <v>1</v>
      </c>
      <c r="D241" s="102" t="s">
        <v>241</v>
      </c>
      <c r="E241" s="102">
        <v>3</v>
      </c>
      <c r="G241" s="81" t="s">
        <v>253</v>
      </c>
      <c r="I241" s="4" t="s">
        <v>400</v>
      </c>
      <c r="J241" s="4">
        <v>-69.121369999999999</v>
      </c>
      <c r="K241" s="4">
        <v>94.552989999999994</v>
      </c>
      <c r="L241" s="4">
        <v>41.708979999999997</v>
      </c>
      <c r="M241" s="99">
        <v>-2.4309999999999998E-2</v>
      </c>
      <c r="N241" s="99">
        <v>7.8539999999999999E-2</v>
      </c>
      <c r="O241" s="99">
        <v>-54.290770000000002</v>
      </c>
      <c r="P241" s="99">
        <v>9.851E-2</v>
      </c>
      <c r="Q241" s="99">
        <v>88.958740000000006</v>
      </c>
      <c r="R241" s="99">
        <v>9.6000000000000002E-4</v>
      </c>
      <c r="S241" s="99">
        <v>-66.40625</v>
      </c>
      <c r="T241" s="99">
        <v>0.31641000000000002</v>
      </c>
      <c r="U241" s="4">
        <v>441.11748</v>
      </c>
    </row>
    <row r="242" spans="1:21">
      <c r="B242" s="105">
        <v>1</v>
      </c>
      <c r="C242" s="105">
        <v>1</v>
      </c>
      <c r="D242" s="102" t="s">
        <v>241</v>
      </c>
      <c r="E242" s="102">
        <v>3</v>
      </c>
      <c r="G242" s="81" t="s">
        <v>254</v>
      </c>
      <c r="I242" s="4" t="s">
        <v>401</v>
      </c>
      <c r="J242" s="4">
        <v>-61.947899999999997</v>
      </c>
      <c r="K242" s="4">
        <v>216.62266</v>
      </c>
      <c r="L242" s="4">
        <v>33.839300000000001</v>
      </c>
      <c r="M242" s="99">
        <v>6.6689999999999999E-2</v>
      </c>
      <c r="N242" s="99">
        <v>7.2520000000000001E-2</v>
      </c>
      <c r="O242" s="99">
        <v>-49.621580000000002</v>
      </c>
      <c r="P242" s="99">
        <v>2.3720000000000001E-2</v>
      </c>
      <c r="Q242" s="99">
        <v>79.742429999999999</v>
      </c>
      <c r="R242" s="99">
        <v>1.1999999999999999E-3</v>
      </c>
      <c r="S242" s="99">
        <v>-54.840089999999996</v>
      </c>
      <c r="T242" s="99">
        <v>0.23912</v>
      </c>
      <c r="U242" s="4">
        <v>156.21313000000001</v>
      </c>
    </row>
    <row r="243" spans="1:21">
      <c r="B243" s="105">
        <v>1</v>
      </c>
      <c r="C243" s="105">
        <v>1</v>
      </c>
      <c r="D243" s="102" t="s">
        <v>241</v>
      </c>
      <c r="E243" s="102">
        <v>3</v>
      </c>
      <c r="G243" s="81" t="s">
        <v>255</v>
      </c>
      <c r="I243" s="4" t="s">
        <v>402</v>
      </c>
      <c r="J243" s="4">
        <v>-70.972759999999994</v>
      </c>
      <c r="K243" s="4">
        <v>135.73562999999999</v>
      </c>
      <c r="L243" s="4">
        <v>24.059729999999998</v>
      </c>
      <c r="M243" s="99">
        <v>8.8739999999999999E-2</v>
      </c>
      <c r="N243" s="99">
        <v>0.31496000000000002</v>
      </c>
      <c r="O243" s="99">
        <v>-45.440669999999997</v>
      </c>
      <c r="P243" s="99">
        <v>6.3000000000000003E-4</v>
      </c>
      <c r="Q243" s="99">
        <v>78.521730000000005</v>
      </c>
      <c r="R243" s="99">
        <v>1.0399999999999999E-3</v>
      </c>
      <c r="S243" s="99">
        <v>-62.377929999999999</v>
      </c>
      <c r="T243" s="99">
        <v>0.16039</v>
      </c>
      <c r="U243" s="4">
        <v>177.25436999999999</v>
      </c>
    </row>
    <row r="244" spans="1:21">
      <c r="B244" s="105">
        <v>1</v>
      </c>
      <c r="C244" s="105">
        <v>1</v>
      </c>
      <c r="D244" s="102" t="s">
        <v>241</v>
      </c>
      <c r="E244" s="102">
        <v>3</v>
      </c>
      <c r="G244" s="81" t="s">
        <v>258</v>
      </c>
      <c r="I244" s="4" t="s">
        <v>403</v>
      </c>
      <c r="J244" s="4">
        <v>-72.030839999999998</v>
      </c>
      <c r="K244" s="4">
        <v>617.58375999999998</v>
      </c>
      <c r="L244" s="4">
        <v>116.41473000000001</v>
      </c>
      <c r="M244" s="99">
        <v>-4.1700000000000001E-3</v>
      </c>
      <c r="N244" s="99">
        <v>0.19983999999999999</v>
      </c>
      <c r="O244" s="99">
        <v>-48.492429999999999</v>
      </c>
      <c r="P244" s="99">
        <v>9.4140000000000001E-2</v>
      </c>
      <c r="Q244" s="99">
        <v>85.052490000000006</v>
      </c>
      <c r="R244" s="99">
        <v>1.1199999999999999E-3</v>
      </c>
      <c r="S244" s="99">
        <v>-60.943600000000004</v>
      </c>
      <c r="T244" s="99">
        <v>0.16425999999999999</v>
      </c>
      <c r="U244" s="4">
        <v>188.50031000000001</v>
      </c>
    </row>
    <row r="245" spans="1:21">
      <c r="B245" s="105"/>
      <c r="D245" s="102" t="s">
        <v>241</v>
      </c>
      <c r="E245" s="102">
        <v>3</v>
      </c>
      <c r="G245" s="81" t="s">
        <v>263</v>
      </c>
      <c r="I245" s="4" t="s">
        <v>404</v>
      </c>
      <c r="J245" s="4">
        <v>-71.53058</v>
      </c>
      <c r="K245" s="4">
        <v>89.645870000000002</v>
      </c>
      <c r="L245" s="4">
        <v>15.54557</v>
      </c>
      <c r="M245" s="99">
        <v>2.631E-2</v>
      </c>
      <c r="N245" s="99">
        <v>6.4360000000000001E-2</v>
      </c>
      <c r="O245" s="99">
        <v>-51.971440000000001</v>
      </c>
      <c r="P245" s="99">
        <v>7.0680000000000007E-2</v>
      </c>
      <c r="Q245" s="99">
        <v>87.860110000000006</v>
      </c>
      <c r="R245" s="99">
        <v>1.0399999999999999E-3</v>
      </c>
      <c r="S245" s="99">
        <v>-60.058599999999998</v>
      </c>
      <c r="T245" s="99">
        <v>0.41221999999999998</v>
      </c>
      <c r="U245" s="4">
        <v>173.41088999999999</v>
      </c>
    </row>
    <row r="246" spans="1:21">
      <c r="B246" s="105">
        <v>1</v>
      </c>
      <c r="C246" s="105">
        <v>1</v>
      </c>
      <c r="D246" s="102" t="s">
        <v>241</v>
      </c>
      <c r="E246" s="102">
        <v>3</v>
      </c>
      <c r="I246" s="4" t="s">
        <v>405</v>
      </c>
      <c r="J246" s="4">
        <v>-71.616619999999998</v>
      </c>
      <c r="K246" s="4">
        <v>89.0578</v>
      </c>
      <c r="L246" s="4">
        <v>13.66384</v>
      </c>
      <c r="M246" s="99">
        <v>-9.7900000000000001E-3</v>
      </c>
      <c r="N246" s="99">
        <v>5.67E-2</v>
      </c>
      <c r="O246" s="99">
        <v>-50.14038</v>
      </c>
      <c r="P246" s="99">
        <v>0.12046</v>
      </c>
      <c r="Q246" s="99">
        <v>86.730959999999996</v>
      </c>
      <c r="R246" s="99">
        <v>1.06E-3</v>
      </c>
      <c r="S246" s="99">
        <v>-62.225340000000003</v>
      </c>
      <c r="T246" s="99">
        <v>0.30203999999999998</v>
      </c>
      <c r="U246" s="4">
        <v>153.42660000000001</v>
      </c>
    </row>
    <row r="247" spans="1:21">
      <c r="B247" s="105">
        <v>1</v>
      </c>
      <c r="C247" s="105">
        <v>1</v>
      </c>
      <c r="D247" s="102" t="s">
        <v>241</v>
      </c>
      <c r="E247" s="102">
        <v>3</v>
      </c>
      <c r="F247" s="81" t="s">
        <v>319</v>
      </c>
      <c r="G247" s="81" t="s">
        <v>252</v>
      </c>
      <c r="I247" s="4" t="s">
        <v>406</v>
      </c>
      <c r="J247" s="4">
        <v>-70.581810000000004</v>
      </c>
      <c r="K247" s="4">
        <v>223.03050999999999</v>
      </c>
      <c r="L247" s="4">
        <v>24.763200000000001</v>
      </c>
      <c r="M247" s="99">
        <v>7.3069999999999996E-2</v>
      </c>
      <c r="N247" s="99">
        <v>5.3159999999999999E-2</v>
      </c>
      <c r="O247" s="99">
        <v>-54.595950000000002</v>
      </c>
      <c r="P247" s="99">
        <v>1.8180000000000002E-2</v>
      </c>
      <c r="Q247" s="99">
        <v>67.474369999999993</v>
      </c>
      <c r="R247" s="99">
        <v>1.2600000000000001E-3</v>
      </c>
      <c r="S247" s="99">
        <v>-61.370849999999997</v>
      </c>
      <c r="T247" s="99">
        <v>0.15875</v>
      </c>
      <c r="U247" s="4">
        <v>111.03055999999999</v>
      </c>
    </row>
    <row r="248" spans="1:21">
      <c r="B248" s="105">
        <v>1</v>
      </c>
      <c r="C248" s="105">
        <v>1</v>
      </c>
      <c r="D248" s="102" t="s">
        <v>241</v>
      </c>
      <c r="E248" s="102">
        <v>3</v>
      </c>
      <c r="G248" s="81" t="s">
        <v>253</v>
      </c>
      <c r="I248" s="4" t="s">
        <v>407</v>
      </c>
      <c r="J248" s="4">
        <v>-63.619</v>
      </c>
      <c r="K248" s="4">
        <v>204.85105999999999</v>
      </c>
      <c r="L248" s="4">
        <v>56.980840000000001</v>
      </c>
      <c r="M248" s="99">
        <v>4.2000000000000003E-2</v>
      </c>
      <c r="N248" s="99">
        <v>2.1440000000000001E-2</v>
      </c>
      <c r="O248" s="99">
        <v>-46.752929999999999</v>
      </c>
      <c r="P248" s="99">
        <v>-4.0699999999999998E-3</v>
      </c>
      <c r="Q248" s="99">
        <v>77.239990000000006</v>
      </c>
      <c r="R248" s="99">
        <v>8.0000000000000004E-4</v>
      </c>
      <c r="S248" s="99">
        <v>-65.612790000000004</v>
      </c>
      <c r="T248" s="99">
        <v>0.15931999999999999</v>
      </c>
      <c r="U248" s="4">
        <v>278.15741000000003</v>
      </c>
    </row>
    <row r="249" spans="1:21">
      <c r="B249" s="105">
        <v>1</v>
      </c>
      <c r="C249" s="105">
        <v>1</v>
      </c>
      <c r="D249" s="102" t="s">
        <v>241</v>
      </c>
      <c r="E249" s="102">
        <v>3</v>
      </c>
      <c r="G249" s="81" t="s">
        <v>254</v>
      </c>
      <c r="I249" s="4" t="s">
        <v>408</v>
      </c>
      <c r="J249" s="4">
        <v>-72.035570000000007</v>
      </c>
      <c r="K249" s="4">
        <v>91.560969999999998</v>
      </c>
      <c r="L249" s="4">
        <v>9.2836599999999994</v>
      </c>
      <c r="M249" s="99">
        <v>3.6209999999999999E-2</v>
      </c>
      <c r="N249" s="99">
        <v>3.2939999999999997E-2</v>
      </c>
      <c r="O249" s="99">
        <v>-49.926760000000002</v>
      </c>
      <c r="P249" s="99">
        <v>0.17773</v>
      </c>
      <c r="Q249" s="99">
        <v>49.804690000000001</v>
      </c>
      <c r="R249" s="99">
        <v>3.0999999999999999E-3</v>
      </c>
      <c r="S249" s="99">
        <v>-42.480469999999997</v>
      </c>
      <c r="T249" s="99">
        <v>1.1350000000000001E-2</v>
      </c>
      <c r="U249" s="4">
        <v>101.39315999999999</v>
      </c>
    </row>
    <row r="250" spans="1:21">
      <c r="A250" s="4" t="s">
        <v>409</v>
      </c>
      <c r="B250" s="105">
        <v>1</v>
      </c>
      <c r="C250" s="105">
        <v>2</v>
      </c>
      <c r="D250" s="102" t="s">
        <v>241</v>
      </c>
      <c r="E250" s="102">
        <v>3</v>
      </c>
      <c r="F250" s="82" t="s">
        <v>319</v>
      </c>
      <c r="G250" s="82" t="s">
        <v>252</v>
      </c>
      <c r="I250" s="4" t="s">
        <v>410</v>
      </c>
      <c r="J250" s="4">
        <v>-71.795010000000005</v>
      </c>
      <c r="K250" s="4">
        <v>47.987639999999999</v>
      </c>
      <c r="L250" s="4">
        <v>12.13508</v>
      </c>
      <c r="M250" s="99">
        <v>-4.36E-2</v>
      </c>
      <c r="N250" s="99">
        <v>9.7040000000000001E-2</v>
      </c>
      <c r="O250" s="99">
        <v>-47.18018</v>
      </c>
      <c r="P250" s="99">
        <v>8.2299999999999998E-2</v>
      </c>
      <c r="Q250" s="99">
        <v>81.176760000000002</v>
      </c>
      <c r="R250" s="99">
        <v>1.08E-3</v>
      </c>
      <c r="S250" s="99">
        <v>-54.504399999999997</v>
      </c>
      <c r="T250" s="99">
        <v>0.10634</v>
      </c>
      <c r="U250" s="4">
        <v>252.87926999999999</v>
      </c>
    </row>
    <row r="251" spans="1:21">
      <c r="B251" s="105">
        <v>1</v>
      </c>
      <c r="C251" s="105">
        <v>2</v>
      </c>
      <c r="D251" s="102" t="s">
        <v>241</v>
      </c>
      <c r="E251" s="102">
        <v>3</v>
      </c>
      <c r="G251" s="82" t="s">
        <v>253</v>
      </c>
      <c r="I251" s="4" t="s">
        <v>411</v>
      </c>
      <c r="J251" s="4">
        <v>-70.780270000000002</v>
      </c>
      <c r="K251" s="4">
        <v>209.85205999999999</v>
      </c>
      <c r="L251" s="4">
        <v>17.194690000000001</v>
      </c>
      <c r="M251" s="99">
        <v>4.7169999999999997E-2</v>
      </c>
      <c r="N251" s="99">
        <v>5.8380000000000001E-2</v>
      </c>
      <c r="O251" s="99">
        <v>-50.231929999999998</v>
      </c>
      <c r="P251" s="99">
        <v>9.5979999999999996E-2</v>
      </c>
      <c r="Q251" s="99">
        <v>88.378910000000005</v>
      </c>
      <c r="R251" s="99">
        <v>1.0200000000000001E-3</v>
      </c>
      <c r="S251" s="99">
        <v>-53.92456</v>
      </c>
      <c r="T251" s="99">
        <v>0.313</v>
      </c>
      <c r="U251" s="4">
        <v>81.937200000000004</v>
      </c>
    </row>
    <row r="252" spans="1:21">
      <c r="B252" s="105">
        <v>1</v>
      </c>
      <c r="C252" s="105">
        <v>2</v>
      </c>
      <c r="D252" s="102" t="s">
        <v>241</v>
      </c>
      <c r="E252" s="102">
        <v>3</v>
      </c>
      <c r="G252" s="82" t="s">
        <v>254</v>
      </c>
      <c r="I252" s="4" t="s">
        <v>412</v>
      </c>
      <c r="J252" s="4">
        <v>-70.372820000000004</v>
      </c>
      <c r="K252" s="4">
        <v>-201.63140000000001</v>
      </c>
      <c r="L252" s="4">
        <v>-16.078589999999998</v>
      </c>
      <c r="M252" s="99">
        <v>0.11093</v>
      </c>
      <c r="N252" s="99">
        <v>9.98E-2</v>
      </c>
      <c r="O252" s="99">
        <v>-47.668460000000003</v>
      </c>
      <c r="P252" s="99">
        <v>3.4320000000000003E-2</v>
      </c>
      <c r="Q252" s="99">
        <v>79.895020000000002</v>
      </c>
      <c r="R252" s="99">
        <v>1.16E-3</v>
      </c>
      <c r="S252" s="99">
        <v>-52.734380000000002</v>
      </c>
      <c r="T252" s="99">
        <v>0.25973000000000002</v>
      </c>
      <c r="U252" s="4">
        <v>79.742469999999997</v>
      </c>
    </row>
    <row r="253" spans="1:21">
      <c r="B253" s="105"/>
      <c r="D253" s="102" t="s">
        <v>241</v>
      </c>
      <c r="E253" s="102">
        <v>3</v>
      </c>
      <c r="I253" s="4" t="s">
        <v>413</v>
      </c>
      <c r="J253" s="4">
        <v>-69.669240000000002</v>
      </c>
      <c r="K253" s="4">
        <v>-17.105609999999999</v>
      </c>
      <c r="L253" s="4">
        <v>-3.3079100000000001</v>
      </c>
      <c r="M253" s="99">
        <v>0.11142000000000001</v>
      </c>
      <c r="N253" s="99">
        <v>0.40939999999999999</v>
      </c>
      <c r="O253" s="99">
        <v>-52.093510000000002</v>
      </c>
      <c r="P253" s="99">
        <v>2.6519999999999998E-2</v>
      </c>
      <c r="Q253" s="99">
        <v>75.439449999999994</v>
      </c>
      <c r="R253" s="99">
        <v>1.24E-3</v>
      </c>
      <c r="S253" s="99">
        <v>-57.342529999999996</v>
      </c>
      <c r="T253" s="99">
        <v>0.26232</v>
      </c>
      <c r="U253" s="4">
        <v>193.38133999999999</v>
      </c>
    </row>
    <row r="254" spans="1:21">
      <c r="B254" s="105">
        <v>1</v>
      </c>
      <c r="C254" s="105">
        <v>2</v>
      </c>
      <c r="D254" s="102" t="s">
        <v>241</v>
      </c>
      <c r="E254" s="102">
        <v>3</v>
      </c>
      <c r="G254" s="82" t="s">
        <v>255</v>
      </c>
      <c r="I254" s="4" t="s">
        <v>414</v>
      </c>
      <c r="J254" s="4">
        <v>-62.670389999999998</v>
      </c>
      <c r="K254" s="4">
        <v>312.21019000000001</v>
      </c>
      <c r="L254" s="4">
        <v>18.36252</v>
      </c>
      <c r="M254" s="99">
        <v>0.26998</v>
      </c>
      <c r="N254" s="99">
        <v>3.218E-2</v>
      </c>
      <c r="O254" s="99">
        <v>-49.346919999999997</v>
      </c>
      <c r="P254" s="99">
        <v>1.329E-2</v>
      </c>
      <c r="Q254" s="99">
        <v>53.28369</v>
      </c>
      <c r="R254" s="99">
        <v>1.3799999999999999E-3</v>
      </c>
      <c r="S254" s="99">
        <v>-57.15943</v>
      </c>
      <c r="T254" s="99">
        <v>0.17881</v>
      </c>
      <c r="U254" s="4">
        <v>58.814619999999998</v>
      </c>
    </row>
    <row r="255" spans="1:21">
      <c r="B255" s="105">
        <v>1</v>
      </c>
      <c r="C255" s="105">
        <v>2</v>
      </c>
      <c r="D255" s="102" t="s">
        <v>241</v>
      </c>
      <c r="E255" s="102">
        <v>3</v>
      </c>
      <c r="G255" s="82" t="s">
        <v>258</v>
      </c>
      <c r="I255" s="4" t="s">
        <v>415</v>
      </c>
      <c r="J255" s="4">
        <v>-65.391990000000007</v>
      </c>
      <c r="K255" s="4">
        <v>190.66437999999999</v>
      </c>
      <c r="L255" s="4">
        <v>17.207899999999999</v>
      </c>
      <c r="M255" s="99">
        <v>0.10161000000000001</v>
      </c>
      <c r="N255" s="99">
        <v>8.8520000000000001E-2</v>
      </c>
      <c r="O255" s="99">
        <v>-49.987789999999997</v>
      </c>
      <c r="P255" s="99">
        <v>5.8540000000000002E-2</v>
      </c>
      <c r="Q255" s="99">
        <v>90.545659999999998</v>
      </c>
      <c r="R255" s="99">
        <v>1.08E-3</v>
      </c>
      <c r="S255" s="99">
        <v>-53.558349999999997</v>
      </c>
      <c r="T255" s="99">
        <v>0.25429000000000002</v>
      </c>
      <c r="U255" s="4">
        <v>90.252330000000001</v>
      </c>
    </row>
    <row r="256" spans="1:21">
      <c r="B256" s="105">
        <v>1</v>
      </c>
      <c r="C256" s="105">
        <v>2</v>
      </c>
      <c r="D256" s="102" t="s">
        <v>241</v>
      </c>
      <c r="E256" s="102">
        <v>3</v>
      </c>
      <c r="G256" s="82" t="s">
        <v>263</v>
      </c>
      <c r="I256" s="4" t="s">
        <v>416</v>
      </c>
      <c r="J256" s="4">
        <v>-67.050280000000001</v>
      </c>
      <c r="K256" s="4">
        <v>504.99128999999999</v>
      </c>
      <c r="L256" s="4">
        <v>50.382469999999998</v>
      </c>
      <c r="M256" s="99">
        <v>7.1749999999999994E-2</v>
      </c>
      <c r="N256" s="99">
        <v>6.4180000000000001E-2</v>
      </c>
      <c r="O256" s="99">
        <v>-52.82593</v>
      </c>
      <c r="P256" s="99">
        <v>3.8789999999999998E-2</v>
      </c>
      <c r="Q256" s="99">
        <v>79.711920000000006</v>
      </c>
      <c r="R256" s="99">
        <v>1.16E-3</v>
      </c>
      <c r="S256" s="99">
        <v>-58.410649999999997</v>
      </c>
      <c r="T256" s="99">
        <v>0.19688</v>
      </c>
      <c r="U256" s="4">
        <v>99.768990000000002</v>
      </c>
    </row>
    <row r="257" spans="1:21">
      <c r="A257" s="4" t="s">
        <v>417</v>
      </c>
      <c r="B257" s="105">
        <v>1</v>
      </c>
      <c r="C257" s="105">
        <v>3</v>
      </c>
      <c r="D257" s="102" t="s">
        <v>241</v>
      </c>
      <c r="E257" s="102">
        <v>3</v>
      </c>
      <c r="F257" s="82" t="s">
        <v>319</v>
      </c>
      <c r="G257" s="82" t="s">
        <v>252</v>
      </c>
      <c r="I257" s="4" t="s">
        <v>418</v>
      </c>
      <c r="J257" s="4">
        <v>-71.810050000000004</v>
      </c>
      <c r="K257" s="4">
        <v>239.98670999999999</v>
      </c>
      <c r="L257" s="4">
        <v>12.33304</v>
      </c>
      <c r="M257" s="99">
        <v>0.11797000000000001</v>
      </c>
      <c r="N257" s="99">
        <v>0.15840000000000001</v>
      </c>
      <c r="O257" s="99">
        <v>-51.391599999999997</v>
      </c>
      <c r="P257" s="99">
        <v>-1.102E-2</v>
      </c>
      <c r="Q257" s="99">
        <v>103.6377</v>
      </c>
      <c r="R257" s="99">
        <v>1.0399999999999999E-3</v>
      </c>
      <c r="S257" s="99">
        <v>-60.7605</v>
      </c>
      <c r="T257" s="99">
        <v>6.7780000000000007E-2</v>
      </c>
      <c r="U257" s="4">
        <v>51.390509999999999</v>
      </c>
    </row>
    <row r="258" spans="1:21">
      <c r="B258" s="105">
        <v>1</v>
      </c>
      <c r="C258" s="105">
        <v>3</v>
      </c>
      <c r="D258" s="102" t="s">
        <v>241</v>
      </c>
      <c r="E258" s="102">
        <v>3</v>
      </c>
      <c r="G258" s="82" t="s">
        <v>253</v>
      </c>
      <c r="I258" s="4" t="s">
        <v>419</v>
      </c>
      <c r="J258" s="4">
        <v>-65.913079999999994</v>
      </c>
      <c r="K258" s="4">
        <v>68.125150000000005</v>
      </c>
      <c r="L258" s="4">
        <v>12.72114</v>
      </c>
      <c r="M258" s="99">
        <v>5.2599999999999999E-3</v>
      </c>
      <c r="N258" s="99">
        <v>0.26562000000000002</v>
      </c>
      <c r="O258" s="99">
        <v>-50.964359999999999</v>
      </c>
      <c r="P258" s="99">
        <v>4.3150000000000001E-2</v>
      </c>
      <c r="Q258" s="99">
        <v>80.352779999999996</v>
      </c>
      <c r="R258" s="99">
        <v>1.48E-3</v>
      </c>
      <c r="S258" s="99">
        <v>-63.59863</v>
      </c>
      <c r="T258" s="99">
        <v>6.096E-2</v>
      </c>
      <c r="U258" s="4">
        <v>186.73188999999999</v>
      </c>
    </row>
    <row r="259" spans="1:21">
      <c r="B259" s="105"/>
      <c r="D259" s="102" t="s">
        <v>241</v>
      </c>
      <c r="E259" s="102">
        <v>3</v>
      </c>
      <c r="G259" s="82"/>
      <c r="I259" s="4" t="s">
        <v>420</v>
      </c>
      <c r="J259" s="4">
        <v>-66.92013</v>
      </c>
      <c r="K259" s="4">
        <v>-10.04382</v>
      </c>
      <c r="L259" s="4">
        <v>-2.85589</v>
      </c>
      <c r="M259" s="99">
        <v>3.3099999999999997E-2</v>
      </c>
      <c r="N259" s="99">
        <v>0.19152</v>
      </c>
      <c r="O259" s="99">
        <v>-49.346919999999997</v>
      </c>
      <c r="P259" s="99">
        <v>2.213E-2</v>
      </c>
      <c r="Q259" s="99">
        <v>79.589849999999998</v>
      </c>
      <c r="R259" s="99">
        <v>1.3799999999999999E-3</v>
      </c>
      <c r="S259" s="99">
        <v>-64.086920000000006</v>
      </c>
      <c r="T259" s="99">
        <v>8.7319999999999995E-2</v>
      </c>
      <c r="U259" s="4">
        <v>284.34285</v>
      </c>
    </row>
    <row r="260" spans="1:21">
      <c r="B260" s="105">
        <v>1</v>
      </c>
      <c r="C260" s="105">
        <v>3</v>
      </c>
      <c r="D260" s="102" t="s">
        <v>241</v>
      </c>
      <c r="E260" s="102">
        <v>3</v>
      </c>
      <c r="G260" s="82" t="s">
        <v>254</v>
      </c>
      <c r="I260" s="4" t="s">
        <v>421</v>
      </c>
      <c r="J260" s="4">
        <v>-72.290289999999999</v>
      </c>
      <c r="K260" s="4">
        <v>72.476910000000004</v>
      </c>
      <c r="L260" s="4">
        <v>9.0917999999999992</v>
      </c>
      <c r="M260" s="99">
        <v>7.9219999999999999E-2</v>
      </c>
      <c r="N260" s="99">
        <v>0.17230000000000001</v>
      </c>
      <c r="O260" s="99">
        <v>-40.740969999999997</v>
      </c>
      <c r="P260" s="99">
        <v>1.634E-2</v>
      </c>
      <c r="Q260" s="99">
        <v>81.237790000000004</v>
      </c>
      <c r="R260" s="99">
        <v>1.1199999999999999E-3</v>
      </c>
      <c r="S260" s="99">
        <v>-52.978520000000003</v>
      </c>
      <c r="T260" s="99">
        <v>5.8779999999999999E-2</v>
      </c>
      <c r="U260" s="4">
        <v>125.44405999999999</v>
      </c>
    </row>
    <row r="261" spans="1:21">
      <c r="B261" s="105">
        <v>1</v>
      </c>
      <c r="C261" s="105">
        <v>3</v>
      </c>
      <c r="D261" s="102" t="s">
        <v>241</v>
      </c>
      <c r="E261" s="102">
        <v>3</v>
      </c>
      <c r="G261" s="82" t="s">
        <v>255</v>
      </c>
      <c r="I261" s="4" t="s">
        <v>422</v>
      </c>
      <c r="J261" s="4">
        <v>-78.358599999999996</v>
      </c>
      <c r="K261" s="4">
        <v>181.29141999999999</v>
      </c>
      <c r="L261" s="4">
        <v>12.879630000000001</v>
      </c>
      <c r="M261" s="99">
        <v>8.7819999999999995E-2</v>
      </c>
      <c r="N261" s="99">
        <v>0.38888</v>
      </c>
      <c r="O261" s="99">
        <v>-45.074460000000002</v>
      </c>
      <c r="P261" s="99">
        <v>-3.007E-2</v>
      </c>
      <c r="Q261" s="99">
        <v>79.864500000000007</v>
      </c>
      <c r="R261" s="99">
        <v>1.2800000000000001E-3</v>
      </c>
      <c r="S261" s="99">
        <v>-50.964359999999999</v>
      </c>
      <c r="T261" s="99">
        <v>1.593E-2</v>
      </c>
      <c r="U261" s="4">
        <v>71.043790000000001</v>
      </c>
    </row>
  </sheetData>
  <phoneticPr fontId="24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28372-E0EB-4156-AB48-6DCC071D3616}">
  <dimension ref="A8:G261"/>
  <sheetViews>
    <sheetView topLeftCell="A193" workbookViewId="0">
      <selection activeCell="H199" sqref="H199"/>
    </sheetView>
  </sheetViews>
  <sheetFormatPr defaultRowHeight="17.649999999999999"/>
  <sheetData>
    <row r="8" spans="1:7">
      <c r="C8" t="s">
        <v>459</v>
      </c>
      <c r="D8" t="s">
        <v>459</v>
      </c>
      <c r="F8" t="s">
        <v>460</v>
      </c>
    </row>
    <row r="9" spans="1:7">
      <c r="C9" t="s">
        <v>458</v>
      </c>
      <c r="D9" t="s">
        <v>461</v>
      </c>
      <c r="F9" t="s">
        <v>458</v>
      </c>
      <c r="G9" t="s">
        <v>461</v>
      </c>
    </row>
    <row r="10" spans="1:7">
      <c r="A10" s="60">
        <v>1</v>
      </c>
      <c r="B10" t="s">
        <v>241</v>
      </c>
      <c r="C10" t="s">
        <v>166</v>
      </c>
      <c r="D10" t="s">
        <v>166</v>
      </c>
      <c r="F10">
        <v>1.5959999999999998E-2</v>
      </c>
      <c r="G10">
        <v>1.5959999999999998E-2</v>
      </c>
    </row>
    <row r="11" spans="1:7">
      <c r="A11" s="60">
        <v>1</v>
      </c>
      <c r="B11" t="s">
        <v>241</v>
      </c>
      <c r="C11" t="s">
        <v>166</v>
      </c>
      <c r="D11" t="s">
        <v>166</v>
      </c>
      <c r="F11">
        <v>9.3859999999999999E-2</v>
      </c>
      <c r="G11">
        <v>9.3859999999999999E-2</v>
      </c>
    </row>
    <row r="12" spans="1:7">
      <c r="A12" s="60">
        <v>0</v>
      </c>
      <c r="B12" t="s">
        <v>241</v>
      </c>
      <c r="C12" t="s">
        <v>166</v>
      </c>
      <c r="D12" t="s">
        <v>166</v>
      </c>
      <c r="F12">
        <v>4.0140000000000002E-2</v>
      </c>
      <c r="G12">
        <v>4.0140000000000002E-2</v>
      </c>
    </row>
    <row r="13" spans="1:7">
      <c r="A13" s="60">
        <v>1</v>
      </c>
      <c r="B13" t="s">
        <v>241</v>
      </c>
      <c r="C13" t="s">
        <v>166</v>
      </c>
      <c r="D13" t="s">
        <v>166</v>
      </c>
      <c r="F13">
        <v>6.1600000000000002E-2</v>
      </c>
      <c r="G13">
        <v>6.1600000000000002E-2</v>
      </c>
    </row>
    <row r="14" spans="1:7">
      <c r="A14" s="60">
        <v>0</v>
      </c>
      <c r="B14" t="s">
        <v>241</v>
      </c>
      <c r="C14" t="s">
        <v>166</v>
      </c>
      <c r="D14" t="s">
        <v>166</v>
      </c>
      <c r="F14">
        <v>8.4500000000000006E-2</v>
      </c>
      <c r="G14">
        <v>8.4500000000000006E-2</v>
      </c>
    </row>
    <row r="15" spans="1:7">
      <c r="A15" s="60">
        <v>0</v>
      </c>
      <c r="B15" t="s">
        <v>241</v>
      </c>
      <c r="C15" t="s">
        <v>166</v>
      </c>
      <c r="D15" t="s">
        <v>166</v>
      </c>
      <c r="F15" s="84">
        <v>6.3200000000000001E-3</v>
      </c>
      <c r="G15">
        <v>0.10716000000000001</v>
      </c>
    </row>
    <row r="16" spans="1:7">
      <c r="A16" s="60">
        <v>0</v>
      </c>
      <c r="B16" t="s">
        <v>241</v>
      </c>
      <c r="C16" t="s">
        <v>166</v>
      </c>
      <c r="D16" t="s">
        <v>166</v>
      </c>
      <c r="F16" s="84">
        <v>0.39441999999999999</v>
      </c>
      <c r="G16">
        <v>0.10344</v>
      </c>
    </row>
    <row r="17" spans="1:7">
      <c r="A17" s="60">
        <v>1</v>
      </c>
      <c r="B17" t="s">
        <v>241</v>
      </c>
      <c r="C17" t="s">
        <v>166</v>
      </c>
      <c r="D17" t="s">
        <v>166</v>
      </c>
      <c r="F17">
        <v>0.10716000000000001</v>
      </c>
      <c r="G17">
        <v>9.6680000000000002E-2</v>
      </c>
    </row>
    <row r="18" spans="1:7">
      <c r="A18" s="60">
        <v>1</v>
      </c>
      <c r="B18" t="s">
        <v>241</v>
      </c>
      <c r="C18" t="s">
        <v>166</v>
      </c>
      <c r="D18" t="s">
        <v>166</v>
      </c>
      <c r="F18" s="84">
        <v>0.30724000000000001</v>
      </c>
    </row>
    <row r="19" spans="1:7">
      <c r="A19" s="60">
        <v>0</v>
      </c>
      <c r="B19" t="s">
        <v>241</v>
      </c>
      <c r="C19" t="s">
        <v>166</v>
      </c>
      <c r="D19" t="s">
        <v>166</v>
      </c>
      <c r="F19" s="84">
        <v>0.29959999999999998</v>
      </c>
    </row>
    <row r="20" spans="1:7">
      <c r="A20" s="60">
        <v>2</v>
      </c>
      <c r="B20" t="s">
        <v>241</v>
      </c>
      <c r="C20" t="s">
        <v>166</v>
      </c>
      <c r="D20" t="s">
        <v>166</v>
      </c>
      <c r="F20">
        <v>0.10344</v>
      </c>
    </row>
    <row r="21" spans="1:7">
      <c r="A21" s="60">
        <v>0</v>
      </c>
      <c r="B21" t="s">
        <v>241</v>
      </c>
      <c r="C21" t="s">
        <v>166</v>
      </c>
      <c r="D21" t="s">
        <v>166</v>
      </c>
      <c r="F21">
        <v>9.6680000000000002E-2</v>
      </c>
    </row>
    <row r="22" spans="1:7">
      <c r="A22" s="60">
        <v>2</v>
      </c>
      <c r="B22" t="s">
        <v>241</v>
      </c>
      <c r="C22" t="s">
        <v>166</v>
      </c>
      <c r="D22" t="s">
        <v>166</v>
      </c>
      <c r="F22" s="84">
        <v>0.35426000000000002</v>
      </c>
    </row>
    <row r="23" spans="1:7">
      <c r="A23" s="60">
        <v>2</v>
      </c>
      <c r="B23" t="s">
        <v>241</v>
      </c>
      <c r="C23" t="s">
        <v>166</v>
      </c>
      <c r="D23" t="s">
        <v>166</v>
      </c>
    </row>
    <row r="24" spans="1:7">
      <c r="A24" s="60">
        <v>0</v>
      </c>
      <c r="B24" t="s">
        <v>241</v>
      </c>
      <c r="C24" t="s">
        <v>166</v>
      </c>
      <c r="D24" t="s">
        <v>166</v>
      </c>
    </row>
    <row r="25" spans="1:7">
      <c r="A25" s="60">
        <v>1</v>
      </c>
      <c r="B25" t="s">
        <v>241</v>
      </c>
      <c r="C25" t="s">
        <v>166</v>
      </c>
      <c r="D25" t="s">
        <v>166</v>
      </c>
    </row>
    <row r="26" spans="1:7">
      <c r="A26" s="60">
        <v>1</v>
      </c>
      <c r="B26" t="s">
        <v>241</v>
      </c>
      <c r="C26" t="s">
        <v>166</v>
      </c>
      <c r="D26" t="s">
        <v>166</v>
      </c>
    </row>
    <row r="27" spans="1:7">
      <c r="A27" s="60">
        <v>1</v>
      </c>
      <c r="B27" t="s">
        <v>241</v>
      </c>
      <c r="C27" t="s">
        <v>166</v>
      </c>
      <c r="D27" t="s">
        <v>166</v>
      </c>
    </row>
    <row r="28" spans="1:7">
      <c r="A28" s="60">
        <v>0</v>
      </c>
      <c r="B28" t="s">
        <v>241</v>
      </c>
      <c r="C28" t="s">
        <v>166</v>
      </c>
      <c r="D28" t="s">
        <v>166</v>
      </c>
    </row>
    <row r="29" spans="1:7">
      <c r="A29" s="60">
        <v>1</v>
      </c>
      <c r="B29" t="s">
        <v>241</v>
      </c>
      <c r="C29" t="s">
        <v>166</v>
      </c>
      <c r="D29" t="s">
        <v>166</v>
      </c>
    </row>
    <row r="30" spans="1:7">
      <c r="A30" s="60">
        <v>1</v>
      </c>
      <c r="B30" t="s">
        <v>241</v>
      </c>
      <c r="C30" t="s">
        <v>166</v>
      </c>
      <c r="D30" t="s">
        <v>166</v>
      </c>
    </row>
    <row r="31" spans="1:7">
      <c r="A31" s="60">
        <v>1</v>
      </c>
      <c r="B31" t="s">
        <v>241</v>
      </c>
      <c r="C31" t="s">
        <v>166</v>
      </c>
      <c r="D31" t="s">
        <v>166</v>
      </c>
    </row>
    <row r="32" spans="1:7">
      <c r="A32" s="60">
        <v>0</v>
      </c>
      <c r="B32" t="s">
        <v>241</v>
      </c>
      <c r="C32" t="s">
        <v>166</v>
      </c>
      <c r="D32" t="s">
        <v>166</v>
      </c>
    </row>
    <row r="33" spans="1:4">
      <c r="A33" s="60">
        <v>1</v>
      </c>
      <c r="B33" t="s">
        <v>241</v>
      </c>
      <c r="C33" t="s">
        <v>166</v>
      </c>
      <c r="D33" t="s">
        <v>166</v>
      </c>
    </row>
    <row r="34" spans="1:4">
      <c r="A34" s="60">
        <v>0</v>
      </c>
      <c r="B34" t="s">
        <v>241</v>
      </c>
      <c r="C34" t="s">
        <v>166</v>
      </c>
      <c r="D34" t="s">
        <v>166</v>
      </c>
    </row>
    <row r="35" spans="1:4">
      <c r="A35" s="60">
        <v>2</v>
      </c>
      <c r="B35" t="s">
        <v>241</v>
      </c>
      <c r="C35" t="s">
        <v>166</v>
      </c>
      <c r="D35" t="s">
        <v>166</v>
      </c>
    </row>
    <row r="36" spans="1:4">
      <c r="A36" s="60">
        <v>2</v>
      </c>
      <c r="B36" t="s">
        <v>241</v>
      </c>
      <c r="C36" t="s">
        <v>166</v>
      </c>
      <c r="D36" t="s">
        <v>166</v>
      </c>
    </row>
    <row r="37" spans="1:4">
      <c r="A37" s="60">
        <v>0</v>
      </c>
      <c r="B37" t="s">
        <v>241</v>
      </c>
      <c r="C37" t="s">
        <v>166</v>
      </c>
      <c r="D37" t="s">
        <v>166</v>
      </c>
    </row>
    <row r="38" spans="1:4">
      <c r="A38" s="60">
        <v>2</v>
      </c>
      <c r="B38" t="s">
        <v>241</v>
      </c>
      <c r="C38" t="s">
        <v>166</v>
      </c>
      <c r="D38" t="s">
        <v>166</v>
      </c>
    </row>
    <row r="39" spans="1:4">
      <c r="A39" s="60">
        <v>2</v>
      </c>
      <c r="B39" t="s">
        <v>241</v>
      </c>
      <c r="C39" t="s">
        <v>166</v>
      </c>
      <c r="D39" t="s">
        <v>166</v>
      </c>
    </row>
    <row r="40" spans="1:4">
      <c r="A40" s="60">
        <v>0</v>
      </c>
      <c r="B40" t="s">
        <v>241</v>
      </c>
      <c r="C40" t="s">
        <v>166</v>
      </c>
      <c r="D40" t="s">
        <v>166</v>
      </c>
    </row>
    <row r="41" spans="1:4">
      <c r="A41" s="60">
        <v>2</v>
      </c>
      <c r="B41" t="s">
        <v>241</v>
      </c>
      <c r="C41" t="s">
        <v>166</v>
      </c>
      <c r="D41" t="s">
        <v>166</v>
      </c>
    </row>
    <row r="42" spans="1:4">
      <c r="A42" s="60">
        <v>2</v>
      </c>
      <c r="B42" t="s">
        <v>241</v>
      </c>
      <c r="C42" t="s">
        <v>166</v>
      </c>
      <c r="D42" t="s">
        <v>166</v>
      </c>
    </row>
    <row r="43" spans="1:4">
      <c r="A43" s="60">
        <v>2</v>
      </c>
      <c r="B43" t="s">
        <v>241</v>
      </c>
      <c r="C43" t="s">
        <v>166</v>
      </c>
      <c r="D43" t="s">
        <v>166</v>
      </c>
    </row>
    <row r="44" spans="1:4">
      <c r="A44" s="60">
        <v>0</v>
      </c>
      <c r="B44" t="s">
        <v>241</v>
      </c>
      <c r="C44" t="s">
        <v>166</v>
      </c>
      <c r="D44" t="s">
        <v>166</v>
      </c>
    </row>
    <row r="45" spans="1:4">
      <c r="A45" s="60"/>
      <c r="B45" t="s">
        <v>241</v>
      </c>
      <c r="C45" t="s">
        <v>166</v>
      </c>
      <c r="D45" t="s">
        <v>166</v>
      </c>
    </row>
    <row r="46" spans="1:4">
      <c r="A46" s="60">
        <v>1</v>
      </c>
      <c r="B46" t="s">
        <v>241</v>
      </c>
      <c r="C46" t="s">
        <v>166</v>
      </c>
      <c r="D46" t="s">
        <v>166</v>
      </c>
    </row>
    <row r="47" spans="1:4">
      <c r="A47" s="60">
        <v>1</v>
      </c>
      <c r="B47" t="s">
        <v>241</v>
      </c>
      <c r="C47" t="s">
        <v>166</v>
      </c>
      <c r="D47" t="s">
        <v>166</v>
      </c>
    </row>
    <row r="48" spans="1:4">
      <c r="A48" s="60">
        <v>1</v>
      </c>
      <c r="B48" t="s">
        <v>241</v>
      </c>
      <c r="C48" t="s">
        <v>166</v>
      </c>
      <c r="D48" t="s">
        <v>166</v>
      </c>
    </row>
    <row r="49" spans="1:4">
      <c r="A49" s="60"/>
      <c r="B49" t="s">
        <v>241</v>
      </c>
      <c r="C49" t="s">
        <v>166</v>
      </c>
      <c r="D49" t="s">
        <v>166</v>
      </c>
    </row>
    <row r="50" spans="1:4">
      <c r="A50" s="64"/>
      <c r="C50" t="s">
        <v>166</v>
      </c>
      <c r="D50" t="s">
        <v>166</v>
      </c>
    </row>
    <row r="51" spans="1:4">
      <c r="A51" s="61">
        <v>1</v>
      </c>
      <c r="B51" t="s">
        <v>241</v>
      </c>
      <c r="C51" t="s">
        <v>166</v>
      </c>
      <c r="D51" t="s">
        <v>166</v>
      </c>
    </row>
    <row r="52" spans="1:4">
      <c r="A52" s="61"/>
      <c r="B52" t="s">
        <v>241</v>
      </c>
      <c r="C52" t="s">
        <v>166</v>
      </c>
      <c r="D52" t="s">
        <v>166</v>
      </c>
    </row>
    <row r="53" spans="1:4">
      <c r="A53" s="61">
        <v>1</v>
      </c>
      <c r="B53" t="s">
        <v>241</v>
      </c>
      <c r="C53" t="s">
        <v>166</v>
      </c>
      <c r="D53" t="s">
        <v>166</v>
      </c>
    </row>
    <row r="54" spans="1:4">
      <c r="A54" s="61"/>
      <c r="B54" t="s">
        <v>241</v>
      </c>
      <c r="C54" t="s">
        <v>166</v>
      </c>
      <c r="D54" t="s">
        <v>166</v>
      </c>
    </row>
    <row r="55" spans="1:4">
      <c r="A55" s="61">
        <v>1</v>
      </c>
      <c r="B55" t="s">
        <v>241</v>
      </c>
      <c r="C55" t="s">
        <v>166</v>
      </c>
      <c r="D55" t="s">
        <v>166</v>
      </c>
    </row>
    <row r="56" spans="1:4">
      <c r="A56" s="61"/>
      <c r="B56" t="s">
        <v>241</v>
      </c>
      <c r="C56" t="s">
        <v>166</v>
      </c>
      <c r="D56" t="s">
        <v>166</v>
      </c>
    </row>
    <row r="57" spans="1:4">
      <c r="A57" s="61"/>
      <c r="B57" t="s">
        <v>241</v>
      </c>
      <c r="C57" t="s">
        <v>166</v>
      </c>
      <c r="D57" t="s">
        <v>166</v>
      </c>
    </row>
    <row r="58" spans="1:4">
      <c r="A58" s="61"/>
      <c r="B58" t="s">
        <v>241</v>
      </c>
      <c r="C58" t="s">
        <v>166</v>
      </c>
      <c r="D58" t="s">
        <v>166</v>
      </c>
    </row>
    <row r="59" spans="1:4">
      <c r="A59" s="61"/>
      <c r="B59" t="s">
        <v>241</v>
      </c>
      <c r="C59" t="s">
        <v>166</v>
      </c>
      <c r="D59" t="s">
        <v>166</v>
      </c>
    </row>
    <row r="60" spans="1:4">
      <c r="A60" s="61"/>
      <c r="B60" t="s">
        <v>241</v>
      </c>
      <c r="C60" t="s">
        <v>166</v>
      </c>
      <c r="D60" t="s">
        <v>166</v>
      </c>
    </row>
    <row r="61" spans="1:4">
      <c r="A61" s="61">
        <v>2</v>
      </c>
      <c r="B61" t="s">
        <v>241</v>
      </c>
      <c r="C61" t="s">
        <v>166</v>
      </c>
      <c r="D61" t="s">
        <v>166</v>
      </c>
    </row>
    <row r="62" spans="1:4">
      <c r="A62" s="61"/>
      <c r="B62" t="s">
        <v>242</v>
      </c>
      <c r="C62" t="s">
        <v>166</v>
      </c>
      <c r="D62">
        <v>0</v>
      </c>
    </row>
    <row r="63" spans="1:4">
      <c r="A63" s="61">
        <v>2</v>
      </c>
      <c r="B63" t="s">
        <v>242</v>
      </c>
      <c r="C63">
        <v>2</v>
      </c>
      <c r="D63">
        <v>2</v>
      </c>
    </row>
    <row r="64" spans="1:4">
      <c r="A64" s="61"/>
      <c r="B64" t="s">
        <v>242</v>
      </c>
      <c r="C64" t="s">
        <v>166</v>
      </c>
      <c r="D64">
        <v>0</v>
      </c>
    </row>
    <row r="65" spans="1:5">
      <c r="A65" s="61">
        <v>2</v>
      </c>
      <c r="B65" t="s">
        <v>242</v>
      </c>
      <c r="C65">
        <v>2</v>
      </c>
      <c r="D65">
        <v>2</v>
      </c>
    </row>
    <row r="66" spans="1:5">
      <c r="A66" s="61"/>
      <c r="B66" t="s">
        <v>242</v>
      </c>
      <c r="C66" t="s">
        <v>166</v>
      </c>
      <c r="D66">
        <v>0</v>
      </c>
    </row>
    <row r="67" spans="1:5">
      <c r="A67" s="61">
        <v>2</v>
      </c>
      <c r="B67" t="s">
        <v>242</v>
      </c>
      <c r="C67">
        <v>2</v>
      </c>
      <c r="D67">
        <v>2</v>
      </c>
    </row>
    <row r="68" spans="1:5">
      <c r="A68" s="61"/>
      <c r="B68" t="s">
        <v>242</v>
      </c>
      <c r="C68" t="s">
        <v>166</v>
      </c>
      <c r="D68">
        <v>0</v>
      </c>
    </row>
    <row r="69" spans="1:5">
      <c r="A69" s="61"/>
      <c r="B69" t="s">
        <v>242</v>
      </c>
      <c r="C69" t="s">
        <v>166</v>
      </c>
      <c r="D69">
        <v>0</v>
      </c>
    </row>
    <row r="70" spans="1:5">
      <c r="A70" s="61"/>
      <c r="B70" t="s">
        <v>242</v>
      </c>
      <c r="C70" t="s">
        <v>166</v>
      </c>
      <c r="D70">
        <v>0</v>
      </c>
    </row>
    <row r="71" spans="1:5">
      <c r="A71" s="61">
        <v>2</v>
      </c>
      <c r="B71" t="s">
        <v>242</v>
      </c>
      <c r="C71">
        <v>2</v>
      </c>
      <c r="D71">
        <v>2</v>
      </c>
    </row>
    <row r="72" spans="1:5">
      <c r="A72" s="61"/>
      <c r="B72" t="s">
        <v>242</v>
      </c>
      <c r="C72" t="s">
        <v>166</v>
      </c>
      <c r="D72">
        <v>0</v>
      </c>
    </row>
    <row r="73" spans="1:5">
      <c r="A73" s="62">
        <v>2</v>
      </c>
      <c r="B73" t="s">
        <v>242</v>
      </c>
      <c r="C73">
        <v>2</v>
      </c>
      <c r="D73">
        <v>2</v>
      </c>
    </row>
    <row r="74" spans="1:5">
      <c r="A74" s="61"/>
      <c r="B74" t="s">
        <v>242</v>
      </c>
      <c r="C74" t="s">
        <v>166</v>
      </c>
      <c r="D74">
        <v>0</v>
      </c>
    </row>
    <row r="75" spans="1:5">
      <c r="A75" s="61"/>
      <c r="B75" t="s">
        <v>242</v>
      </c>
      <c r="C75" t="s">
        <v>166</v>
      </c>
      <c r="D75">
        <v>0</v>
      </c>
    </row>
    <row r="76" spans="1:5">
      <c r="A76" s="61"/>
      <c r="C76" t="s">
        <v>166</v>
      </c>
      <c r="D76" t="s">
        <v>166</v>
      </c>
    </row>
    <row r="77" spans="1:5">
      <c r="A77" s="61"/>
      <c r="C77" t="s">
        <v>166</v>
      </c>
      <c r="D77" t="s">
        <v>166</v>
      </c>
    </row>
    <row r="78" spans="1:5">
      <c r="A78" s="62"/>
      <c r="B78" t="s">
        <v>242</v>
      </c>
      <c r="C78" t="s">
        <v>166</v>
      </c>
      <c r="D78">
        <v>0</v>
      </c>
    </row>
    <row r="79" spans="1:5">
      <c r="A79" s="62">
        <v>1</v>
      </c>
      <c r="B79" t="s">
        <v>242</v>
      </c>
      <c r="C79">
        <v>1</v>
      </c>
      <c r="D79">
        <v>1</v>
      </c>
      <c r="E79" s="4">
        <v>1.5959999999999998E-2</v>
      </c>
    </row>
    <row r="80" spans="1:5">
      <c r="A80" s="61"/>
      <c r="B80" t="s">
        <v>242</v>
      </c>
      <c r="C80" t="s">
        <v>166</v>
      </c>
      <c r="D80">
        <v>0</v>
      </c>
    </row>
    <row r="81" spans="1:5">
      <c r="A81" s="61"/>
      <c r="B81" t="s">
        <v>242</v>
      </c>
      <c r="C81" t="s">
        <v>166</v>
      </c>
      <c r="D81">
        <v>0</v>
      </c>
    </row>
    <row r="82" spans="1:5">
      <c r="A82" s="61"/>
      <c r="B82" t="s">
        <v>242</v>
      </c>
      <c r="C82" t="s">
        <v>166</v>
      </c>
      <c r="D82">
        <v>0</v>
      </c>
    </row>
    <row r="83" spans="1:5">
      <c r="A83" s="61">
        <v>1</v>
      </c>
      <c r="B83" t="s">
        <v>242</v>
      </c>
      <c r="C83">
        <v>1</v>
      </c>
      <c r="D83">
        <v>1</v>
      </c>
      <c r="E83" s="4">
        <v>9.3859999999999999E-2</v>
      </c>
    </row>
    <row r="84" spans="1:5">
      <c r="A84" s="61"/>
      <c r="B84" t="s">
        <v>242</v>
      </c>
      <c r="C84" t="s">
        <v>166</v>
      </c>
      <c r="D84">
        <v>0</v>
      </c>
    </row>
    <row r="85" spans="1:5">
      <c r="A85" s="61"/>
      <c r="B85" t="s">
        <v>242</v>
      </c>
      <c r="C85" t="s">
        <v>166</v>
      </c>
      <c r="D85">
        <v>0</v>
      </c>
    </row>
    <row r="86" spans="1:5">
      <c r="A86" s="61">
        <v>1</v>
      </c>
      <c r="B86" t="s">
        <v>242</v>
      </c>
      <c r="C86">
        <v>1</v>
      </c>
      <c r="D86">
        <v>1</v>
      </c>
      <c r="E86" s="4">
        <v>4.0140000000000002E-2</v>
      </c>
    </row>
    <row r="87" spans="1:5">
      <c r="A87" s="61"/>
      <c r="B87" t="s">
        <v>242</v>
      </c>
      <c r="C87" t="s">
        <v>166</v>
      </c>
      <c r="D87">
        <v>0</v>
      </c>
    </row>
    <row r="88" spans="1:5">
      <c r="A88" s="61"/>
      <c r="B88" t="s">
        <v>242</v>
      </c>
      <c r="C88" t="s">
        <v>166</v>
      </c>
      <c r="D88">
        <v>0</v>
      </c>
    </row>
    <row r="89" spans="1:5">
      <c r="A89" s="61"/>
      <c r="B89" t="s">
        <v>242</v>
      </c>
      <c r="C89" t="s">
        <v>166</v>
      </c>
      <c r="D89">
        <v>0</v>
      </c>
    </row>
    <row r="90" spans="1:5">
      <c r="A90" s="61"/>
      <c r="B90" t="s">
        <v>242</v>
      </c>
      <c r="C90" t="s">
        <v>166</v>
      </c>
      <c r="D90">
        <v>0</v>
      </c>
    </row>
    <row r="91" spans="1:5">
      <c r="A91" s="62">
        <v>1</v>
      </c>
      <c r="B91" t="s">
        <v>242</v>
      </c>
      <c r="C91">
        <v>1</v>
      </c>
      <c r="D91">
        <v>1</v>
      </c>
      <c r="E91" s="4">
        <v>6.1600000000000002E-2</v>
      </c>
    </row>
    <row r="92" spans="1:5">
      <c r="A92" s="62"/>
      <c r="B92" t="s">
        <v>242</v>
      </c>
      <c r="C92" t="s">
        <v>166</v>
      </c>
      <c r="D92">
        <v>0</v>
      </c>
    </row>
    <row r="93" spans="1:5">
      <c r="A93" s="61"/>
      <c r="B93" t="s">
        <v>242</v>
      </c>
      <c r="C93" t="s">
        <v>166</v>
      </c>
      <c r="D93">
        <v>0</v>
      </c>
    </row>
    <row r="94" spans="1:5">
      <c r="A94" s="62"/>
      <c r="B94" t="s">
        <v>242</v>
      </c>
      <c r="C94" t="s">
        <v>166</v>
      </c>
      <c r="D94">
        <v>0</v>
      </c>
    </row>
    <row r="95" spans="1:5">
      <c r="A95" s="62">
        <v>1</v>
      </c>
      <c r="B95" t="s">
        <v>242</v>
      </c>
      <c r="C95">
        <v>1</v>
      </c>
      <c r="D95">
        <v>1</v>
      </c>
      <c r="E95" s="4">
        <v>8.4500000000000006E-2</v>
      </c>
    </row>
    <row r="96" spans="1:5">
      <c r="A96" s="61">
        <v>1</v>
      </c>
      <c r="B96" t="s">
        <v>242</v>
      </c>
      <c r="C96">
        <v>1</v>
      </c>
      <c r="D96" s="85">
        <v>0</v>
      </c>
      <c r="E96" s="49">
        <v>6.3200000000000001E-3</v>
      </c>
    </row>
    <row r="97" spans="1:4">
      <c r="A97" s="61">
        <v>2</v>
      </c>
      <c r="B97" t="s">
        <v>242</v>
      </c>
      <c r="C97">
        <v>2</v>
      </c>
      <c r="D97">
        <v>2</v>
      </c>
    </row>
    <row r="98" spans="1:4">
      <c r="A98" s="61">
        <v>2</v>
      </c>
      <c r="B98" t="s">
        <v>242</v>
      </c>
      <c r="C98">
        <v>2</v>
      </c>
      <c r="D98">
        <v>2</v>
      </c>
    </row>
    <row r="99" spans="1:4">
      <c r="A99" s="61"/>
      <c r="B99" t="s">
        <v>242</v>
      </c>
      <c r="C99" t="s">
        <v>166</v>
      </c>
      <c r="D99">
        <v>0</v>
      </c>
    </row>
    <row r="100" spans="1:4">
      <c r="A100" s="61"/>
      <c r="B100" t="s">
        <v>242</v>
      </c>
      <c r="C100" t="s">
        <v>166</v>
      </c>
      <c r="D100">
        <v>0</v>
      </c>
    </row>
    <row r="101" spans="1:4">
      <c r="A101" s="61">
        <v>2</v>
      </c>
      <c r="B101" t="s">
        <v>242</v>
      </c>
      <c r="C101">
        <v>2</v>
      </c>
      <c r="D101">
        <v>2</v>
      </c>
    </row>
    <row r="102" spans="1:4">
      <c r="A102" s="61"/>
      <c r="B102" t="s">
        <v>242</v>
      </c>
      <c r="C102" t="s">
        <v>166</v>
      </c>
      <c r="D102">
        <v>0</v>
      </c>
    </row>
    <row r="103" spans="1:4">
      <c r="A103" s="61"/>
      <c r="B103" t="s">
        <v>242</v>
      </c>
      <c r="C103" t="s">
        <v>166</v>
      </c>
      <c r="D103">
        <v>0</v>
      </c>
    </row>
    <row r="104" spans="1:4">
      <c r="A104" s="63"/>
      <c r="B104" t="s">
        <v>242</v>
      </c>
      <c r="C104" t="s">
        <v>166</v>
      </c>
      <c r="D104">
        <v>0</v>
      </c>
    </row>
    <row r="105" spans="1:4">
      <c r="A105" s="63"/>
      <c r="B105" t="s">
        <v>242</v>
      </c>
      <c r="C105" t="s">
        <v>166</v>
      </c>
      <c r="D105">
        <v>0</v>
      </c>
    </row>
    <row r="106" spans="1:4">
      <c r="A106" s="63"/>
      <c r="B106" t="s">
        <v>242</v>
      </c>
      <c r="C106" t="s">
        <v>166</v>
      </c>
      <c r="D106">
        <v>0</v>
      </c>
    </row>
    <row r="107" spans="1:4">
      <c r="A107" s="63"/>
      <c r="B107" t="s">
        <v>242</v>
      </c>
      <c r="C107" t="s">
        <v>166</v>
      </c>
      <c r="D107">
        <v>0</v>
      </c>
    </row>
    <row r="108" spans="1:4">
      <c r="A108" s="61">
        <v>2</v>
      </c>
      <c r="B108" t="s">
        <v>242</v>
      </c>
      <c r="C108">
        <v>2</v>
      </c>
      <c r="D108">
        <v>2</v>
      </c>
    </row>
    <row r="109" spans="1:4">
      <c r="A109" s="61"/>
      <c r="B109" t="s">
        <v>242</v>
      </c>
      <c r="C109" t="s">
        <v>166</v>
      </c>
      <c r="D109">
        <v>0</v>
      </c>
    </row>
    <row r="110" spans="1:4">
      <c r="A110" s="61">
        <v>2</v>
      </c>
      <c r="B110" t="s">
        <v>242</v>
      </c>
      <c r="C110">
        <v>2</v>
      </c>
      <c r="D110">
        <v>2</v>
      </c>
    </row>
    <row r="111" spans="1:4">
      <c r="A111" s="61"/>
      <c r="B111" t="s">
        <v>242</v>
      </c>
      <c r="C111" t="s">
        <v>166</v>
      </c>
      <c r="D111">
        <v>0</v>
      </c>
    </row>
    <row r="112" spans="1:4">
      <c r="A112" s="61">
        <v>2</v>
      </c>
      <c r="B112" t="s">
        <v>242</v>
      </c>
      <c r="C112">
        <v>2</v>
      </c>
      <c r="D112">
        <v>2</v>
      </c>
    </row>
    <row r="113" spans="1:4">
      <c r="A113" s="61"/>
      <c r="B113" t="s">
        <v>242</v>
      </c>
      <c r="C113" t="s">
        <v>166</v>
      </c>
      <c r="D113">
        <v>0</v>
      </c>
    </row>
    <row r="114" spans="1:4">
      <c r="A114" s="61">
        <v>2</v>
      </c>
      <c r="B114" t="s">
        <v>242</v>
      </c>
      <c r="C114">
        <v>2</v>
      </c>
      <c r="D114">
        <v>2</v>
      </c>
    </row>
    <row r="115" spans="1:4">
      <c r="A115" s="64"/>
      <c r="B115" t="s">
        <v>242</v>
      </c>
      <c r="C115" t="s">
        <v>166</v>
      </c>
      <c r="D115">
        <v>0</v>
      </c>
    </row>
    <row r="116" spans="1:4">
      <c r="A116" s="67"/>
      <c r="B116" s="68" t="s">
        <v>242</v>
      </c>
      <c r="C116" t="s">
        <v>166</v>
      </c>
      <c r="D116">
        <v>0</v>
      </c>
    </row>
    <row r="117" spans="1:4">
      <c r="A117" s="64">
        <v>2</v>
      </c>
      <c r="B117" t="s">
        <v>242</v>
      </c>
      <c r="C117">
        <v>2</v>
      </c>
      <c r="D117">
        <v>2</v>
      </c>
    </row>
    <row r="118" spans="1:4">
      <c r="A118" s="64">
        <v>2</v>
      </c>
      <c r="B118" t="s">
        <v>242</v>
      </c>
      <c r="C118">
        <v>2</v>
      </c>
      <c r="D118">
        <v>2</v>
      </c>
    </row>
    <row r="119" spans="1:4">
      <c r="A119" s="64"/>
      <c r="B119" t="s">
        <v>242</v>
      </c>
      <c r="C119" t="s">
        <v>166</v>
      </c>
      <c r="D119">
        <v>0</v>
      </c>
    </row>
    <row r="120" spans="1:4">
      <c r="A120" s="64"/>
      <c r="B120" t="s">
        <v>242</v>
      </c>
      <c r="C120" t="s">
        <v>166</v>
      </c>
      <c r="D120">
        <v>0</v>
      </c>
    </row>
    <row r="121" spans="1:4">
      <c r="A121" s="64"/>
      <c r="B121" t="s">
        <v>242</v>
      </c>
      <c r="C121" t="s">
        <v>166</v>
      </c>
      <c r="D121">
        <v>0</v>
      </c>
    </row>
    <row r="122" spans="1:4">
      <c r="A122" s="67">
        <v>2</v>
      </c>
      <c r="B122" s="68" t="s">
        <v>242</v>
      </c>
      <c r="C122">
        <v>2</v>
      </c>
      <c r="D122">
        <v>2</v>
      </c>
    </row>
    <row r="123" spans="1:4">
      <c r="A123" s="64">
        <v>2</v>
      </c>
      <c r="B123" t="s">
        <v>242</v>
      </c>
      <c r="C123">
        <v>2</v>
      </c>
      <c r="D123">
        <v>2</v>
      </c>
    </row>
    <row r="124" spans="1:4">
      <c r="A124" s="71">
        <v>2</v>
      </c>
      <c r="B124" s="72" t="s">
        <v>242</v>
      </c>
      <c r="C124">
        <v>2</v>
      </c>
      <c r="D124">
        <v>2</v>
      </c>
    </row>
    <row r="125" spans="1:4">
      <c r="A125" s="67"/>
      <c r="B125" s="68" t="s">
        <v>242</v>
      </c>
      <c r="C125" t="s">
        <v>166</v>
      </c>
      <c r="D125">
        <v>0</v>
      </c>
    </row>
    <row r="126" spans="1:4">
      <c r="A126" s="64">
        <v>2</v>
      </c>
      <c r="B126" t="s">
        <v>242</v>
      </c>
      <c r="C126">
        <v>2</v>
      </c>
      <c r="D126">
        <v>2</v>
      </c>
    </row>
    <row r="127" spans="1:4">
      <c r="A127" s="67"/>
      <c r="B127" s="68" t="s">
        <v>242</v>
      </c>
      <c r="C127" t="s">
        <v>166</v>
      </c>
      <c r="D127">
        <v>0</v>
      </c>
    </row>
    <row r="128" spans="1:4">
      <c r="A128" s="67"/>
      <c r="B128" s="68" t="s">
        <v>242</v>
      </c>
      <c r="C128" t="s">
        <v>166</v>
      </c>
      <c r="D128">
        <v>0</v>
      </c>
    </row>
    <row r="129" spans="1:4">
      <c r="A129" s="64">
        <v>2</v>
      </c>
      <c r="B129" t="s">
        <v>242</v>
      </c>
      <c r="C129">
        <v>2</v>
      </c>
      <c r="D129">
        <v>2</v>
      </c>
    </row>
    <row r="130" spans="1:4">
      <c r="A130" s="64">
        <v>3</v>
      </c>
      <c r="B130" t="s">
        <v>242</v>
      </c>
      <c r="C130" t="s">
        <v>166</v>
      </c>
      <c r="D130">
        <v>3</v>
      </c>
    </row>
    <row r="131" spans="1:4">
      <c r="A131" s="64"/>
      <c r="B131" t="s">
        <v>242</v>
      </c>
      <c r="C131" t="s">
        <v>166</v>
      </c>
      <c r="D131">
        <v>0</v>
      </c>
    </row>
    <row r="132" spans="1:4">
      <c r="A132" s="64">
        <v>3</v>
      </c>
      <c r="B132" t="s">
        <v>242</v>
      </c>
      <c r="C132" t="s">
        <v>166</v>
      </c>
      <c r="D132">
        <v>3</v>
      </c>
    </row>
    <row r="133" spans="1:4">
      <c r="A133" s="67"/>
      <c r="B133" s="68" t="s">
        <v>242</v>
      </c>
      <c r="C133" t="s">
        <v>166</v>
      </c>
      <c r="D133">
        <v>0</v>
      </c>
    </row>
    <row r="134" spans="1:4">
      <c r="A134" s="67">
        <v>3</v>
      </c>
      <c r="B134" s="68" t="s">
        <v>242</v>
      </c>
      <c r="C134" t="s">
        <v>166</v>
      </c>
      <c r="D134">
        <v>0</v>
      </c>
    </row>
    <row r="135" spans="1:4">
      <c r="A135" s="67"/>
      <c r="B135" s="68" t="s">
        <v>242</v>
      </c>
      <c r="C135" t="s">
        <v>166</v>
      </c>
      <c r="D135">
        <v>0</v>
      </c>
    </row>
    <row r="136" spans="1:4">
      <c r="A136" s="64">
        <v>3</v>
      </c>
      <c r="B136" t="s">
        <v>242</v>
      </c>
      <c r="C136" t="s">
        <v>166</v>
      </c>
      <c r="D136">
        <v>3</v>
      </c>
    </row>
    <row r="137" spans="1:4">
      <c r="A137" s="64">
        <v>3</v>
      </c>
      <c r="B137" t="s">
        <v>242</v>
      </c>
      <c r="C137" t="s">
        <v>166</v>
      </c>
      <c r="D137">
        <v>3</v>
      </c>
    </row>
    <row r="138" spans="1:4">
      <c r="A138" s="64"/>
      <c r="B138" t="s">
        <v>242</v>
      </c>
      <c r="C138" t="s">
        <v>166</v>
      </c>
      <c r="D138">
        <v>0</v>
      </c>
    </row>
    <row r="139" spans="1:4">
      <c r="A139" s="64">
        <v>3</v>
      </c>
      <c r="B139" t="s">
        <v>242</v>
      </c>
      <c r="C139" t="s">
        <v>166</v>
      </c>
      <c r="D139">
        <v>0</v>
      </c>
    </row>
    <row r="140" spans="1:4">
      <c r="A140" s="64">
        <v>3</v>
      </c>
      <c r="B140" t="s">
        <v>242</v>
      </c>
      <c r="C140" t="s">
        <v>166</v>
      </c>
      <c r="D140">
        <v>0</v>
      </c>
    </row>
    <row r="141" spans="1:4">
      <c r="A141" s="64">
        <v>3</v>
      </c>
      <c r="B141" t="s">
        <v>242</v>
      </c>
      <c r="C141" t="s">
        <v>166</v>
      </c>
      <c r="D141">
        <v>3</v>
      </c>
    </row>
    <row r="142" spans="1:4">
      <c r="A142" s="64">
        <v>3</v>
      </c>
      <c r="B142" t="s">
        <v>242</v>
      </c>
      <c r="C142" t="s">
        <v>166</v>
      </c>
      <c r="D142">
        <v>3</v>
      </c>
    </row>
    <row r="143" spans="1:4">
      <c r="A143" s="64"/>
      <c r="B143" t="s">
        <v>241</v>
      </c>
      <c r="C143" t="s">
        <v>166</v>
      </c>
      <c r="D143" t="s">
        <v>166</v>
      </c>
    </row>
    <row r="144" spans="1:4">
      <c r="A144" s="64"/>
      <c r="B144" t="s">
        <v>309</v>
      </c>
      <c r="C144" t="s">
        <v>166</v>
      </c>
      <c r="D144" t="s">
        <v>166</v>
      </c>
    </row>
    <row r="145" spans="1:4">
      <c r="A145" s="67"/>
      <c r="B145" s="68" t="s">
        <v>309</v>
      </c>
      <c r="C145" t="s">
        <v>166</v>
      </c>
      <c r="D145" t="s">
        <v>166</v>
      </c>
    </row>
    <row r="146" spans="1:4">
      <c r="A146" s="64">
        <v>3</v>
      </c>
      <c r="B146" t="s">
        <v>309</v>
      </c>
      <c r="C146" t="s">
        <v>166</v>
      </c>
      <c r="D146" t="s">
        <v>166</v>
      </c>
    </row>
    <row r="147" spans="1:4">
      <c r="A147" s="67"/>
      <c r="B147" s="68" t="s">
        <v>309</v>
      </c>
      <c r="C147" t="s">
        <v>166</v>
      </c>
      <c r="D147" t="s">
        <v>166</v>
      </c>
    </row>
    <row r="148" spans="1:4">
      <c r="A148" s="64">
        <v>3</v>
      </c>
      <c r="B148" t="s">
        <v>309</v>
      </c>
      <c r="C148" t="s">
        <v>166</v>
      </c>
      <c r="D148" t="s">
        <v>166</v>
      </c>
    </row>
    <row r="149" spans="1:4">
      <c r="A149" s="64"/>
      <c r="B149" t="s">
        <v>309</v>
      </c>
      <c r="C149" t="s">
        <v>166</v>
      </c>
      <c r="D149" t="s">
        <v>166</v>
      </c>
    </row>
    <row r="150" spans="1:4">
      <c r="A150" s="67"/>
      <c r="B150" s="68" t="s">
        <v>309</v>
      </c>
      <c r="C150" t="s">
        <v>166</v>
      </c>
      <c r="D150" t="s">
        <v>166</v>
      </c>
    </row>
    <row r="151" spans="1:4">
      <c r="A151" s="64">
        <v>3</v>
      </c>
      <c r="B151" t="s">
        <v>309</v>
      </c>
      <c r="C151" t="s">
        <v>166</v>
      </c>
      <c r="D151" t="s">
        <v>166</v>
      </c>
    </row>
    <row r="152" spans="1:4">
      <c r="A152" s="64"/>
      <c r="B152" t="s">
        <v>309</v>
      </c>
      <c r="C152" t="s">
        <v>166</v>
      </c>
      <c r="D152" t="s">
        <v>166</v>
      </c>
    </row>
    <row r="153" spans="1:4">
      <c r="A153" s="64"/>
      <c r="B153" t="s">
        <v>309</v>
      </c>
      <c r="C153" t="s">
        <v>166</v>
      </c>
      <c r="D153" t="s">
        <v>166</v>
      </c>
    </row>
    <row r="154" spans="1:4">
      <c r="A154" s="67"/>
      <c r="B154" s="68" t="s">
        <v>309</v>
      </c>
      <c r="C154" t="s">
        <v>166</v>
      </c>
      <c r="D154" t="s">
        <v>166</v>
      </c>
    </row>
    <row r="155" spans="1:4">
      <c r="A155" s="64">
        <v>3</v>
      </c>
      <c r="B155" t="s">
        <v>309</v>
      </c>
      <c r="C155" t="s">
        <v>166</v>
      </c>
      <c r="D155" t="s">
        <v>166</v>
      </c>
    </row>
    <row r="156" spans="1:4">
      <c r="A156" s="67"/>
      <c r="B156" s="68" t="s">
        <v>309</v>
      </c>
      <c r="C156" t="s">
        <v>166</v>
      </c>
      <c r="D156" t="s">
        <v>166</v>
      </c>
    </row>
    <row r="157" spans="1:4">
      <c r="A157" s="64">
        <v>3</v>
      </c>
      <c r="B157" t="s">
        <v>309</v>
      </c>
      <c r="C157" t="s">
        <v>166</v>
      </c>
      <c r="D157" t="s">
        <v>166</v>
      </c>
    </row>
    <row r="158" spans="1:4">
      <c r="A158" s="67"/>
      <c r="B158" s="68" t="s">
        <v>309</v>
      </c>
      <c r="C158" t="s">
        <v>166</v>
      </c>
      <c r="D158" t="s">
        <v>166</v>
      </c>
    </row>
    <row r="159" spans="1:4">
      <c r="A159" s="64">
        <v>3</v>
      </c>
      <c r="B159" t="s">
        <v>242</v>
      </c>
      <c r="C159" t="s">
        <v>166</v>
      </c>
      <c r="D159">
        <v>3</v>
      </c>
    </row>
    <row r="160" spans="1:4">
      <c r="A160" s="64">
        <v>3</v>
      </c>
      <c r="B160" t="s">
        <v>311</v>
      </c>
      <c r="C160" t="s">
        <v>166</v>
      </c>
      <c r="D160">
        <v>3</v>
      </c>
    </row>
    <row r="161" spans="1:4">
      <c r="A161" s="64"/>
      <c r="B161" t="s">
        <v>311</v>
      </c>
      <c r="C161" t="s">
        <v>166</v>
      </c>
      <c r="D161">
        <v>0</v>
      </c>
    </row>
    <row r="162" spans="1:4">
      <c r="A162" s="64">
        <v>3</v>
      </c>
      <c r="B162" t="s">
        <v>311</v>
      </c>
      <c r="C162" t="s">
        <v>166</v>
      </c>
      <c r="D162">
        <v>3</v>
      </c>
    </row>
    <row r="163" spans="1:4">
      <c r="A163" s="64"/>
      <c r="B163" t="s">
        <v>311</v>
      </c>
      <c r="C163" t="s">
        <v>166</v>
      </c>
      <c r="D163">
        <v>0</v>
      </c>
    </row>
    <row r="164" spans="1:4">
      <c r="A164" s="64"/>
      <c r="B164" t="s">
        <v>311</v>
      </c>
      <c r="C164" t="s">
        <v>166</v>
      </c>
      <c r="D164">
        <v>0</v>
      </c>
    </row>
    <row r="165" spans="1:4">
      <c r="A165" s="64">
        <v>3</v>
      </c>
      <c r="B165" t="s">
        <v>311</v>
      </c>
      <c r="C165" t="s">
        <v>166</v>
      </c>
      <c r="D165">
        <v>3</v>
      </c>
    </row>
    <row r="166" spans="1:4">
      <c r="A166" s="64">
        <v>3</v>
      </c>
      <c r="B166" t="s">
        <v>311</v>
      </c>
      <c r="C166" t="s">
        <v>166</v>
      </c>
      <c r="D166">
        <v>3</v>
      </c>
    </row>
    <row r="167" spans="1:4">
      <c r="A167" s="64">
        <v>3</v>
      </c>
      <c r="B167" t="s">
        <v>311</v>
      </c>
      <c r="C167" t="s">
        <v>166</v>
      </c>
      <c r="D167">
        <v>3</v>
      </c>
    </row>
    <row r="168" spans="1:4">
      <c r="A168" s="64"/>
      <c r="B168" t="s">
        <v>311</v>
      </c>
      <c r="C168" t="s">
        <v>166</v>
      </c>
      <c r="D168">
        <v>0</v>
      </c>
    </row>
    <row r="169" spans="1:4">
      <c r="A169" s="64">
        <v>3</v>
      </c>
      <c r="B169" t="s">
        <v>311</v>
      </c>
      <c r="C169" t="s">
        <v>166</v>
      </c>
      <c r="D169">
        <v>3</v>
      </c>
    </row>
    <row r="170" spans="1:4">
      <c r="A170" s="64">
        <v>3</v>
      </c>
      <c r="B170" t="s">
        <v>311</v>
      </c>
      <c r="C170" t="s">
        <v>166</v>
      </c>
      <c r="D170">
        <v>3</v>
      </c>
    </row>
    <row r="171" spans="1:4">
      <c r="A171" s="64">
        <v>3</v>
      </c>
      <c r="B171" t="s">
        <v>311</v>
      </c>
      <c r="C171" t="s">
        <v>166</v>
      </c>
      <c r="D171">
        <v>3</v>
      </c>
    </row>
    <row r="172" spans="1:4">
      <c r="A172" s="64"/>
      <c r="B172" t="s">
        <v>311</v>
      </c>
      <c r="C172" t="s">
        <v>166</v>
      </c>
      <c r="D172">
        <v>0</v>
      </c>
    </row>
    <row r="173" spans="1:4">
      <c r="A173" s="64">
        <v>3</v>
      </c>
      <c r="B173" t="s">
        <v>311</v>
      </c>
      <c r="C173" t="s">
        <v>166</v>
      </c>
      <c r="D173">
        <v>3</v>
      </c>
    </row>
    <row r="174" spans="1:4">
      <c r="A174" s="76"/>
      <c r="B174" s="77" t="s">
        <v>311</v>
      </c>
      <c r="C174" t="s">
        <v>166</v>
      </c>
      <c r="D174">
        <v>0</v>
      </c>
    </row>
    <row r="175" spans="1:4">
      <c r="A175" s="76">
        <v>3</v>
      </c>
      <c r="B175" s="77" t="s">
        <v>311</v>
      </c>
      <c r="C175" t="s">
        <v>166</v>
      </c>
      <c r="D175">
        <v>0</v>
      </c>
    </row>
    <row r="176" spans="1:4">
      <c r="A176" s="64">
        <v>-3</v>
      </c>
      <c r="B176" t="s">
        <v>241</v>
      </c>
      <c r="C176" t="s">
        <v>166</v>
      </c>
      <c r="D176" t="s">
        <v>166</v>
      </c>
    </row>
    <row r="177" spans="1:4">
      <c r="A177" s="64"/>
      <c r="B177" t="s">
        <v>309</v>
      </c>
      <c r="C177" t="s">
        <v>166</v>
      </c>
      <c r="D177" t="s">
        <v>166</v>
      </c>
    </row>
    <row r="178" spans="1:4">
      <c r="A178" s="76">
        <v>-3</v>
      </c>
      <c r="B178" s="77" t="s">
        <v>309</v>
      </c>
      <c r="C178" t="s">
        <v>166</v>
      </c>
      <c r="D178" t="s">
        <v>166</v>
      </c>
    </row>
    <row r="179" spans="1:4">
      <c r="A179" s="76"/>
      <c r="B179" s="77" t="s">
        <v>309</v>
      </c>
      <c r="C179" t="s">
        <v>166</v>
      </c>
      <c r="D179" t="s">
        <v>166</v>
      </c>
    </row>
    <row r="180" spans="1:4">
      <c r="A180" s="64">
        <v>-3</v>
      </c>
      <c r="B180" t="s">
        <v>309</v>
      </c>
      <c r="C180" t="s">
        <v>166</v>
      </c>
      <c r="D180" t="s">
        <v>166</v>
      </c>
    </row>
    <row r="181" spans="1:4">
      <c r="A181" s="64"/>
      <c r="B181" t="s">
        <v>309</v>
      </c>
      <c r="C181" t="s">
        <v>166</v>
      </c>
      <c r="D181" t="s">
        <v>166</v>
      </c>
    </row>
    <row r="182" spans="1:4">
      <c r="A182" s="64"/>
      <c r="B182" t="s">
        <v>309</v>
      </c>
      <c r="C182" t="s">
        <v>166</v>
      </c>
      <c r="D182" t="s">
        <v>166</v>
      </c>
    </row>
    <row r="183" spans="1:4">
      <c r="A183" s="64">
        <v>-3</v>
      </c>
      <c r="B183" t="s">
        <v>309</v>
      </c>
      <c r="C183" t="s">
        <v>166</v>
      </c>
      <c r="D183" t="s">
        <v>166</v>
      </c>
    </row>
    <row r="184" spans="1:4">
      <c r="A184" s="64"/>
      <c r="B184" t="s">
        <v>309</v>
      </c>
      <c r="C184" t="s">
        <v>166</v>
      </c>
      <c r="D184" t="s">
        <v>166</v>
      </c>
    </row>
    <row r="185" spans="1:4">
      <c r="A185" s="64"/>
      <c r="B185" t="s">
        <v>309</v>
      </c>
      <c r="C185" t="s">
        <v>166</v>
      </c>
      <c r="D185" t="s">
        <v>166</v>
      </c>
    </row>
    <row r="186" spans="1:4">
      <c r="A186" s="76"/>
      <c r="B186" s="77" t="s">
        <v>309</v>
      </c>
      <c r="C186" t="s">
        <v>166</v>
      </c>
      <c r="D186" t="s">
        <v>166</v>
      </c>
    </row>
    <row r="187" spans="1:4">
      <c r="A187" s="76"/>
      <c r="B187" s="77" t="s">
        <v>309</v>
      </c>
      <c r="C187" t="s">
        <v>166</v>
      </c>
      <c r="D187" t="s">
        <v>166</v>
      </c>
    </row>
    <row r="188" spans="1:4">
      <c r="A188" s="64">
        <v>-3</v>
      </c>
      <c r="B188" t="s">
        <v>309</v>
      </c>
      <c r="C188" t="s">
        <v>166</v>
      </c>
      <c r="D188" t="s">
        <v>166</v>
      </c>
    </row>
    <row r="189" spans="1:4">
      <c r="A189" s="64">
        <v>-3</v>
      </c>
      <c r="B189" t="s">
        <v>309</v>
      </c>
      <c r="C189" t="s">
        <v>166</v>
      </c>
      <c r="D189" t="s">
        <v>166</v>
      </c>
    </row>
    <row r="190" spans="1:4">
      <c r="A190" s="64">
        <v>-3</v>
      </c>
      <c r="B190" t="s">
        <v>309</v>
      </c>
      <c r="C190" t="s">
        <v>166</v>
      </c>
      <c r="D190" t="s">
        <v>166</v>
      </c>
    </row>
    <row r="191" spans="1:4">
      <c r="A191" s="76"/>
      <c r="B191" s="77" t="s">
        <v>309</v>
      </c>
      <c r="C191" t="s">
        <v>166</v>
      </c>
      <c r="D191" t="s">
        <v>166</v>
      </c>
    </row>
    <row r="192" spans="1:4">
      <c r="A192" s="64">
        <v>-3</v>
      </c>
      <c r="B192" t="s">
        <v>309</v>
      </c>
      <c r="C192" t="s">
        <v>166</v>
      </c>
      <c r="D192" t="s">
        <v>166</v>
      </c>
    </row>
    <row r="193" spans="1:5">
      <c r="A193" s="76">
        <v>3</v>
      </c>
      <c r="B193" s="77" t="s">
        <v>309</v>
      </c>
      <c r="C193" t="s">
        <v>166</v>
      </c>
      <c r="D193" t="s">
        <v>166</v>
      </c>
    </row>
    <row r="194" spans="1:5">
      <c r="A194" s="64">
        <v>1</v>
      </c>
      <c r="B194" t="s">
        <v>242</v>
      </c>
      <c r="C194">
        <v>1</v>
      </c>
      <c r="D194">
        <v>1</v>
      </c>
      <c r="E194" s="49">
        <v>0.39441999999999999</v>
      </c>
    </row>
    <row r="195" spans="1:5">
      <c r="A195" s="64">
        <v>1</v>
      </c>
      <c r="B195" t="s">
        <v>242</v>
      </c>
      <c r="C195">
        <v>1</v>
      </c>
      <c r="D195">
        <v>1</v>
      </c>
      <c r="E195" s="4">
        <v>0.10716000000000001</v>
      </c>
    </row>
    <row r="196" spans="1:5">
      <c r="A196" s="64"/>
      <c r="B196" t="s">
        <v>242</v>
      </c>
      <c r="C196" t="s">
        <v>166</v>
      </c>
      <c r="D196">
        <v>0</v>
      </c>
    </row>
    <row r="197" spans="1:5">
      <c r="A197" s="64">
        <v>1</v>
      </c>
      <c r="B197" t="s">
        <v>242</v>
      </c>
      <c r="C197">
        <v>1</v>
      </c>
      <c r="D197">
        <v>1</v>
      </c>
      <c r="E197" s="49">
        <v>0.30724000000000001</v>
      </c>
    </row>
    <row r="198" spans="1:5">
      <c r="A198" s="64"/>
      <c r="B198" t="s">
        <v>242</v>
      </c>
      <c r="C198" t="s">
        <v>166</v>
      </c>
      <c r="D198">
        <v>0</v>
      </c>
    </row>
    <row r="199" spans="1:5">
      <c r="A199" s="64"/>
      <c r="B199" t="s">
        <v>242</v>
      </c>
      <c r="C199" t="s">
        <v>166</v>
      </c>
      <c r="D199">
        <v>0</v>
      </c>
    </row>
    <row r="200" spans="1:5">
      <c r="A200" s="64">
        <v>1</v>
      </c>
      <c r="B200" t="s">
        <v>242</v>
      </c>
      <c r="C200">
        <v>1</v>
      </c>
      <c r="D200" s="85">
        <v>0</v>
      </c>
      <c r="E200" s="49">
        <v>0.29959999999999998</v>
      </c>
    </row>
    <row r="201" spans="1:5">
      <c r="A201" s="64"/>
      <c r="B201" t="s">
        <v>242</v>
      </c>
      <c r="C201" t="s">
        <v>166</v>
      </c>
      <c r="D201">
        <v>0</v>
      </c>
    </row>
    <row r="202" spans="1:5">
      <c r="A202" s="64">
        <v>1</v>
      </c>
      <c r="B202" t="s">
        <v>242</v>
      </c>
      <c r="C202">
        <v>1</v>
      </c>
      <c r="D202">
        <v>1</v>
      </c>
      <c r="E202" s="4">
        <v>0.10344</v>
      </c>
    </row>
    <row r="203" spans="1:5">
      <c r="A203" s="64">
        <v>1</v>
      </c>
      <c r="B203" t="s">
        <v>242</v>
      </c>
      <c r="C203">
        <v>1</v>
      </c>
      <c r="D203">
        <v>1</v>
      </c>
      <c r="E203" s="4">
        <v>9.6680000000000002E-2</v>
      </c>
    </row>
    <row r="204" spans="1:5">
      <c r="A204" s="64"/>
      <c r="B204" t="s">
        <v>242</v>
      </c>
      <c r="C204" t="s">
        <v>166</v>
      </c>
      <c r="D204">
        <v>0</v>
      </c>
    </row>
    <row r="205" spans="1:5">
      <c r="A205" s="64">
        <v>1</v>
      </c>
      <c r="B205" t="s">
        <v>242</v>
      </c>
      <c r="C205">
        <v>1</v>
      </c>
      <c r="D205">
        <v>1</v>
      </c>
      <c r="E205" s="49">
        <v>0.35426000000000002</v>
      </c>
    </row>
    <row r="206" spans="1:5">
      <c r="A206" s="64"/>
      <c r="B206" t="s">
        <v>242</v>
      </c>
      <c r="C206" t="s">
        <v>166</v>
      </c>
      <c r="D206">
        <v>0</v>
      </c>
    </row>
    <row r="207" spans="1:5">
      <c r="A207" s="64">
        <v>1</v>
      </c>
      <c r="B207" t="s">
        <v>242</v>
      </c>
      <c r="C207">
        <v>1</v>
      </c>
      <c r="D207" s="85">
        <v>0</v>
      </c>
      <c r="E207" s="4">
        <v>0.45044000000000001</v>
      </c>
    </row>
    <row r="208" spans="1:5">
      <c r="A208" s="64"/>
      <c r="B208" t="s">
        <v>242</v>
      </c>
      <c r="C208" t="s">
        <v>166</v>
      </c>
      <c r="D208">
        <v>0</v>
      </c>
    </row>
    <row r="209" spans="1:4">
      <c r="A209" s="64">
        <v>3</v>
      </c>
      <c r="B209" t="s">
        <v>241</v>
      </c>
      <c r="C209" t="s">
        <v>166</v>
      </c>
      <c r="D209" t="s">
        <v>166</v>
      </c>
    </row>
    <row r="210" spans="1:4">
      <c r="A210" s="64"/>
      <c r="B210" t="s">
        <v>241</v>
      </c>
      <c r="C210" t="s">
        <v>166</v>
      </c>
      <c r="D210" t="s">
        <v>166</v>
      </c>
    </row>
    <row r="211" spans="1:4">
      <c r="A211" s="64"/>
      <c r="B211" t="s">
        <v>241</v>
      </c>
      <c r="C211" t="s">
        <v>166</v>
      </c>
      <c r="D211" t="s">
        <v>166</v>
      </c>
    </row>
    <row r="212" spans="1:4">
      <c r="A212" s="64"/>
      <c r="B212" t="s">
        <v>241</v>
      </c>
      <c r="C212" t="s">
        <v>166</v>
      </c>
      <c r="D212" t="s">
        <v>166</v>
      </c>
    </row>
    <row r="213" spans="1:4">
      <c r="A213" s="64">
        <v>3</v>
      </c>
      <c r="B213" t="s">
        <v>241</v>
      </c>
      <c r="C213" t="s">
        <v>166</v>
      </c>
      <c r="D213" t="s">
        <v>166</v>
      </c>
    </row>
    <row r="214" spans="1:4">
      <c r="A214" s="64">
        <v>3</v>
      </c>
      <c r="B214" t="s">
        <v>241</v>
      </c>
      <c r="C214" t="s">
        <v>166</v>
      </c>
      <c r="D214" t="s">
        <v>166</v>
      </c>
    </row>
    <row r="215" spans="1:4">
      <c r="A215" s="64"/>
      <c r="B215" t="s">
        <v>241</v>
      </c>
      <c r="C215" t="s">
        <v>166</v>
      </c>
      <c r="D215" t="s">
        <v>166</v>
      </c>
    </row>
    <row r="216" spans="1:4">
      <c r="A216" s="64">
        <v>3</v>
      </c>
      <c r="B216" t="s">
        <v>241</v>
      </c>
      <c r="C216" t="s">
        <v>166</v>
      </c>
      <c r="D216" t="s">
        <v>166</v>
      </c>
    </row>
    <row r="217" spans="1:4">
      <c r="A217" s="64">
        <v>3</v>
      </c>
      <c r="B217" t="s">
        <v>241</v>
      </c>
      <c r="C217" t="s">
        <v>166</v>
      </c>
      <c r="D217" t="s">
        <v>166</v>
      </c>
    </row>
    <row r="218" spans="1:4">
      <c r="A218" s="64"/>
      <c r="B218" t="s">
        <v>241</v>
      </c>
      <c r="C218" t="s">
        <v>166</v>
      </c>
      <c r="D218" t="s">
        <v>166</v>
      </c>
    </row>
    <row r="219" spans="1:4">
      <c r="A219" s="80">
        <v>3</v>
      </c>
      <c r="B219" t="s">
        <v>241</v>
      </c>
      <c r="C219" t="s">
        <v>166</v>
      </c>
      <c r="D219" t="s">
        <v>166</v>
      </c>
    </row>
    <row r="220" spans="1:4">
      <c r="A220" s="64">
        <v>3</v>
      </c>
      <c r="B220" t="s">
        <v>241</v>
      </c>
      <c r="C220" t="s">
        <v>166</v>
      </c>
      <c r="D220" t="s">
        <v>166</v>
      </c>
    </row>
    <row r="221" spans="1:4">
      <c r="A221" s="64"/>
      <c r="B221" t="s">
        <v>241</v>
      </c>
      <c r="C221" t="s">
        <v>166</v>
      </c>
      <c r="D221" t="s">
        <v>166</v>
      </c>
    </row>
    <row r="222" spans="1:4">
      <c r="A222" s="64">
        <v>3</v>
      </c>
      <c r="B222" t="s">
        <v>241</v>
      </c>
      <c r="C222" t="s">
        <v>166</v>
      </c>
      <c r="D222" t="s">
        <v>166</v>
      </c>
    </row>
    <row r="223" spans="1:4">
      <c r="A223" s="64">
        <v>3</v>
      </c>
      <c r="B223" t="s">
        <v>241</v>
      </c>
      <c r="C223" t="s">
        <v>166</v>
      </c>
      <c r="D223" t="s">
        <v>166</v>
      </c>
    </row>
    <row r="224" spans="1:4">
      <c r="A224" s="64"/>
      <c r="B224" t="s">
        <v>241</v>
      </c>
      <c r="C224" t="s">
        <v>166</v>
      </c>
      <c r="D224" t="s">
        <v>166</v>
      </c>
    </row>
    <row r="225" spans="1:4">
      <c r="A225" s="64">
        <v>3</v>
      </c>
      <c r="B225" t="s">
        <v>241</v>
      </c>
      <c r="C225" t="s">
        <v>166</v>
      </c>
      <c r="D225" t="s">
        <v>166</v>
      </c>
    </row>
    <row r="226" spans="1:4">
      <c r="A226" s="64">
        <v>3</v>
      </c>
      <c r="B226" t="s">
        <v>241</v>
      </c>
      <c r="C226" t="s">
        <v>166</v>
      </c>
      <c r="D226" t="s">
        <v>166</v>
      </c>
    </row>
    <row r="227" spans="1:4">
      <c r="A227" s="64"/>
      <c r="B227" t="s">
        <v>241</v>
      </c>
      <c r="C227" t="s">
        <v>166</v>
      </c>
      <c r="D227" t="s">
        <v>166</v>
      </c>
    </row>
    <row r="228" spans="1:4">
      <c r="A228" s="64">
        <v>3</v>
      </c>
      <c r="B228" t="s">
        <v>242</v>
      </c>
      <c r="C228" t="s">
        <v>166</v>
      </c>
      <c r="D228">
        <v>3</v>
      </c>
    </row>
    <row r="229" spans="1:4">
      <c r="A229" s="64"/>
      <c r="B229" t="s">
        <v>242</v>
      </c>
      <c r="C229" t="s">
        <v>166</v>
      </c>
      <c r="D229">
        <v>0</v>
      </c>
    </row>
    <row r="230" spans="1:4">
      <c r="A230" s="64">
        <v>3</v>
      </c>
      <c r="B230" t="s">
        <v>242</v>
      </c>
      <c r="C230" t="s">
        <v>166</v>
      </c>
      <c r="D230">
        <v>3</v>
      </c>
    </row>
    <row r="231" spans="1:4">
      <c r="A231" s="64">
        <v>3</v>
      </c>
      <c r="B231" t="s">
        <v>242</v>
      </c>
      <c r="C231" t="s">
        <v>166</v>
      </c>
      <c r="D231">
        <v>3</v>
      </c>
    </row>
    <row r="232" spans="1:4">
      <c r="A232" s="64">
        <v>3</v>
      </c>
      <c r="B232" t="s">
        <v>242</v>
      </c>
      <c r="C232" t="s">
        <v>166</v>
      </c>
      <c r="D232">
        <v>3</v>
      </c>
    </row>
    <row r="233" spans="1:4">
      <c r="A233" s="64"/>
      <c r="B233" t="s">
        <v>242</v>
      </c>
      <c r="C233" t="s">
        <v>166</v>
      </c>
      <c r="D233">
        <v>0</v>
      </c>
    </row>
    <row r="234" spans="1:4">
      <c r="A234" s="64">
        <v>3</v>
      </c>
      <c r="B234" t="s">
        <v>242</v>
      </c>
      <c r="C234" t="s">
        <v>166</v>
      </c>
      <c r="D234">
        <v>3</v>
      </c>
    </row>
    <row r="235" spans="1:4">
      <c r="A235" s="64"/>
      <c r="B235" t="s">
        <v>242</v>
      </c>
      <c r="C235" t="s">
        <v>166</v>
      </c>
      <c r="D235">
        <v>0</v>
      </c>
    </row>
    <row r="236" spans="1:4">
      <c r="A236" s="64">
        <v>3</v>
      </c>
      <c r="B236" t="s">
        <v>242</v>
      </c>
      <c r="C236" t="s">
        <v>166</v>
      </c>
      <c r="D236">
        <v>3</v>
      </c>
    </row>
    <row r="237" spans="1:4">
      <c r="A237" s="64"/>
      <c r="B237" t="s">
        <v>242</v>
      </c>
      <c r="C237" t="s">
        <v>166</v>
      </c>
      <c r="D237">
        <v>0</v>
      </c>
    </row>
    <row r="238" spans="1:4">
      <c r="A238" s="64"/>
      <c r="B238" t="s">
        <v>242</v>
      </c>
      <c r="C238" t="s">
        <v>166</v>
      </c>
      <c r="D238">
        <v>0</v>
      </c>
    </row>
    <row r="239" spans="1:4">
      <c r="A239" s="64"/>
      <c r="B239" t="s">
        <v>241</v>
      </c>
      <c r="C239" t="s">
        <v>166</v>
      </c>
      <c r="D239" t="s">
        <v>166</v>
      </c>
    </row>
    <row r="240" spans="1:4">
      <c r="A240" s="64">
        <v>1</v>
      </c>
      <c r="B240" t="s">
        <v>241</v>
      </c>
      <c r="C240" t="s">
        <v>166</v>
      </c>
      <c r="D240" t="s">
        <v>166</v>
      </c>
    </row>
    <row r="241" spans="1:4">
      <c r="A241" s="64">
        <v>1</v>
      </c>
      <c r="B241" t="s">
        <v>241</v>
      </c>
      <c r="C241" t="s">
        <v>166</v>
      </c>
      <c r="D241" t="s">
        <v>166</v>
      </c>
    </row>
    <row r="242" spans="1:4">
      <c r="A242" s="64">
        <v>1</v>
      </c>
      <c r="B242" t="s">
        <v>241</v>
      </c>
      <c r="C242" t="s">
        <v>166</v>
      </c>
      <c r="D242" t="s">
        <v>166</v>
      </c>
    </row>
    <row r="243" spans="1:4">
      <c r="A243" s="64">
        <v>1</v>
      </c>
      <c r="B243" t="s">
        <v>241</v>
      </c>
      <c r="C243" t="s">
        <v>166</v>
      </c>
      <c r="D243" t="s">
        <v>166</v>
      </c>
    </row>
    <row r="244" spans="1:4">
      <c r="A244" s="64">
        <v>1</v>
      </c>
      <c r="B244" t="s">
        <v>241</v>
      </c>
      <c r="C244" t="s">
        <v>166</v>
      </c>
      <c r="D244" t="s">
        <v>166</v>
      </c>
    </row>
    <row r="245" spans="1:4">
      <c r="A245" s="64"/>
      <c r="B245" t="s">
        <v>241</v>
      </c>
      <c r="C245" t="s">
        <v>166</v>
      </c>
      <c r="D245" t="s">
        <v>166</v>
      </c>
    </row>
    <row r="246" spans="1:4">
      <c r="A246" s="64">
        <v>1</v>
      </c>
      <c r="B246" t="s">
        <v>241</v>
      </c>
      <c r="C246" t="s">
        <v>166</v>
      </c>
      <c r="D246" t="s">
        <v>166</v>
      </c>
    </row>
    <row r="247" spans="1:4">
      <c r="A247" s="64">
        <v>1</v>
      </c>
      <c r="B247" t="s">
        <v>241</v>
      </c>
      <c r="C247" t="s">
        <v>166</v>
      </c>
      <c r="D247" t="s">
        <v>166</v>
      </c>
    </row>
    <row r="248" spans="1:4">
      <c r="A248" s="64">
        <v>1</v>
      </c>
      <c r="B248" t="s">
        <v>241</v>
      </c>
      <c r="C248" t="s">
        <v>166</v>
      </c>
      <c r="D248" t="s">
        <v>166</v>
      </c>
    </row>
    <row r="249" spans="1:4">
      <c r="A249" s="64">
        <v>1</v>
      </c>
      <c r="B249" t="s">
        <v>241</v>
      </c>
      <c r="C249" t="s">
        <v>166</v>
      </c>
      <c r="D249" t="s">
        <v>166</v>
      </c>
    </row>
    <row r="250" spans="1:4">
      <c r="A250" s="64">
        <v>2</v>
      </c>
      <c r="B250" t="s">
        <v>241</v>
      </c>
      <c r="C250" t="s">
        <v>166</v>
      </c>
      <c r="D250" t="s">
        <v>166</v>
      </c>
    </row>
    <row r="251" spans="1:4">
      <c r="A251" s="64">
        <v>2</v>
      </c>
      <c r="B251" t="s">
        <v>241</v>
      </c>
      <c r="C251" t="s">
        <v>166</v>
      </c>
      <c r="D251" t="s">
        <v>166</v>
      </c>
    </row>
    <row r="252" spans="1:4">
      <c r="A252" s="64">
        <v>2</v>
      </c>
      <c r="B252" t="s">
        <v>241</v>
      </c>
      <c r="C252" t="s">
        <v>166</v>
      </c>
      <c r="D252" t="s">
        <v>166</v>
      </c>
    </row>
    <row r="253" spans="1:4">
      <c r="A253" s="64"/>
      <c r="B253" t="s">
        <v>241</v>
      </c>
      <c r="C253" t="s">
        <v>166</v>
      </c>
      <c r="D253" t="s">
        <v>166</v>
      </c>
    </row>
    <row r="254" spans="1:4">
      <c r="A254" s="64">
        <v>2</v>
      </c>
      <c r="B254" t="s">
        <v>241</v>
      </c>
      <c r="C254" t="s">
        <v>166</v>
      </c>
      <c r="D254" t="s">
        <v>166</v>
      </c>
    </row>
    <row r="255" spans="1:4">
      <c r="A255" s="64">
        <v>2</v>
      </c>
      <c r="B255" t="s">
        <v>241</v>
      </c>
      <c r="C255" t="s">
        <v>166</v>
      </c>
      <c r="D255" t="s">
        <v>166</v>
      </c>
    </row>
    <row r="256" spans="1:4">
      <c r="A256" s="64">
        <v>2</v>
      </c>
      <c r="B256" t="s">
        <v>241</v>
      </c>
      <c r="C256" t="s">
        <v>166</v>
      </c>
      <c r="D256" t="s">
        <v>166</v>
      </c>
    </row>
    <row r="257" spans="1:4">
      <c r="A257" s="64">
        <v>3</v>
      </c>
      <c r="B257" t="s">
        <v>241</v>
      </c>
      <c r="C257" t="s">
        <v>166</v>
      </c>
      <c r="D257" t="s">
        <v>166</v>
      </c>
    </row>
    <row r="258" spans="1:4">
      <c r="A258" s="64">
        <v>3</v>
      </c>
      <c r="B258" t="s">
        <v>241</v>
      </c>
      <c r="C258" t="s">
        <v>166</v>
      </c>
      <c r="D258" t="s">
        <v>166</v>
      </c>
    </row>
    <row r="259" spans="1:4">
      <c r="A259" s="64"/>
      <c r="B259" t="s">
        <v>241</v>
      </c>
      <c r="C259" t="s">
        <v>166</v>
      </c>
      <c r="D259" t="s">
        <v>166</v>
      </c>
    </row>
    <row r="260" spans="1:4">
      <c r="A260" s="64">
        <v>3</v>
      </c>
      <c r="B260" t="s">
        <v>241</v>
      </c>
      <c r="C260" t="s">
        <v>166</v>
      </c>
      <c r="D260" t="s">
        <v>166</v>
      </c>
    </row>
    <row r="261" spans="1:4">
      <c r="A261" s="64">
        <v>3</v>
      </c>
      <c r="B261" t="s">
        <v>241</v>
      </c>
      <c r="C261" t="s">
        <v>166</v>
      </c>
      <c r="D261" t="s">
        <v>166</v>
      </c>
    </row>
  </sheetData>
  <phoneticPr fontId="2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D99C0-5B32-42EF-81A7-8D339CC5BABF}">
  <sheetPr codeName="Sheet1"/>
  <dimension ref="A1:AB83"/>
  <sheetViews>
    <sheetView zoomScale="55" zoomScaleNormal="55" workbookViewId="0">
      <selection activeCell="L6" sqref="L6"/>
    </sheetView>
  </sheetViews>
  <sheetFormatPr defaultColWidth="9.125" defaultRowHeight="17.649999999999999"/>
  <cols>
    <col min="1" max="1" width="9.125" style="4"/>
    <col min="2" max="2" width="9.125" style="7"/>
    <col min="3" max="4" width="9.125" style="4"/>
    <col min="5" max="5" width="15" customWidth="1"/>
    <col min="6" max="6" width="26.75" style="4" customWidth="1"/>
    <col min="7" max="7" width="16.875" style="4" customWidth="1"/>
    <col min="8" max="8" width="16.25" style="4" customWidth="1"/>
    <col min="9" max="9" width="28.5" style="4" customWidth="1"/>
    <col min="10" max="10" width="18.75" style="4" customWidth="1"/>
    <col min="11" max="11" width="18.125" style="4" customWidth="1"/>
    <col min="12" max="12" width="18.25" style="4" customWidth="1"/>
    <col min="13" max="13" width="15.625" style="4" customWidth="1"/>
    <col min="14" max="14" width="17" style="4" customWidth="1"/>
    <col min="15" max="15" width="16.125" style="4" customWidth="1"/>
    <col min="16" max="16" width="14.375" style="4" customWidth="1"/>
    <col min="17" max="17" width="16.625" style="4" customWidth="1"/>
    <col min="18" max="18" width="9.125" style="4"/>
    <col min="21" max="21" width="10.375" style="4" customWidth="1"/>
    <col min="23" max="16384" width="9.125" style="4"/>
  </cols>
  <sheetData>
    <row r="1" spans="1:28">
      <c r="A1" s="2" t="s">
        <v>18</v>
      </c>
      <c r="B1" s="6" t="s">
        <v>19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  <c r="H1" s="2" t="s">
        <v>25</v>
      </c>
      <c r="I1" s="10" t="s">
        <v>26</v>
      </c>
      <c r="J1" s="21" t="s">
        <v>27</v>
      </c>
      <c r="K1" s="3" t="s">
        <v>28</v>
      </c>
      <c r="L1" s="10" t="s">
        <v>29</v>
      </c>
      <c r="M1" s="10" t="s">
        <v>30</v>
      </c>
      <c r="N1" s="2" t="s">
        <v>31</v>
      </c>
      <c r="O1" s="2" t="s">
        <v>32</v>
      </c>
      <c r="P1" s="2" t="s">
        <v>33</v>
      </c>
      <c r="Q1" s="2" t="s">
        <v>34</v>
      </c>
      <c r="R1" s="2" t="s">
        <v>35</v>
      </c>
      <c r="S1" s="2" t="s">
        <v>36</v>
      </c>
      <c r="T1" s="2"/>
      <c r="U1" s="2" t="s">
        <v>37</v>
      </c>
      <c r="W1" s="37"/>
      <c r="X1" s="37"/>
      <c r="Y1" s="35" t="s">
        <v>38</v>
      </c>
      <c r="Z1" s="37" t="s">
        <v>39</v>
      </c>
      <c r="AA1" s="37" t="s">
        <v>40</v>
      </c>
      <c r="AB1" s="37" t="s">
        <v>41</v>
      </c>
    </row>
    <row r="2" spans="1:28">
      <c r="A2" s="2" t="s">
        <v>42</v>
      </c>
      <c r="B2" s="6"/>
      <c r="C2" s="2"/>
      <c r="D2" s="2"/>
      <c r="F2" s="2"/>
      <c r="G2">
        <f>AVERAGEIF($B$10:$B$1000, 1, G$10:G$1000)</f>
        <v>-55.937999999999995</v>
      </c>
      <c r="H2">
        <f t="shared" ref="H2:Q2" si="0">AVERAGEIF($B$10:$B$1000, 1, H$10:H$1000)</f>
        <v>55.297506428571445</v>
      </c>
      <c r="I2" s="22">
        <f t="shared" si="0"/>
        <v>8.0904000000000018E-2</v>
      </c>
      <c r="J2" s="22">
        <f t="shared" si="0"/>
        <v>0.28123066666666663</v>
      </c>
      <c r="K2">
        <f t="shared" si="0"/>
        <v>-17.875163999999998</v>
      </c>
      <c r="L2" s="22">
        <f t="shared" si="0"/>
        <v>1.0602720000000001</v>
      </c>
      <c r="M2" s="22">
        <f t="shared" si="0"/>
        <v>97.569340666666662</v>
      </c>
      <c r="N2">
        <f t="shared" si="0"/>
        <v>9.9733333333333358E-4</v>
      </c>
      <c r="O2" s="11">
        <f t="shared" si="0"/>
        <v>-39.463297333333344</v>
      </c>
      <c r="P2">
        <f t="shared" si="0"/>
        <v>0.2068086666666667</v>
      </c>
      <c r="Q2">
        <f t="shared" si="0"/>
        <v>119.42666666666668</v>
      </c>
      <c r="R2" s="37"/>
      <c r="U2" s="2"/>
      <c r="W2" s="37" t="s">
        <v>43</v>
      </c>
      <c r="X2" s="37" t="s">
        <v>44</v>
      </c>
      <c r="Y2" s="37">
        <v>0.90210000000000001</v>
      </c>
      <c r="Z2" s="37">
        <v>0.69730000000000003</v>
      </c>
      <c r="AA2" s="37">
        <v>5.0200000000000002E-2</v>
      </c>
      <c r="AB2" s="37">
        <v>0.18360000000000001</v>
      </c>
    </row>
    <row r="3" spans="1:28">
      <c r="A3" s="2" t="s">
        <v>45</v>
      </c>
      <c r="B3" s="6"/>
      <c r="C3" s="2"/>
      <c r="D3" s="2"/>
      <c r="F3" s="2"/>
      <c r="G3">
        <f>AVERAGEIF($B$10:$B1000, 2, G$10:G$1000)</f>
        <v>-49.652999999999999</v>
      </c>
      <c r="H3">
        <f>AVERAGEIF($B$10:$B1000, 2, H$10:H$1000)</f>
        <v>44.237755000000007</v>
      </c>
      <c r="I3" s="23">
        <f>AVERAGEIF($B$10:$B1000, 2, I$10:I$1000)</f>
        <v>4.7009999999999996E-2</v>
      </c>
      <c r="J3" s="22">
        <f>AVERAGEIF($B$10:$B1000, 2, J$10:J$1000)</f>
        <v>0.47630400000000001</v>
      </c>
      <c r="K3">
        <f>AVERAGEIF($B$10:$B1000, 2, K$10:K$1000)</f>
        <v>-17.233276999999998</v>
      </c>
      <c r="L3" s="23">
        <f>AVERAGEIF($B$10:$B1000, 2, L$10:L$1000)</f>
        <v>1.693001</v>
      </c>
      <c r="M3" s="22">
        <f>AVERAGEIF($B$10:$B1000, 2, M$10:M$1000)</f>
        <v>93.331061000000005</v>
      </c>
      <c r="N3">
        <f>AVERAGEIF($B$10:$B1000, 2, N$10:N$1000)</f>
        <v>1.01E-3</v>
      </c>
      <c r="O3" s="9">
        <f>AVERAGEIF($B$10:$B1000, 2, O$10:O$1000)</f>
        <v>-37.826538999999997</v>
      </c>
      <c r="P3">
        <f>AVERAGEIF($B$10:$B1000, 2, P$10:P$1000)</f>
        <v>0.23295199999999999</v>
      </c>
      <c r="Q3">
        <f>AVERAGEIF($B$10:$B1000, 2, Q$10:Q$1000)</f>
        <v>102.28872800000001</v>
      </c>
      <c r="R3" s="37"/>
      <c r="U3" s="2"/>
      <c r="W3" s="37"/>
      <c r="X3" s="37" t="s">
        <v>46</v>
      </c>
      <c r="Y3" s="37">
        <v>0.91749999999999998</v>
      </c>
      <c r="Z3" s="37">
        <v>0.57130000000000003</v>
      </c>
      <c r="AA3" s="37">
        <v>4.1999999999999997E-3</v>
      </c>
      <c r="AB3" s="37">
        <v>6.7000000000000004E-2</v>
      </c>
    </row>
    <row r="4" spans="1:28">
      <c r="A4" s="37" t="s">
        <v>47</v>
      </c>
      <c r="B4" s="6"/>
      <c r="C4" s="2"/>
      <c r="D4" s="2"/>
      <c r="F4" s="2"/>
      <c r="G4" cm="1">
        <f t="array" ref="G4">_xlfn.STDEV.S(_xlfn._xlws.FILTER(G$10:G$1000, $B$10:$B$1000=1))</f>
        <v>11.062161504102972</v>
      </c>
      <c r="H4" cm="1">
        <f t="array" ref="H4">_xlfn.STDEV.S(_xlfn._xlws.FILTER(H$10:H$1000, $B$10:$B$1000=1))</f>
        <v>38.187717980960336</v>
      </c>
      <c r="I4" cm="1">
        <f t="array" ref="I4">_xlfn.STDEV.S(_xlfn._xlws.FILTER(I$10:I$1000, $B$10:$B$1000=1))</f>
        <v>7.9767090761613146E-2</v>
      </c>
      <c r="J4" cm="1">
        <f t="array" ref="J4">_xlfn.STDEV.S(_xlfn._xlws.FILTER(J$10:J$1000, $B$10:$B$1000=1))</f>
        <v>0.27244419747030424</v>
      </c>
      <c r="K4" cm="1">
        <f t="array" ref="K4">_xlfn.STDEV.S(_xlfn._xlws.FILTER(K$10:K$1000, $B$10:$B$1000=1))</f>
        <v>1.4815709837427877</v>
      </c>
      <c r="L4" cm="1">
        <f t="array" ref="L4">_xlfn.STDEV.S(_xlfn._xlws.FILTER(L$10:L$1000, $B$10:$B$1000=1))</f>
        <v>0.5130145863033525</v>
      </c>
      <c r="M4" cm="1">
        <f t="array" ref="M4">_xlfn.STDEV.S(_xlfn._xlws.FILTER(M$10:M$1000, $B$10:$B$1000=1))</f>
        <v>7.1259340640252393</v>
      </c>
      <c r="N4" cm="1">
        <f t="array" ref="N4">_xlfn.STDEV.S(_xlfn._xlws.FILTER(N$10:N$1000, $B$10:$B$1000=1))</f>
        <v>1.830950832868257E-5</v>
      </c>
      <c r="O4" cm="1">
        <f t="array" ref="O4">_xlfn.STDEV.S(_xlfn._xlws.FILTER(O$10:O$1000, $B$10:$B$1000=1))</f>
        <v>10.317933297729331</v>
      </c>
      <c r="P4" cm="1">
        <f t="array" ref="P4">_xlfn.STDEV.S(_xlfn._xlws.FILTER(P$10:P$1000, $B$10:$B$1000=1))</f>
        <v>5.7863396012463965E-2</v>
      </c>
      <c r="Q4" cm="1">
        <f t="array" ref="Q4">_xlfn.STDEV.S(_xlfn._xlws.FILTER(Q$10:Q$1000, $B$10:$B$1000=1))</f>
        <v>62.312271970256703</v>
      </c>
      <c r="R4" s="37"/>
      <c r="U4" s="2"/>
      <c r="W4" s="37" t="s">
        <v>48</v>
      </c>
      <c r="X4" s="37" t="s">
        <v>44</v>
      </c>
      <c r="Y4" s="37">
        <v>0.23799999999999999</v>
      </c>
      <c r="Z4" s="37">
        <v>0.49790000000000001</v>
      </c>
      <c r="AA4" s="37">
        <v>0.37959999999999999</v>
      </c>
      <c r="AB4" s="37">
        <v>0.2586</v>
      </c>
    </row>
    <row r="5" spans="1:28" customFormat="1">
      <c r="A5" s="2" t="s">
        <v>49</v>
      </c>
      <c r="G5" cm="1">
        <f t="array" ref="G5">_xlfn.STDEV.S(_xlfn._xlws.FILTER(G$10:G$1000, $B$10:$B$1000=2))</f>
        <v>11.473365339874018</v>
      </c>
      <c r="H5" cm="1">
        <f t="array" ref="H5">_xlfn.STDEV.S(_xlfn._xlws.FILTER(H$10:H$1000, $B$10:$B$1000=2))</f>
        <v>39.533401256472075</v>
      </c>
      <c r="I5" cm="1">
        <f t="array" ref="I5">_xlfn.STDEV.S(_xlfn._xlws.FILTER(I$10:I$1000, $B$10:$B$1000=2))</f>
        <v>5.7099532202792853E-2</v>
      </c>
      <c r="J5" cm="1">
        <f t="array" ref="J5">_xlfn.STDEV.S(_xlfn._xlws.FILTER(J$10:J$1000, $B$10:$B$1000=2))</f>
        <v>0.39767433385176426</v>
      </c>
      <c r="K5" cm="1">
        <f t="array" ref="K5">_xlfn.STDEV.S(_xlfn._xlws.FILTER(K$10:K$1000, $B$10:$B$1000=2))</f>
        <v>1.75793789784161</v>
      </c>
      <c r="L5" cm="1">
        <f t="array" ref="L5">_xlfn.STDEV.S(_xlfn._xlws.FILTER(L$10:L$1000, $B$10:$B$1000=2))</f>
        <v>1.0797021571448921</v>
      </c>
      <c r="M5" cm="1">
        <f t="array" ref="M5">_xlfn.STDEV.S(_xlfn._xlws.FILTER(M$10:M$1000, $B$10:$B$1000=2))</f>
        <v>10.188586045677095</v>
      </c>
      <c r="N5" cm="1">
        <f t="array" ref="N5">_xlfn.STDEV.S(_xlfn._xlws.FILTER(N$10:N$1000, $B$10:$B$1000=2))</f>
        <v>1.6996731711975994E-5</v>
      </c>
      <c r="O5" cm="1">
        <f t="array" ref="O5">_xlfn.STDEV.S(_xlfn._xlws.FILTER(O$10:O$1000, $B$10:$B$1000=2))</f>
        <v>10.490820697858206</v>
      </c>
      <c r="P5" cm="1">
        <f t="array" ref="P5">_xlfn.STDEV.S(_xlfn._xlws.FILTER(P$10:P$1000, $B$10:$B$1000=2))</f>
        <v>5.5466554647322724E-2</v>
      </c>
      <c r="Q5" cm="1">
        <f t="array" ref="Q5">_xlfn.STDEV.S(_xlfn._xlws.FILTER(Q$10:Q$1000, $B$10:$B$1000=2))</f>
        <v>62.657119311037739</v>
      </c>
      <c r="X5" s="37" t="s">
        <v>46</v>
      </c>
      <c r="Y5">
        <v>8.6999999999999994E-2</v>
      </c>
      <c r="Z5">
        <v>0.31990000000000002</v>
      </c>
      <c r="AA5">
        <v>0.19950000000000001</v>
      </c>
      <c r="AB5">
        <v>0.10100000000000001</v>
      </c>
    </row>
    <row r="6" spans="1:28">
      <c r="A6" s="2" t="s">
        <v>50</v>
      </c>
      <c r="B6" s="6"/>
      <c r="C6" s="2"/>
      <c r="D6" s="2"/>
      <c r="F6" s="2"/>
      <c r="G6" s="31" cm="1">
        <f t="array" ref="G6">_xlfn.T.TEST(_xlfn._xlws.FILTER(G$10:G$1000, $B$10:$B$1000=1), _xlfn._xlws.FILTER(G$10:G$1000, $B$10:$B$1000=2), 2, 3)</f>
        <v>0.1894586667394639</v>
      </c>
      <c r="H6" s="31" cm="1">
        <f t="array" ref="H6">_xlfn.T.TEST(_xlfn._xlws.FILTER(H$10:H$1000, $B$10:$B$1000=1), _xlfn._xlws.FILTER(H$10:H$1000, $B$10:$B$1000=2), 2, 3)</f>
        <v>0.50138153694665433</v>
      </c>
      <c r="I6" s="36" cm="1">
        <f t="array" ref="I6">_xlfn.T.TEST(_xlfn._xlws.FILTER(I$10:I$1000, $B$10:$B$1000=1), _xlfn._xlws.FILTER(I$10:I$1000, $B$10:$B$1000=2), 2, 3)</f>
        <v>0.22850162607166344</v>
      </c>
      <c r="J6" s="31" cm="1">
        <f t="array" ref="J6">_xlfn.T.TEST(_xlfn._xlws.FILTER(J$10:J$1000, $B$10:$B$1000=1), _xlfn._xlws.FILTER(J$10:J$1000, $B$10:$B$1000=2), 2, 3)</f>
        <v>0.19639476624124255</v>
      </c>
      <c r="K6" s="31" cm="1">
        <f t="array" ref="K6">_xlfn.T.TEST(_xlfn._xlws.FILTER(K$10:K$1000, $B$10:$B$1000=1), _xlfn._xlws.FILTER(K$10:K$1000, $B$10:$B$1000=2), 2, 3)</f>
        <v>0.35476634686704189</v>
      </c>
      <c r="L6" s="31" cm="1">
        <f t="array" ref="L6">_xlfn.T.TEST(_xlfn._xlws.FILTER(L$10:L$1000, $B$10:$B$1000=1), _xlfn._xlws.FILTER(L$10:L$1000, $B$10:$B$1000=2), 2, 3)</f>
        <v>0.11022229929748213</v>
      </c>
      <c r="M6" s="31" cm="1">
        <f t="array" ref="M6">_xlfn.T.TEST(_xlfn._xlws.FILTER(M$10:M$1000, $B$10:$B$1000=1), _xlfn._xlws.FILTER(M$10:M$1000, $B$10:$B$1000=2), 2, 3)</f>
        <v>0.27145020908549067</v>
      </c>
      <c r="N6" s="31" cm="1">
        <f t="array" ref="N6">_xlfn.T.TEST(_xlfn._xlws.FILTER(N$10:N$1000, $B$10:$B$1000=1), _xlfn._xlws.FILTER(N$10:N$1000, $B$10:$B$1000=2), 2, 3)</f>
        <v>9.171453514063084E-2</v>
      </c>
      <c r="O6" s="31" cm="1">
        <f t="array" ref="O6">_xlfn.T.TEST(_xlfn._xlws.FILTER(O$10:O$1000, $B$10:$B$1000=1), _xlfn._xlws.FILTER(O$10:O$1000, $B$10:$B$1000=2), 2, 3)</f>
        <v>0.70469344725016336</v>
      </c>
      <c r="P6" s="31" cm="1">
        <f t="array" ref="P6">_xlfn.T.TEST(_xlfn._xlws.FILTER(P$10:P$1000, $B$10:$B$1000=1), _xlfn._xlws.FILTER(P$10:P$1000, $B$10:$B$1000=2), 2, 3)</f>
        <v>0.26991683800579525</v>
      </c>
      <c r="Q6" s="31" cm="1">
        <f t="array" ref="Q6">_xlfn.T.TEST(_xlfn._xlws.FILTER(Q$10:Q$1000, $B$10:$B$1000=1), _xlfn._xlws.FILTER(Q$10:Q$1000, $B$10:$B$1000=2), 2, 3)</f>
        <v>0.50985837469655126</v>
      </c>
      <c r="R6" s="37"/>
      <c r="U6" s="2"/>
      <c r="W6" s="37"/>
      <c r="X6" s="37"/>
      <c r="Y6" s="37"/>
      <c r="Z6" s="37"/>
      <c r="AA6" s="37"/>
      <c r="AB6" s="37"/>
    </row>
    <row r="7" spans="1:28">
      <c r="A7" s="37" t="s">
        <v>51</v>
      </c>
      <c r="B7" s="38"/>
      <c r="C7" s="37"/>
      <c r="D7" s="37"/>
      <c r="F7" s="37"/>
      <c r="G7" cm="1">
        <f t="array" ref="G7">COUNTA(_xlfn._xlws.FILTER(G$10:G$1000, ($B$10:$B$1000=1)*(ISNUMBER(G$10:G$1000))))</f>
        <v>15</v>
      </c>
      <c r="H7" cm="1">
        <f t="array" ref="H7">COUNTA(_xlfn._xlws.FILTER(H$10:H$1000, ($B$10:$B$1000=1)*(ISNUMBER(H$10:H$1000))))</f>
        <v>14</v>
      </c>
      <c r="I7" cm="1">
        <f t="array" ref="I7">COUNTA(_xlfn._xlws.FILTER(I$10:I$1000, ($B$10:$B$1000=1)*(ISNUMBER(I$10:I$1000))))</f>
        <v>15</v>
      </c>
      <c r="J7" cm="1">
        <f t="array" ref="J7">COUNTA(_xlfn._xlws.FILTER(J$10:J$1000, ($B$10:$B$1000=1)*(ISNUMBER(J$10:J$1000))))</f>
        <v>15</v>
      </c>
      <c r="K7" cm="1">
        <f t="array" ref="K7">COUNTA(_xlfn._xlws.FILTER(K$10:K$1000, ($B$10:$B$1000=1)*(ISNUMBER(K$10:K$1000))))</f>
        <v>15</v>
      </c>
      <c r="L7" cm="1">
        <f t="array" ref="L7">COUNTA(_xlfn._xlws.FILTER(L$10:L$1000, ($B$10:$B$1000=1)*(ISNUMBER(L$10:L$1000))))</f>
        <v>15</v>
      </c>
      <c r="M7" cm="1">
        <f t="array" ref="M7">COUNTA(_xlfn._xlws.FILTER(M$10:M$1000, ($B$10:$B$1000=1)*(ISNUMBER(M$10:M$1000))))</f>
        <v>15</v>
      </c>
      <c r="N7" cm="1">
        <f t="array" ref="N7">COUNTA(_xlfn._xlws.FILTER(N$10:N$1000, ($B$10:$B$1000=1)*(ISNUMBER(N$10:N$1000))))</f>
        <v>15</v>
      </c>
      <c r="O7" cm="1">
        <f t="array" ref="O7">COUNTA(_xlfn._xlws.FILTER(O$10:O$1000, ($B$10:$B$1000=1)*(ISNUMBER(O$10:O$1000))))</f>
        <v>15</v>
      </c>
      <c r="P7" cm="1">
        <f t="array" ref="P7">COUNTA(_xlfn._xlws.FILTER(P$10:P$1000, ($B$10:$B$1000=1)*(ISNUMBER(P$10:P$1000))))</f>
        <v>15</v>
      </c>
      <c r="Q7" cm="1">
        <f t="array" ref="Q7">COUNTA(_xlfn._xlws.FILTER(Q$10:Q$1000, ($B$10:$B$1000=1)*(ISNUMBER(Q$10:Q$1000))))</f>
        <v>15</v>
      </c>
      <c r="R7" s="37"/>
      <c r="U7" s="37"/>
      <c r="W7" s="37" t="s">
        <v>52</v>
      </c>
      <c r="X7" s="37" t="s">
        <v>53</v>
      </c>
      <c r="Y7" s="37">
        <v>17</v>
      </c>
      <c r="Z7" s="37"/>
      <c r="AA7" s="37"/>
      <c r="AB7" s="37"/>
    </row>
    <row r="8" spans="1:28">
      <c r="A8" s="37" t="s">
        <v>54</v>
      </c>
      <c r="B8" s="6"/>
      <c r="C8" s="2"/>
      <c r="D8" s="2"/>
      <c r="F8" s="2"/>
      <c r="G8" cm="1">
        <f t="array" ref="G8">COUNTA(_xlfn._xlws.FILTER(G$10:G$1000, ($B$10:$B$1000=2)*(ISNUMBER(G$10:G$1000))))</f>
        <v>10</v>
      </c>
      <c r="H8" cm="1">
        <f t="array" ref="H8">COUNTA(_xlfn._xlws.FILTER(H$10:H$1000, ($B$10:$B$1000=2)*(ISNUMBER(H$10:H$1000))))</f>
        <v>10</v>
      </c>
      <c r="I8" cm="1">
        <f t="array" ref="I8">COUNTA(_xlfn._xlws.FILTER(I$10:I$1000, ($B$10:$B$1000=2)*(ISNUMBER(I$10:I$1000))))</f>
        <v>10</v>
      </c>
      <c r="J8" cm="1">
        <f t="array" ref="J8">COUNTA(_xlfn._xlws.FILTER(J$10:J$1000, ($B$10:$B$1000=2)*(ISNUMBER(J$10:J$1000))))</f>
        <v>10</v>
      </c>
      <c r="K8" cm="1">
        <f t="array" ref="K8">COUNTA(_xlfn._xlws.FILTER(K$10:K$1000, ($B$10:$B$1000=2)*(ISNUMBER(K$10:K$1000))))</f>
        <v>10</v>
      </c>
      <c r="L8" cm="1">
        <f t="array" ref="L8">COUNTA(_xlfn._xlws.FILTER(L$10:L$1000, ($B$10:$B$1000=2)*(ISNUMBER(L$10:L$1000))))</f>
        <v>10</v>
      </c>
      <c r="M8" cm="1">
        <f t="array" ref="M8">COUNTA(_xlfn._xlws.FILTER(M$10:M$1000, ($B$10:$B$1000=2)*(ISNUMBER(M$10:M$1000))))</f>
        <v>10</v>
      </c>
      <c r="N8" cm="1">
        <f t="array" ref="N8">COUNTA(_xlfn._xlws.FILTER(N$10:N$1000, ($B$10:$B$1000=2)*(ISNUMBER(N$10:N$1000))))</f>
        <v>10</v>
      </c>
      <c r="O8" cm="1">
        <f t="array" ref="O8">COUNTA(_xlfn._xlws.FILTER(O$10:O$1000, ($B$10:$B$1000=2)*(ISNUMBER(O$10:O$1000))))</f>
        <v>10</v>
      </c>
      <c r="P8" cm="1">
        <f t="array" ref="P8">COUNTA(_xlfn._xlws.FILTER(P$10:P$1000, ($B$10:$B$1000=2)*(ISNUMBER(P$10:P$1000))))</f>
        <v>10</v>
      </c>
      <c r="Q8" cm="1">
        <f t="array" ref="Q8">COUNTA(_xlfn._xlws.FILTER(Q$10:Q$1000, ($B$10:$B$1000=2)*(ISNUMBER(Q$10:Q$1000))))</f>
        <v>10</v>
      </c>
      <c r="R8" s="37"/>
      <c r="U8" s="2"/>
      <c r="W8" s="37"/>
      <c r="X8" s="37" t="s">
        <v>55</v>
      </c>
      <c r="Y8" s="37">
        <v>10</v>
      </c>
      <c r="Z8" s="37"/>
      <c r="AA8" s="37"/>
      <c r="AB8" s="37"/>
    </row>
    <row r="9" spans="1:28">
      <c r="A9" s="2" t="s">
        <v>56</v>
      </c>
      <c r="B9" s="6"/>
      <c r="C9" s="2"/>
      <c r="D9" s="2"/>
      <c r="F9" s="2"/>
      <c r="G9">
        <f>(G2 - G3) / SQRT(((G7 - 1)*G4^2 + (G8 - 1)*G5^2) / (G7 + G8 - 2))</f>
        <v>-0.55991782276258939</v>
      </c>
      <c r="H9" s="37">
        <f t="shared" ref="H9:Q9" si="1">(H2 - H3) / SQRT(((H7 - 1)*H4^2 + (H8 - 1)*H5^2) / (H7 + H8 - 2))</f>
        <v>0.28545806480024311</v>
      </c>
      <c r="I9" s="12">
        <f t="shared" si="1"/>
        <v>0.47235670599592289</v>
      </c>
      <c r="J9" s="2">
        <f t="shared" si="1"/>
        <v>-0.59617907976027429</v>
      </c>
      <c r="K9" s="11">
        <f t="shared" si="1"/>
        <v>-0.40232949264213225</v>
      </c>
      <c r="L9" s="12">
        <f t="shared" si="1"/>
        <v>-0.80593290781216986</v>
      </c>
      <c r="M9" s="12">
        <f t="shared" si="1"/>
        <v>0.50112728364889536</v>
      </c>
      <c r="N9" s="11">
        <f t="shared" si="1"/>
        <v>-0.71131706595019006</v>
      </c>
      <c r="O9" s="11">
        <f t="shared" si="1"/>
        <v>-0.15759385109468466</v>
      </c>
      <c r="P9">
        <f t="shared" si="1"/>
        <v>-0.45915828096182371</v>
      </c>
      <c r="Q9">
        <f t="shared" si="1"/>
        <v>0.27443781417426483</v>
      </c>
      <c r="R9" s="37"/>
      <c r="U9" s="2"/>
      <c r="W9" s="37"/>
      <c r="X9" s="37"/>
      <c r="Y9" s="37"/>
      <c r="Z9" s="37"/>
      <c r="AA9" s="37"/>
      <c r="AB9" s="37"/>
    </row>
    <row r="10" spans="1:28">
      <c r="A10" s="39">
        <v>45874</v>
      </c>
      <c r="B10" s="38">
        <v>1</v>
      </c>
      <c r="C10" s="37">
        <v>1</v>
      </c>
      <c r="D10" s="37">
        <v>1</v>
      </c>
      <c r="E10" t="s">
        <v>57</v>
      </c>
      <c r="F10" s="37" t="s">
        <v>58</v>
      </c>
      <c r="G10" s="37"/>
      <c r="H10" s="1">
        <v>100.7</v>
      </c>
      <c r="I10" s="37">
        <v>0.18462999999999999</v>
      </c>
      <c r="J10" s="37">
        <v>0.13214000000000001</v>
      </c>
      <c r="K10" s="37">
        <v>-15.68604</v>
      </c>
      <c r="L10" s="37">
        <v>1</v>
      </c>
      <c r="M10" s="37">
        <v>100.02426</v>
      </c>
      <c r="N10" s="37">
        <v>1.0200000000000001E-3</v>
      </c>
      <c r="O10" s="37">
        <v>-44.219970000000004</v>
      </c>
      <c r="P10" s="37">
        <v>0.17749999999999999</v>
      </c>
      <c r="Q10" s="37">
        <v>86.3</v>
      </c>
      <c r="R10" s="40">
        <v>0.46180555555555558</v>
      </c>
      <c r="S10" s="34">
        <f t="shared" ref="S10:S11" si="2">R10-TIME(10,0,0)</f>
        <v>4.5138888888888895E-2</v>
      </c>
      <c r="T10" s="33"/>
      <c r="U10" s="37"/>
      <c r="W10" s="37"/>
      <c r="X10" s="37"/>
      <c r="Y10" s="37"/>
      <c r="Z10" s="37"/>
      <c r="AA10" s="37"/>
      <c r="AB10" s="37"/>
    </row>
    <row r="11" spans="1:28">
      <c r="A11" s="37"/>
      <c r="B11" s="38">
        <v>1</v>
      </c>
      <c r="C11" s="37"/>
      <c r="D11" s="37">
        <v>2</v>
      </c>
      <c r="E11" t="s">
        <v>59</v>
      </c>
      <c r="F11" s="37" t="s">
        <v>60</v>
      </c>
      <c r="G11" s="1">
        <v>-35.299999999999997</v>
      </c>
      <c r="H11" s="37">
        <v>73.08</v>
      </c>
      <c r="I11" s="37">
        <v>0.18471000000000001</v>
      </c>
      <c r="J11" s="37">
        <v>0.75863999999999998</v>
      </c>
      <c r="K11" s="37">
        <v>-16.26587</v>
      </c>
      <c r="L11" s="37">
        <v>0.76634000000000002</v>
      </c>
      <c r="M11" s="37">
        <v>92.600650000000002</v>
      </c>
      <c r="N11" s="37">
        <v>1.0200000000000001E-3</v>
      </c>
      <c r="O11" s="37">
        <v>-40.435789999999997</v>
      </c>
      <c r="P11" s="37">
        <v>0.19309000000000001</v>
      </c>
      <c r="Q11" s="37">
        <v>64.3</v>
      </c>
      <c r="R11" s="40">
        <v>0.48541666666666666</v>
      </c>
      <c r="S11" s="34">
        <f t="shared" si="2"/>
        <v>6.8749999999999978E-2</v>
      </c>
      <c r="T11" s="33"/>
      <c r="U11" s="37"/>
      <c r="W11" s="37"/>
      <c r="X11" s="37"/>
      <c r="Y11" s="37"/>
      <c r="Z11" s="37"/>
      <c r="AA11" s="37"/>
      <c r="AB11" s="37"/>
    </row>
    <row r="12" spans="1:28">
      <c r="A12" s="37"/>
      <c r="B12" s="38">
        <v>1</v>
      </c>
      <c r="C12" s="37"/>
      <c r="D12" s="37">
        <v>2</v>
      </c>
      <c r="F12" s="37" t="s">
        <v>61</v>
      </c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4"/>
      <c r="U12" s="37"/>
      <c r="W12" s="37"/>
      <c r="X12" s="37"/>
      <c r="Y12" s="37"/>
      <c r="Z12" s="37"/>
      <c r="AA12" s="37"/>
      <c r="AB12" s="37"/>
    </row>
    <row r="13" spans="1:28">
      <c r="A13" s="37"/>
      <c r="B13" s="38"/>
      <c r="C13" s="37">
        <v>2</v>
      </c>
      <c r="D13" s="37">
        <v>1</v>
      </c>
      <c r="E13" t="s">
        <v>62</v>
      </c>
      <c r="F13" s="37" t="s">
        <v>63</v>
      </c>
      <c r="G13" s="37">
        <v>-52</v>
      </c>
      <c r="H13" s="37">
        <v>28.46</v>
      </c>
      <c r="I13" s="37">
        <v>4.1799999999999997E-3</v>
      </c>
      <c r="J13" s="37">
        <v>0.33592</v>
      </c>
      <c r="K13" s="37">
        <v>-17.150880000000001</v>
      </c>
      <c r="L13" s="37">
        <v>1</v>
      </c>
      <c r="M13" s="37">
        <v>101.22188</v>
      </c>
      <c r="N13" s="37">
        <v>1E-3</v>
      </c>
      <c r="O13" s="37">
        <v>-43.396000000000001</v>
      </c>
      <c r="P13" s="37">
        <v>0.26291999999999999</v>
      </c>
      <c r="Q13" s="1">
        <v>237.1</v>
      </c>
      <c r="R13" s="40">
        <v>0.64513888888888893</v>
      </c>
      <c r="S13" s="34">
        <f t="shared" ref="S13" si="3">R13-TIME(10,0,0)</f>
        <v>0.22847222222222224</v>
      </c>
      <c r="T13" s="33"/>
      <c r="U13" s="37"/>
      <c r="W13" s="37"/>
      <c r="X13" s="37"/>
      <c r="Y13" s="37"/>
      <c r="Z13" s="37"/>
      <c r="AA13" s="37"/>
      <c r="AB13" s="37"/>
    </row>
    <row r="14" spans="1:28">
      <c r="A14" s="37"/>
      <c r="B14" s="38">
        <v>1</v>
      </c>
      <c r="C14" s="37"/>
      <c r="D14" s="37">
        <v>1</v>
      </c>
      <c r="F14" s="37" t="s">
        <v>64</v>
      </c>
      <c r="G14" s="37">
        <v>-52</v>
      </c>
      <c r="H14" s="37"/>
      <c r="I14" s="37">
        <v>4.3899999999999998E-3</v>
      </c>
      <c r="J14" s="37">
        <v>0.20455999999999999</v>
      </c>
      <c r="K14" s="37">
        <v>-19.500730000000001</v>
      </c>
      <c r="L14" s="37">
        <v>1</v>
      </c>
      <c r="M14" s="37">
        <v>103.29716999999999</v>
      </c>
      <c r="N14" s="37">
        <v>1E-3</v>
      </c>
      <c r="O14" s="37">
        <v>-44.982909999999997</v>
      </c>
      <c r="P14" s="37">
        <v>0.27024999999999999</v>
      </c>
      <c r="Q14" s="1">
        <v>237.1</v>
      </c>
      <c r="R14" s="37"/>
      <c r="S14" s="34"/>
      <c r="U14" s="37"/>
      <c r="W14" s="37"/>
      <c r="X14" s="37"/>
      <c r="Y14" s="37"/>
      <c r="Z14" s="37"/>
      <c r="AA14" s="37"/>
      <c r="AB14" s="37"/>
    </row>
    <row r="15" spans="1:28">
      <c r="A15" s="37"/>
      <c r="B15" s="38"/>
      <c r="C15" s="37"/>
      <c r="D15" s="37">
        <v>2</v>
      </c>
      <c r="E15" t="s">
        <v>65</v>
      </c>
      <c r="F15" s="37" t="s">
        <v>66</v>
      </c>
      <c r="G15" s="37">
        <v>-55.3</v>
      </c>
      <c r="H15" s="37">
        <v>32.31</v>
      </c>
      <c r="I15" s="37">
        <v>0.33650000000000002</v>
      </c>
      <c r="J15" s="37">
        <v>1.0344599999999999</v>
      </c>
      <c r="K15" s="37">
        <v>-19.256589999999999</v>
      </c>
      <c r="L15" s="37">
        <v>1.38798</v>
      </c>
      <c r="M15" s="37">
        <v>72.011290000000002</v>
      </c>
      <c r="N15" s="37">
        <v>1.0200000000000001E-3</v>
      </c>
      <c r="O15" s="37">
        <v>-50.628660000000004</v>
      </c>
      <c r="P15" s="37">
        <v>0.20660000000000001</v>
      </c>
      <c r="Q15" s="37">
        <v>143</v>
      </c>
      <c r="R15" s="40">
        <v>0.66180555555555554</v>
      </c>
      <c r="S15" s="34">
        <f t="shared" ref="S15" si="4">R15-TIME(10,0,0)</f>
        <v>0.24513888888888885</v>
      </c>
      <c r="T15" s="33"/>
      <c r="U15" s="37" t="s">
        <v>67</v>
      </c>
      <c r="V15" s="37"/>
      <c r="W15" s="37"/>
      <c r="X15" s="37"/>
      <c r="Y15" s="37"/>
      <c r="Z15" s="37"/>
      <c r="AA15" s="37"/>
      <c r="AB15" s="37"/>
    </row>
    <row r="16" spans="1:28">
      <c r="A16" s="37"/>
      <c r="B16" s="38"/>
      <c r="C16" s="37"/>
      <c r="D16" s="37"/>
      <c r="F16" s="37" t="s">
        <v>68</v>
      </c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4"/>
      <c r="U16" s="37"/>
      <c r="W16" s="37"/>
      <c r="X16" s="37"/>
      <c r="Y16" s="37"/>
      <c r="Z16" s="37"/>
      <c r="AA16" s="37"/>
      <c r="AB16" s="37"/>
    </row>
    <row r="17" spans="1:21">
      <c r="A17" s="37"/>
      <c r="B17" s="38">
        <v>1</v>
      </c>
      <c r="C17" s="37">
        <v>3</v>
      </c>
      <c r="D17" s="37">
        <v>1</v>
      </c>
      <c r="E17" t="s">
        <v>69</v>
      </c>
      <c r="F17" s="37" t="s">
        <v>70</v>
      </c>
      <c r="G17" s="37">
        <v>-67</v>
      </c>
      <c r="H17" s="37">
        <v>117.4</v>
      </c>
      <c r="I17" s="37">
        <v>0.24512</v>
      </c>
      <c r="J17" s="37">
        <v>0.1474</v>
      </c>
      <c r="K17" s="37">
        <v>-17.02881</v>
      </c>
      <c r="L17" s="37">
        <v>1</v>
      </c>
      <c r="M17" s="37">
        <v>107.75432000000001</v>
      </c>
      <c r="N17" s="37">
        <v>9.7999999999999997E-4</v>
      </c>
      <c r="O17" s="37">
        <v>-55.45044</v>
      </c>
      <c r="P17" s="37">
        <v>0.13278999999999999</v>
      </c>
      <c r="Q17" s="37">
        <v>79.900000000000006</v>
      </c>
      <c r="R17" s="40">
        <v>0.72916666666666663</v>
      </c>
      <c r="S17" s="34">
        <f t="shared" ref="S17:S18" si="5">R17-TIME(10,0,0)</f>
        <v>0.31249999999999994</v>
      </c>
      <c r="T17" s="33"/>
      <c r="U17" s="37"/>
    </row>
    <row r="18" spans="1:21">
      <c r="A18" s="37"/>
      <c r="B18" s="38">
        <v>1</v>
      </c>
      <c r="C18" s="37">
        <v>4</v>
      </c>
      <c r="D18" s="37">
        <v>1</v>
      </c>
      <c r="E18" t="s">
        <v>71</v>
      </c>
      <c r="F18" s="37" t="s">
        <v>72</v>
      </c>
      <c r="G18" s="37">
        <v>-62.3</v>
      </c>
      <c r="H18" s="37">
        <v>90.07</v>
      </c>
      <c r="I18" s="37">
        <v>9.7530000000000006E-2</v>
      </c>
      <c r="J18" s="37">
        <v>0.1646</v>
      </c>
      <c r="K18" s="37">
        <v>-17.578130000000002</v>
      </c>
      <c r="L18" s="37">
        <v>0.94442999999999999</v>
      </c>
      <c r="M18" s="37">
        <v>93.865960000000001</v>
      </c>
      <c r="N18" s="37">
        <v>1E-3</v>
      </c>
      <c r="O18" s="37">
        <v>-43.823239999999998</v>
      </c>
      <c r="P18" s="37">
        <v>0.19133</v>
      </c>
      <c r="Q18" s="37">
        <v>144.9</v>
      </c>
      <c r="R18" s="40">
        <v>0.74791666666666667</v>
      </c>
      <c r="S18" s="34">
        <f t="shared" si="5"/>
        <v>0.33124999999999999</v>
      </c>
      <c r="T18" s="33"/>
      <c r="U18" s="37"/>
    </row>
    <row r="19" spans="1:21">
      <c r="A19" s="37"/>
      <c r="B19" s="38"/>
      <c r="C19" s="37"/>
      <c r="D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4"/>
      <c r="U19" s="37"/>
    </row>
    <row r="20" spans="1:21">
      <c r="A20" s="39">
        <v>45875</v>
      </c>
      <c r="B20" s="38">
        <v>2</v>
      </c>
      <c r="C20" s="37">
        <v>2</v>
      </c>
      <c r="D20" s="37">
        <v>1</v>
      </c>
      <c r="E20" t="s">
        <v>73</v>
      </c>
      <c r="F20" s="37" t="s">
        <v>74</v>
      </c>
      <c r="G20" s="37">
        <v>-45.9</v>
      </c>
      <c r="H20" s="37">
        <v>45.58</v>
      </c>
      <c r="I20" s="37">
        <v>-7.11E-3</v>
      </c>
      <c r="J20" s="37">
        <v>1.1464399999999999</v>
      </c>
      <c r="K20" s="37">
        <v>-19.68384</v>
      </c>
      <c r="L20" s="37">
        <v>3.9131499999999999</v>
      </c>
      <c r="M20" s="37">
        <v>96.970110000000005</v>
      </c>
      <c r="N20" s="37">
        <v>1.0200000000000001E-3</v>
      </c>
      <c r="O20" s="37">
        <v>-26.153569999999998</v>
      </c>
      <c r="P20" s="37">
        <v>0.28458</v>
      </c>
      <c r="Q20" s="37">
        <v>112.8</v>
      </c>
      <c r="R20" s="40">
        <v>0.49652777777777779</v>
      </c>
      <c r="S20" s="34">
        <f t="shared" ref="S20:S23" si="6">R20-TIME(10,0,0)</f>
        <v>7.9861111111111105E-2</v>
      </c>
      <c r="T20" s="33"/>
      <c r="U20" s="37"/>
    </row>
    <row r="21" spans="1:21" s="4" customFormat="1">
      <c r="A21" s="37"/>
      <c r="B21" s="38"/>
      <c r="C21" s="37"/>
      <c r="D21" s="37">
        <v>3</v>
      </c>
      <c r="E21" t="s">
        <v>75</v>
      </c>
      <c r="F21" s="37" t="s">
        <v>76</v>
      </c>
      <c r="G21" s="37">
        <v>-35</v>
      </c>
      <c r="H21" s="37">
        <v>31.3</v>
      </c>
      <c r="I21" s="37">
        <v>0.62358000000000002</v>
      </c>
      <c r="J21" s="37">
        <v>0.55871999999999999</v>
      </c>
      <c r="K21" s="37">
        <v>-14.77051</v>
      </c>
      <c r="L21" s="37">
        <v>23.575130000000001</v>
      </c>
      <c r="M21" s="37">
        <v>74.206010000000006</v>
      </c>
      <c r="N21" s="37">
        <v>4.8000000000000001E-4</v>
      </c>
      <c r="O21" s="37">
        <v>-72.052000000000007</v>
      </c>
      <c r="P21" s="37">
        <v>0.20104</v>
      </c>
      <c r="Q21" s="37">
        <v>218.3</v>
      </c>
      <c r="R21" s="40">
        <v>0.55069444444444449</v>
      </c>
      <c r="S21" s="34">
        <f t="shared" si="6"/>
        <v>0.1340277777777778</v>
      </c>
      <c r="T21" s="33"/>
      <c r="U21" s="37" t="s">
        <v>67</v>
      </c>
    </row>
    <row r="22" spans="1:21">
      <c r="A22" s="37"/>
      <c r="B22" s="38">
        <v>2</v>
      </c>
      <c r="C22" s="37">
        <v>3</v>
      </c>
      <c r="D22" s="37">
        <v>2</v>
      </c>
      <c r="E22" t="s">
        <v>77</v>
      </c>
      <c r="F22" s="37" t="s">
        <v>78</v>
      </c>
      <c r="G22" s="37">
        <v>-58.2</v>
      </c>
      <c r="H22" s="37">
        <v>49</v>
      </c>
      <c r="I22" s="37">
        <v>9.2829999999999996E-2</v>
      </c>
      <c r="J22" s="37">
        <v>7.8560000000000005E-2</v>
      </c>
      <c r="K22" s="37">
        <v>-13.73291</v>
      </c>
      <c r="L22" s="37">
        <v>0.44984000000000002</v>
      </c>
      <c r="M22" s="37">
        <v>103.45046000000001</v>
      </c>
      <c r="N22" s="37">
        <v>1.0200000000000001E-3</v>
      </c>
      <c r="O22" s="37">
        <v>-52.917479999999998</v>
      </c>
      <c r="P22" s="37">
        <v>0.27639000000000002</v>
      </c>
      <c r="Q22" s="37">
        <v>173.5</v>
      </c>
      <c r="R22" s="40">
        <v>0.60416666666666663</v>
      </c>
      <c r="S22" s="34">
        <f t="shared" si="6"/>
        <v>0.18749999999999994</v>
      </c>
      <c r="T22" s="33"/>
      <c r="U22" s="37"/>
    </row>
    <row r="23" spans="1:21">
      <c r="A23" s="37"/>
      <c r="B23" s="38">
        <v>2</v>
      </c>
      <c r="C23" s="37">
        <v>5</v>
      </c>
      <c r="D23" s="37">
        <v>2</v>
      </c>
      <c r="E23" t="s">
        <v>79</v>
      </c>
      <c r="F23" s="37" t="s">
        <v>80</v>
      </c>
      <c r="G23" s="37">
        <v>-61.8</v>
      </c>
      <c r="H23" s="37">
        <v>-1.33E-3</v>
      </c>
      <c r="I23" s="37">
        <v>0.11283</v>
      </c>
      <c r="J23" s="37">
        <v>0.16300000000000001</v>
      </c>
      <c r="K23" s="37">
        <v>-18.371580000000002</v>
      </c>
      <c r="L23" s="37">
        <v>1.55603</v>
      </c>
      <c r="M23" s="37">
        <v>88.733800000000002</v>
      </c>
      <c r="N23" s="37">
        <v>1.0200000000000001E-3</v>
      </c>
      <c r="O23" s="37">
        <v>-34.576419999999999</v>
      </c>
      <c r="P23" s="37">
        <v>0.27188000000000001</v>
      </c>
      <c r="Q23" s="37">
        <v>-1.272E-2</v>
      </c>
      <c r="R23" s="40">
        <v>0.70208333333333328</v>
      </c>
      <c r="S23" s="34">
        <f t="shared" si="6"/>
        <v>0.2854166666666666</v>
      </c>
      <c r="T23" s="33"/>
      <c r="U23" s="37"/>
    </row>
    <row r="24" spans="1:21">
      <c r="A24" s="37"/>
      <c r="B24" s="38"/>
      <c r="C24" s="37"/>
      <c r="D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4"/>
      <c r="U24" s="37"/>
    </row>
    <row r="25" spans="1:21">
      <c r="A25" s="39">
        <v>45880</v>
      </c>
      <c r="B25" s="38">
        <v>1</v>
      </c>
      <c r="C25" s="37">
        <v>1</v>
      </c>
      <c r="D25" s="37">
        <v>1</v>
      </c>
      <c r="E25" t="s">
        <v>81</v>
      </c>
      <c r="F25" s="37" t="s">
        <v>82</v>
      </c>
      <c r="G25" s="37">
        <v>-66.2</v>
      </c>
      <c r="H25" s="37">
        <v>76.150000000000006</v>
      </c>
      <c r="I25" s="37">
        <v>7.4400000000000004E-3</v>
      </c>
      <c r="J25" s="37">
        <v>0.99973999999999996</v>
      </c>
      <c r="K25" s="37">
        <v>-16.906739999999999</v>
      </c>
      <c r="L25" s="37">
        <v>0.13921</v>
      </c>
      <c r="M25" s="37">
        <v>108.17236</v>
      </c>
      <c r="N25" s="37">
        <v>1.0200000000000001E-3</v>
      </c>
      <c r="O25" s="37">
        <v>-52.276609999999998</v>
      </c>
      <c r="P25" s="37">
        <v>0.16711000000000001</v>
      </c>
      <c r="Q25" s="37">
        <v>66.2</v>
      </c>
      <c r="R25" s="40">
        <v>0.54374999999999996</v>
      </c>
      <c r="S25" s="34">
        <f t="shared" ref="S25:S27" si="7">R25-TIME(10,0,0)</f>
        <v>0.12708333333333327</v>
      </c>
      <c r="T25" s="33"/>
      <c r="U25" s="37"/>
    </row>
    <row r="26" spans="1:21">
      <c r="A26" s="37"/>
      <c r="B26" s="38">
        <v>1</v>
      </c>
      <c r="C26" s="37"/>
      <c r="D26" s="37">
        <v>2</v>
      </c>
      <c r="E26" t="s">
        <v>83</v>
      </c>
      <c r="F26" s="37" t="s">
        <v>84</v>
      </c>
      <c r="G26" s="37">
        <v>-42.08</v>
      </c>
      <c r="H26" s="37">
        <v>69.959999999999994</v>
      </c>
      <c r="I26" s="37">
        <v>7.8200000000000006E-3</v>
      </c>
      <c r="J26" s="37">
        <v>0.33354</v>
      </c>
      <c r="K26" s="37">
        <v>-16.72363</v>
      </c>
      <c r="L26" s="37">
        <v>1</v>
      </c>
      <c r="M26" s="37">
        <v>90.542209999999997</v>
      </c>
      <c r="N26" s="37">
        <v>1.0200000000000001E-3</v>
      </c>
      <c r="O26" s="37">
        <v>-44.006349999999998</v>
      </c>
      <c r="P26" s="37">
        <v>0.17236000000000001</v>
      </c>
      <c r="Q26" s="37">
        <v>90.9</v>
      </c>
      <c r="R26" s="40">
        <v>0.56874999999999998</v>
      </c>
      <c r="S26" s="34">
        <f t="shared" si="7"/>
        <v>0.15208333333333329</v>
      </c>
      <c r="T26" s="33"/>
      <c r="U26" s="37"/>
    </row>
    <row r="27" spans="1:21">
      <c r="A27" s="37"/>
      <c r="B27" s="38">
        <v>1</v>
      </c>
      <c r="C27" s="37">
        <v>2</v>
      </c>
      <c r="D27" s="37">
        <v>1</v>
      </c>
      <c r="E27" t="s">
        <v>85</v>
      </c>
      <c r="F27" s="37" t="s">
        <v>86</v>
      </c>
      <c r="G27" s="37">
        <v>-76.66</v>
      </c>
      <c r="H27" s="37">
        <v>42.21</v>
      </c>
      <c r="I27" s="37">
        <v>-1.8800000000000001E-2</v>
      </c>
      <c r="J27" s="37">
        <v>0.20524000000000001</v>
      </c>
      <c r="K27" s="37">
        <v>-18.341059999999999</v>
      </c>
      <c r="L27" s="37">
        <v>2.1</v>
      </c>
      <c r="M27" s="37">
        <v>93.054140000000004</v>
      </c>
      <c r="N27" s="37">
        <v>1E-3</v>
      </c>
      <c r="O27" s="37">
        <v>-37.01782</v>
      </c>
      <c r="P27" s="37">
        <v>0.26471</v>
      </c>
      <c r="Q27" s="37">
        <v>208.3</v>
      </c>
      <c r="R27" s="40">
        <v>0.64097222222222228</v>
      </c>
      <c r="S27" s="34">
        <f t="shared" si="7"/>
        <v>0.22430555555555559</v>
      </c>
      <c r="T27" s="33"/>
      <c r="U27" s="37"/>
    </row>
    <row r="28" spans="1:21">
      <c r="A28" s="37"/>
      <c r="B28" s="38">
        <v>1</v>
      </c>
      <c r="C28" s="37"/>
      <c r="D28" s="37">
        <v>2</v>
      </c>
      <c r="F28" s="37" t="s">
        <v>87</v>
      </c>
      <c r="G28" s="37">
        <v>-62.44</v>
      </c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4"/>
      <c r="U28" s="37"/>
    </row>
    <row r="29" spans="1:21">
      <c r="A29" s="37"/>
      <c r="B29" s="38">
        <v>1</v>
      </c>
      <c r="C29" s="37"/>
      <c r="D29" s="37">
        <v>2</v>
      </c>
      <c r="E29" t="s">
        <v>88</v>
      </c>
      <c r="F29" s="37" t="s">
        <v>89</v>
      </c>
      <c r="G29" s="37">
        <v>-62.44</v>
      </c>
      <c r="H29" s="37">
        <v>1.9525699999999999</v>
      </c>
      <c r="I29" s="37">
        <v>0.12418999999999999</v>
      </c>
      <c r="J29" s="37">
        <v>0.12096</v>
      </c>
      <c r="K29" s="37">
        <v>-19.83643</v>
      </c>
      <c r="L29" s="37">
        <v>1</v>
      </c>
      <c r="M29" s="37">
        <v>88.622829999999993</v>
      </c>
      <c r="N29" s="37">
        <v>1E-3</v>
      </c>
      <c r="O29" s="37">
        <v>-29.449459999999998</v>
      </c>
      <c r="P29" s="37">
        <v>0.15720999999999999</v>
      </c>
      <c r="Q29" s="37">
        <v>84</v>
      </c>
      <c r="R29" s="40">
        <v>0.66805555555555551</v>
      </c>
      <c r="S29" s="34">
        <f t="shared" ref="S29:S31" si="8">R29-TIME(10,0,0)</f>
        <v>0.25138888888888883</v>
      </c>
      <c r="T29" s="33"/>
      <c r="U29" s="37"/>
    </row>
    <row r="30" spans="1:21">
      <c r="A30" s="37"/>
      <c r="B30" s="38">
        <v>1</v>
      </c>
      <c r="C30" s="37"/>
      <c r="D30" s="37">
        <v>3</v>
      </c>
      <c r="E30" t="s">
        <v>90</v>
      </c>
      <c r="F30" s="37" t="s">
        <v>91</v>
      </c>
      <c r="G30" s="37">
        <v>-57.68</v>
      </c>
      <c r="H30" s="37">
        <v>-0.46034999999999998</v>
      </c>
      <c r="I30" s="37">
        <v>0.11463</v>
      </c>
      <c r="J30" s="37">
        <v>0.12640000000000001</v>
      </c>
      <c r="K30" s="37">
        <v>-18.89038</v>
      </c>
      <c r="L30" s="37">
        <v>1</v>
      </c>
      <c r="M30" s="37">
        <v>99.377989999999997</v>
      </c>
      <c r="N30" s="37">
        <v>9.7999999999999997E-4</v>
      </c>
      <c r="O30" s="37">
        <v>-41.381839999999997</v>
      </c>
      <c r="P30" s="37">
        <v>0.16533999999999999</v>
      </c>
      <c r="Q30" s="37">
        <v>84</v>
      </c>
      <c r="R30" s="40">
        <v>0.68541666666666667</v>
      </c>
      <c r="S30" s="34">
        <f t="shared" si="8"/>
        <v>0.26874999999999999</v>
      </c>
      <c r="T30" s="33"/>
      <c r="U30" s="37"/>
    </row>
    <row r="31" spans="1:21">
      <c r="A31" s="37"/>
      <c r="B31" s="38">
        <v>1</v>
      </c>
      <c r="C31" s="37"/>
      <c r="D31" s="37">
        <v>4</v>
      </c>
      <c r="E31" t="s">
        <v>92</v>
      </c>
      <c r="F31" s="37" t="s">
        <v>93</v>
      </c>
      <c r="G31" s="37">
        <v>-62.59</v>
      </c>
      <c r="H31" s="37">
        <v>-7.7130000000000004E-2</v>
      </c>
      <c r="I31" s="37">
        <v>0.10965</v>
      </c>
      <c r="J31" s="37">
        <v>0.12180000000000001</v>
      </c>
      <c r="K31" s="37">
        <v>-19.04297</v>
      </c>
      <c r="L31" s="37">
        <v>1</v>
      </c>
      <c r="M31" s="37">
        <v>96.904150000000001</v>
      </c>
      <c r="N31" s="37">
        <v>1E-3</v>
      </c>
      <c r="O31" s="37">
        <v>-33.630369999999999</v>
      </c>
      <c r="P31" s="37">
        <v>0.15395</v>
      </c>
      <c r="Q31" s="37">
        <v>100</v>
      </c>
      <c r="R31" s="40">
        <v>0.69444444444444442</v>
      </c>
      <c r="S31" s="34">
        <f t="shared" si="8"/>
        <v>0.27777777777777773</v>
      </c>
      <c r="T31" s="33"/>
      <c r="U31" s="37"/>
    </row>
    <row r="32" spans="1:21">
      <c r="A32" s="37"/>
      <c r="B32" s="38"/>
      <c r="C32" s="37"/>
      <c r="D32" s="37">
        <v>5</v>
      </c>
      <c r="F32" s="37"/>
      <c r="G32" s="37">
        <v>-49.41</v>
      </c>
      <c r="H32" s="37">
        <v>45.98</v>
      </c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4"/>
      <c r="U32" s="37"/>
    </row>
    <row r="33" spans="1:20">
      <c r="A33" s="37"/>
      <c r="B33" s="38">
        <v>1</v>
      </c>
      <c r="C33" s="37"/>
      <c r="D33" s="37">
        <v>5</v>
      </c>
      <c r="E33" t="s">
        <v>94</v>
      </c>
      <c r="F33" s="37" t="s">
        <v>95</v>
      </c>
      <c r="G33" s="37">
        <v>-49.41</v>
      </c>
      <c r="H33" s="37">
        <v>45.98</v>
      </c>
      <c r="I33" s="37">
        <v>3.5060000000000001E-2</v>
      </c>
      <c r="J33" s="37">
        <v>8.5379999999999998E-2</v>
      </c>
      <c r="K33" s="37">
        <v>-19.19556</v>
      </c>
      <c r="L33" s="37">
        <v>0.67852999999999997</v>
      </c>
      <c r="M33" s="37">
        <v>104.06077000000001</v>
      </c>
      <c r="N33" s="37">
        <v>1E-3</v>
      </c>
      <c r="O33" s="37">
        <v>-40.222169999999998</v>
      </c>
      <c r="P33" s="37">
        <v>0.24174999999999999</v>
      </c>
      <c r="Q33" s="37">
        <v>244.2</v>
      </c>
      <c r="R33" s="40">
        <v>0.73333333333333328</v>
      </c>
      <c r="S33" s="34">
        <f t="shared" ref="S33:S43" si="9">R33-TIME(10,0,0)</f>
        <v>0.3166666666666666</v>
      </c>
      <c r="T33" s="33"/>
    </row>
    <row r="34" spans="1:20">
      <c r="A34" s="37"/>
      <c r="B34" s="38"/>
      <c r="C34" s="37"/>
      <c r="D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4"/>
    </row>
    <row r="35" spans="1:20">
      <c r="A35" s="39">
        <v>45881</v>
      </c>
      <c r="B35" s="38">
        <v>2</v>
      </c>
      <c r="C35" s="37">
        <v>1</v>
      </c>
      <c r="D35" s="37">
        <v>1</v>
      </c>
      <c r="E35" t="s">
        <v>96</v>
      </c>
      <c r="F35" s="37" t="s">
        <v>97</v>
      </c>
      <c r="G35" s="37">
        <v>-45.87</v>
      </c>
      <c r="H35" s="37">
        <v>45.89</v>
      </c>
      <c r="I35" s="37">
        <v>-1.362E-2</v>
      </c>
      <c r="J35" s="37">
        <v>0.30687999999999999</v>
      </c>
      <c r="K35" s="37">
        <v>-17.21191</v>
      </c>
      <c r="L35" s="37">
        <v>3.2673100000000002</v>
      </c>
      <c r="M35" s="37">
        <v>77.855909999999994</v>
      </c>
      <c r="N35" s="37">
        <v>1.0200000000000001E-3</v>
      </c>
      <c r="O35" s="37">
        <v>-30.670169999999999</v>
      </c>
      <c r="P35" s="37">
        <v>0.26429999999999998</v>
      </c>
      <c r="Q35" s="37">
        <v>228.8</v>
      </c>
      <c r="R35" s="40">
        <v>0.51111111111111107</v>
      </c>
      <c r="S35" s="34">
        <f t="shared" si="9"/>
        <v>9.4444444444444386E-2</v>
      </c>
      <c r="T35" s="33"/>
    </row>
    <row r="36" spans="1:20">
      <c r="A36" s="37"/>
      <c r="B36" s="38">
        <v>2</v>
      </c>
      <c r="C36" s="37"/>
      <c r="D36" s="37">
        <v>2</v>
      </c>
      <c r="E36" t="s">
        <v>98</v>
      </c>
      <c r="F36" s="37" t="s">
        <v>99</v>
      </c>
      <c r="G36" s="37">
        <v>-40.56</v>
      </c>
      <c r="H36" s="37">
        <v>41.68</v>
      </c>
      <c r="I36" s="37">
        <v>-3.3400000000000001E-3</v>
      </c>
      <c r="J36" s="37">
        <v>0.55778000000000005</v>
      </c>
      <c r="K36" s="37">
        <v>-19.19556</v>
      </c>
      <c r="L36" s="37">
        <v>1</v>
      </c>
      <c r="M36" s="37">
        <v>86.981129999999993</v>
      </c>
      <c r="N36" s="37">
        <v>9.7999999999999997E-4</v>
      </c>
      <c r="O36" s="37">
        <v>-42.572020000000002</v>
      </c>
      <c r="P36" s="37">
        <v>0.27345000000000003</v>
      </c>
      <c r="Q36" s="37">
        <v>91.5</v>
      </c>
      <c r="R36" s="40">
        <v>0.53263888888888888</v>
      </c>
      <c r="S36" s="34">
        <f t="shared" si="9"/>
        <v>0.1159722222222222</v>
      </c>
      <c r="T36" s="33"/>
    </row>
    <row r="37" spans="1:20">
      <c r="A37" s="37"/>
      <c r="B37" s="38"/>
      <c r="C37" s="37">
        <v>2</v>
      </c>
      <c r="D37" s="37">
        <v>1</v>
      </c>
      <c r="F37" s="37" t="s">
        <v>100</v>
      </c>
      <c r="G37" s="1">
        <v>-39.700000000000003</v>
      </c>
      <c r="H37" s="1">
        <v>91.39</v>
      </c>
      <c r="I37" s="37"/>
      <c r="J37" s="37"/>
      <c r="K37" s="37"/>
      <c r="L37" s="37"/>
      <c r="M37" s="37"/>
      <c r="N37" s="37"/>
      <c r="O37" s="37"/>
      <c r="P37" s="37"/>
      <c r="Q37" s="37"/>
      <c r="R37" s="40"/>
      <c r="S37" s="34"/>
      <c r="T37" s="33"/>
    </row>
    <row r="38" spans="1:20">
      <c r="A38" s="37"/>
      <c r="B38" s="38">
        <v>2</v>
      </c>
      <c r="C38" s="37"/>
      <c r="D38" s="37">
        <v>1</v>
      </c>
      <c r="E38" t="s">
        <v>101</v>
      </c>
      <c r="F38" s="37" t="s">
        <v>102</v>
      </c>
      <c r="G38" s="1">
        <v>-39.700000000000003</v>
      </c>
      <c r="H38" s="1">
        <v>91.39</v>
      </c>
      <c r="I38" s="37">
        <v>2.419E-2</v>
      </c>
      <c r="J38" s="37">
        <v>0.99383999999999995</v>
      </c>
      <c r="K38" s="37">
        <v>-16.754149999999999</v>
      </c>
      <c r="L38" s="37">
        <v>1</v>
      </c>
      <c r="M38" s="37">
        <v>87.007739999999998</v>
      </c>
      <c r="N38" s="37">
        <v>1.0200000000000001E-3</v>
      </c>
      <c r="O38" s="37">
        <v>-47.21069</v>
      </c>
      <c r="P38" s="37">
        <v>0.21512000000000001</v>
      </c>
      <c r="Q38" s="37">
        <v>65</v>
      </c>
      <c r="R38" s="40">
        <v>0.57291666666666663</v>
      </c>
      <c r="S38" s="34">
        <f t="shared" si="9"/>
        <v>0.15624999999999994</v>
      </c>
      <c r="T38" s="33"/>
    </row>
    <row r="39" spans="1:20">
      <c r="A39" s="37"/>
      <c r="B39" s="38">
        <v>2</v>
      </c>
      <c r="C39" s="37"/>
      <c r="D39" s="37">
        <v>3</v>
      </c>
      <c r="E39" t="s">
        <v>103</v>
      </c>
      <c r="F39" s="37" t="s">
        <v>104</v>
      </c>
      <c r="G39" s="1">
        <v>-61.43</v>
      </c>
      <c r="H39" s="37">
        <v>-1.62822</v>
      </c>
      <c r="I39" s="37">
        <v>6.5900000000000004E-3</v>
      </c>
      <c r="J39" s="37">
        <v>0.18709999999999999</v>
      </c>
      <c r="K39" s="37">
        <v>-16.662600000000001</v>
      </c>
      <c r="L39" s="37">
        <v>1.51183</v>
      </c>
      <c r="M39" s="37">
        <v>92.028300000000002</v>
      </c>
      <c r="N39" s="37">
        <v>9.7999999999999997E-4</v>
      </c>
      <c r="O39" s="37">
        <v>-23.559570000000001</v>
      </c>
      <c r="P39" s="37">
        <v>0.25575999999999999</v>
      </c>
      <c r="Q39" s="37">
        <v>112.4</v>
      </c>
      <c r="R39" s="40">
        <v>0.63611111111111107</v>
      </c>
      <c r="S39" s="34">
        <f t="shared" si="9"/>
        <v>0.21944444444444439</v>
      </c>
      <c r="T39" s="33"/>
    </row>
    <row r="40" spans="1:20">
      <c r="A40" s="37"/>
      <c r="B40" s="38"/>
      <c r="C40" s="37">
        <v>3</v>
      </c>
      <c r="D40" s="37">
        <v>1</v>
      </c>
      <c r="E40" t="s">
        <v>105</v>
      </c>
      <c r="F40" s="37" t="s">
        <v>106</v>
      </c>
      <c r="G40" s="1">
        <v>-45.62</v>
      </c>
      <c r="H40" s="37">
        <v>0.33484999999999998</v>
      </c>
      <c r="I40" s="37">
        <v>8.0420000000000005E-2</v>
      </c>
      <c r="J40" s="37">
        <v>0.20068</v>
      </c>
      <c r="K40" s="37">
        <v>-17.608640000000001</v>
      </c>
      <c r="L40" s="37">
        <v>1</v>
      </c>
      <c r="M40" s="37">
        <v>95.652780000000007</v>
      </c>
      <c r="N40" s="37">
        <v>9.7999999999999997E-4</v>
      </c>
      <c r="O40" s="37">
        <v>-28.44238</v>
      </c>
      <c r="P40" s="37">
        <v>0.21987000000000001</v>
      </c>
      <c r="Q40" s="37">
        <v>72</v>
      </c>
      <c r="R40" s="40">
        <v>0.65625</v>
      </c>
      <c r="S40" s="34">
        <f t="shared" si="9"/>
        <v>0.23958333333333331</v>
      </c>
      <c r="T40" s="33"/>
    </row>
    <row r="41" spans="1:20">
      <c r="A41" s="37"/>
      <c r="B41" s="38">
        <v>2</v>
      </c>
      <c r="C41" s="37"/>
      <c r="D41" s="37">
        <v>2</v>
      </c>
      <c r="E41" t="s">
        <v>107</v>
      </c>
      <c r="F41" s="37" t="s">
        <v>108</v>
      </c>
      <c r="G41" s="1">
        <v>-66.77</v>
      </c>
      <c r="H41" s="37">
        <v>-0.31290000000000001</v>
      </c>
      <c r="I41" s="37">
        <v>0.15129000000000001</v>
      </c>
      <c r="J41" s="37">
        <v>0.13739999999999999</v>
      </c>
      <c r="K41" s="37">
        <v>-15.77759</v>
      </c>
      <c r="L41" s="37">
        <v>1.4843299999999999</v>
      </c>
      <c r="M41" s="37">
        <v>104.16522000000001</v>
      </c>
      <c r="N41" s="37">
        <v>1E-3</v>
      </c>
      <c r="O41" s="37">
        <v>-48.828130000000002</v>
      </c>
      <c r="P41" s="37">
        <v>0.12329</v>
      </c>
      <c r="Q41" s="37">
        <v>85.5</v>
      </c>
      <c r="R41" s="40">
        <v>0.66249999999999998</v>
      </c>
      <c r="S41" s="34">
        <f t="shared" si="9"/>
        <v>0.24583333333333329</v>
      </c>
      <c r="T41" s="33"/>
    </row>
    <row r="42" spans="1:20">
      <c r="A42" s="37"/>
      <c r="B42" s="38">
        <v>2</v>
      </c>
      <c r="C42" s="37">
        <v>4</v>
      </c>
      <c r="D42" s="37">
        <v>1</v>
      </c>
      <c r="E42" t="s">
        <v>109</v>
      </c>
      <c r="F42" s="37" t="s">
        <v>110</v>
      </c>
      <c r="G42" s="1">
        <v>-43.52</v>
      </c>
      <c r="H42" s="1">
        <v>119.86</v>
      </c>
      <c r="I42" s="37">
        <v>7.1459999999999996E-2</v>
      </c>
      <c r="J42" s="37">
        <v>0.90222000000000002</v>
      </c>
      <c r="K42" s="37">
        <v>-16.57105</v>
      </c>
      <c r="L42" s="37">
        <v>1.74752</v>
      </c>
      <c r="M42" s="37">
        <v>110.58728000000001</v>
      </c>
      <c r="N42" s="37">
        <v>1.0200000000000001E-3</v>
      </c>
      <c r="O42" s="37">
        <v>-43.701169999999998</v>
      </c>
      <c r="P42" s="37">
        <v>0.15981000000000001</v>
      </c>
      <c r="Q42" s="37">
        <v>92.2</v>
      </c>
      <c r="R42" s="40">
        <v>0.6958333333333333</v>
      </c>
      <c r="S42" s="34">
        <f t="shared" si="9"/>
        <v>0.27916666666666662</v>
      </c>
      <c r="T42" s="33"/>
    </row>
    <row r="43" spans="1:20">
      <c r="A43" s="37"/>
      <c r="B43" s="38">
        <v>2</v>
      </c>
      <c r="C43" s="37">
        <v>5</v>
      </c>
      <c r="D43" s="37">
        <v>1</v>
      </c>
      <c r="E43" t="s">
        <v>111</v>
      </c>
      <c r="F43" s="37" t="s">
        <v>112</v>
      </c>
      <c r="G43" s="1">
        <v>-32.78</v>
      </c>
      <c r="H43" s="1">
        <v>50.92</v>
      </c>
      <c r="I43" s="37">
        <v>3.4979999999999997E-2</v>
      </c>
      <c r="J43" s="37">
        <v>0.28982000000000002</v>
      </c>
      <c r="K43" s="37">
        <v>-18.371580000000002</v>
      </c>
      <c r="L43" s="37">
        <v>1</v>
      </c>
      <c r="M43" s="37">
        <v>85.530659999999997</v>
      </c>
      <c r="N43" s="37">
        <v>1.0200000000000001E-3</v>
      </c>
      <c r="O43" s="37">
        <v>-28.076170000000001</v>
      </c>
      <c r="P43" s="37">
        <v>0.20494000000000001</v>
      </c>
      <c r="Q43" s="37">
        <v>61.2</v>
      </c>
      <c r="R43" s="40">
        <v>0.72986111111111107</v>
      </c>
      <c r="S43" s="34">
        <f t="shared" si="9"/>
        <v>0.31319444444444439</v>
      </c>
      <c r="T43" s="33"/>
    </row>
    <row r="44" spans="1:20">
      <c r="A44" s="37"/>
      <c r="B44" s="38"/>
      <c r="C44" s="37"/>
      <c r="D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4"/>
    </row>
    <row r="45" spans="1:20">
      <c r="A45" s="39">
        <v>45884</v>
      </c>
      <c r="B45" s="38">
        <v>1</v>
      </c>
      <c r="C45" s="37">
        <v>1</v>
      </c>
      <c r="D45" s="37">
        <v>1</v>
      </c>
      <c r="E45" t="s">
        <v>113</v>
      </c>
      <c r="F45" s="37" t="s">
        <v>114</v>
      </c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4"/>
    </row>
    <row r="46" spans="1:20">
      <c r="A46" s="37"/>
      <c r="B46" s="38">
        <v>1</v>
      </c>
      <c r="C46" s="37">
        <v>2</v>
      </c>
      <c r="D46" s="37">
        <v>1</v>
      </c>
      <c r="E46" t="s">
        <v>115</v>
      </c>
      <c r="F46" s="37" t="s">
        <v>116</v>
      </c>
      <c r="G46" s="1">
        <v>-46.57</v>
      </c>
      <c r="H46" s="37">
        <v>81.69</v>
      </c>
      <c r="I46" s="37">
        <v>7.5649999999999995E-2</v>
      </c>
      <c r="J46" s="37">
        <v>0.13467999999999999</v>
      </c>
      <c r="K46" s="37">
        <v>-15.68604</v>
      </c>
      <c r="L46" s="37">
        <v>2.2755700000000001</v>
      </c>
      <c r="M46" s="37">
        <v>104.36485</v>
      </c>
      <c r="N46" s="37">
        <v>9.7999999999999997E-4</v>
      </c>
      <c r="O46" s="37">
        <v>-19.348140000000001</v>
      </c>
      <c r="P46" s="37">
        <v>0.24768999999999999</v>
      </c>
      <c r="Q46" s="37">
        <v>62.4</v>
      </c>
      <c r="R46" s="40">
        <v>0.57708333333333328</v>
      </c>
      <c r="S46" s="34">
        <f t="shared" ref="S46:S48" si="10">R46-TIME(10,0,0)</f>
        <v>0.1604166666666666</v>
      </c>
      <c r="T46" s="33"/>
    </row>
    <row r="47" spans="1:20">
      <c r="A47" s="37"/>
      <c r="B47" s="38">
        <v>1</v>
      </c>
      <c r="C47" s="37">
        <v>3</v>
      </c>
      <c r="D47" s="37">
        <v>1</v>
      </c>
      <c r="E47" t="s">
        <v>117</v>
      </c>
      <c r="F47" s="5" t="s">
        <v>118</v>
      </c>
      <c r="G47" s="37">
        <v>-48.52</v>
      </c>
      <c r="H47" s="37">
        <v>26.06</v>
      </c>
      <c r="I47" s="37">
        <v>3.7629999999999997E-2</v>
      </c>
      <c r="J47" s="37">
        <v>0.5474</v>
      </c>
      <c r="K47" s="37">
        <v>-19.98901</v>
      </c>
      <c r="L47" s="37">
        <v>1</v>
      </c>
      <c r="M47" s="37">
        <v>84.355019999999996</v>
      </c>
      <c r="N47" s="37">
        <v>9.6000000000000002E-4</v>
      </c>
      <c r="O47" s="37">
        <v>-45.898440000000001</v>
      </c>
      <c r="P47" s="37">
        <v>0.34806999999999999</v>
      </c>
      <c r="Q47" s="37">
        <v>140.80000000000001</v>
      </c>
      <c r="R47" s="40">
        <v>0.60277777777777775</v>
      </c>
      <c r="S47" s="34">
        <f t="shared" si="10"/>
        <v>0.18611111111111106</v>
      </c>
      <c r="T47" s="33"/>
    </row>
    <row r="48" spans="1:20">
      <c r="A48" s="37"/>
      <c r="B48" s="38">
        <v>1</v>
      </c>
      <c r="C48" s="37">
        <v>4</v>
      </c>
      <c r="D48" s="37">
        <v>1</v>
      </c>
      <c r="E48" t="s">
        <v>119</v>
      </c>
      <c r="F48" s="5" t="s">
        <v>120</v>
      </c>
      <c r="G48" s="37">
        <v>-47.88</v>
      </c>
      <c r="H48" s="37">
        <v>49.45</v>
      </c>
      <c r="I48" s="37">
        <v>3.9100000000000003E-3</v>
      </c>
      <c r="J48" s="37">
        <v>0.13597999999999999</v>
      </c>
      <c r="K48" s="37">
        <v>-17.456060000000001</v>
      </c>
      <c r="L48" s="37">
        <v>1</v>
      </c>
      <c r="M48" s="37">
        <v>96.543430000000001</v>
      </c>
      <c r="N48" s="37">
        <v>9.7999999999999997E-4</v>
      </c>
      <c r="O48" s="37">
        <v>-19.805910000000001</v>
      </c>
      <c r="P48" s="37">
        <v>0.21898000000000001</v>
      </c>
      <c r="Q48" s="37">
        <v>98.1</v>
      </c>
      <c r="R48" s="40">
        <v>0.63680555555555551</v>
      </c>
      <c r="S48" s="34">
        <f t="shared" si="10"/>
        <v>0.22013888888888883</v>
      </c>
      <c r="T48" s="33"/>
    </row>
    <row r="49" spans="1:21">
      <c r="A49" s="37"/>
      <c r="B49" s="38"/>
      <c r="C49" s="37">
        <v>5</v>
      </c>
      <c r="D49" s="37">
        <v>1</v>
      </c>
      <c r="E49" t="s">
        <v>121</v>
      </c>
      <c r="F49" s="1" t="s">
        <v>122</v>
      </c>
      <c r="G49" s="37">
        <v>-32.47</v>
      </c>
      <c r="H49" s="37">
        <v>65.23</v>
      </c>
      <c r="I49" s="37"/>
      <c r="J49" s="37">
        <v>0.67366000000000004</v>
      </c>
      <c r="K49" s="37">
        <v>-19.927980000000002</v>
      </c>
      <c r="L49" s="37">
        <v>1</v>
      </c>
      <c r="M49" s="37">
        <v>39.635919999999999</v>
      </c>
      <c r="N49" s="37">
        <v>1.0200000000000001E-3</v>
      </c>
      <c r="O49" s="37">
        <v>-16.906739999999999</v>
      </c>
      <c r="P49" s="37">
        <v>0.32544000000000001</v>
      </c>
      <c r="Q49" s="37">
        <v>88.2</v>
      </c>
      <c r="R49" s="40">
        <v>0.67152777777777772</v>
      </c>
      <c r="S49" s="34"/>
      <c r="T49" s="33"/>
      <c r="U49" s="37"/>
    </row>
    <row r="58" spans="1:21">
      <c r="A58" s="37"/>
      <c r="B58" s="38"/>
      <c r="C58" s="37"/>
      <c r="D58" s="37"/>
      <c r="F58" s="37"/>
      <c r="G58" s="8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U58" s="37"/>
    </row>
    <row r="62" spans="1:21">
      <c r="A62" s="24"/>
      <c r="B62" s="25"/>
      <c r="C62" s="26"/>
      <c r="D62" s="27"/>
      <c r="F62" s="2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U62" s="24"/>
    </row>
    <row r="63" spans="1:21">
      <c r="A63" s="28"/>
      <c r="B63" s="29"/>
      <c r="C63" s="30"/>
      <c r="D63" s="28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/>
      <c r="Q63" s="37"/>
      <c r="R63" s="37"/>
      <c r="U63" s="28"/>
    </row>
    <row r="64" spans="1:21">
      <c r="A64" s="28"/>
      <c r="B64" s="29"/>
      <c r="C64" s="30"/>
      <c r="D64" s="28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U64" s="28"/>
    </row>
    <row r="65" spans="1:21">
      <c r="A65" s="28"/>
      <c r="B65" s="29"/>
      <c r="C65" s="30"/>
      <c r="D65" s="28"/>
      <c r="F65" s="37"/>
      <c r="G65" s="37"/>
      <c r="H65" s="37"/>
      <c r="I65" s="37"/>
      <c r="J65" s="37"/>
      <c r="K65" s="37"/>
      <c r="L65" s="37"/>
      <c r="M65" s="37"/>
      <c r="N65" s="37"/>
      <c r="O65"/>
      <c r="P65" s="37"/>
      <c r="Q65" s="37"/>
      <c r="R65" s="37"/>
      <c r="U65" s="28"/>
    </row>
    <row r="66" spans="1:21">
      <c r="A66" s="28"/>
      <c r="B66" s="29"/>
      <c r="C66" s="30"/>
      <c r="D66" s="28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U66" s="28"/>
    </row>
    <row r="67" spans="1:21">
      <c r="A67" s="28"/>
      <c r="B67" s="29"/>
      <c r="C67" s="30"/>
      <c r="D67" s="28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/>
      <c r="R67" s="37"/>
      <c r="U67" s="28"/>
    </row>
    <row r="68" spans="1:21">
      <c r="A68" s="28"/>
      <c r="B68" s="29"/>
      <c r="C68" s="30"/>
      <c r="D68" s="28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U68" s="28"/>
    </row>
    <row r="83" spans="7:7">
      <c r="G83" s="37" t="s">
        <v>123</v>
      </c>
    </row>
  </sheetData>
  <phoneticPr fontId="24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7BAA7-8170-4134-857C-87A18BE1E89E}">
  <sheetPr codeName="Sheet3"/>
  <dimension ref="A1:N66"/>
  <sheetViews>
    <sheetView topLeftCell="L58" zoomScale="145" zoomScaleNormal="145" workbookViewId="0">
      <selection activeCell="Z41" sqref="Z41"/>
    </sheetView>
  </sheetViews>
  <sheetFormatPr defaultRowHeight="17.649999999999999"/>
  <cols>
    <col min="5" max="5" width="15" customWidth="1"/>
  </cols>
  <sheetData>
    <row r="1" spans="1:11">
      <c r="A1" s="2" t="s">
        <v>18</v>
      </c>
      <c r="B1" s="6" t="s">
        <v>19</v>
      </c>
      <c r="C1" s="2" t="s">
        <v>20</v>
      </c>
      <c r="D1" s="2" t="s">
        <v>21</v>
      </c>
      <c r="E1" s="2" t="s">
        <v>124</v>
      </c>
      <c r="F1" s="2" t="s">
        <v>37</v>
      </c>
      <c r="G1" s="2" t="s">
        <v>23</v>
      </c>
      <c r="K1" s="31" t="s">
        <v>125</v>
      </c>
    </row>
    <row r="10" spans="1:11">
      <c r="A10" s="39">
        <v>45874</v>
      </c>
      <c r="B10" s="38"/>
      <c r="C10" s="37"/>
      <c r="D10" s="37">
        <v>2</v>
      </c>
      <c r="E10" t="s">
        <v>126</v>
      </c>
      <c r="F10" t="s">
        <v>127</v>
      </c>
      <c r="G10" t="s">
        <v>68</v>
      </c>
      <c r="K10" t="e" vm="1">
        <v>#VALUE!</v>
      </c>
    </row>
    <row r="11" spans="1:11">
      <c r="A11" s="37"/>
      <c r="B11" s="38"/>
      <c r="C11" s="37"/>
      <c r="D11" s="37"/>
      <c r="E11" t="s">
        <v>128</v>
      </c>
      <c r="F11" t="s">
        <v>127</v>
      </c>
      <c r="G11" s="5" t="s">
        <v>129</v>
      </c>
      <c r="K11" t="e" vm="2">
        <v>#VALUE!</v>
      </c>
    </row>
    <row r="12" spans="1:11">
      <c r="A12" s="37"/>
      <c r="B12" s="38">
        <v>1</v>
      </c>
      <c r="C12" s="37">
        <v>3</v>
      </c>
      <c r="D12" s="37">
        <v>1</v>
      </c>
      <c r="E12" t="s">
        <v>126</v>
      </c>
      <c r="G12" t="s">
        <v>130</v>
      </c>
      <c r="K12" t="e" vm="3">
        <v>#VALUE!</v>
      </c>
    </row>
    <row r="13" spans="1:11">
      <c r="A13" s="37"/>
      <c r="B13" s="38"/>
      <c r="C13" s="37"/>
      <c r="D13" s="37"/>
      <c r="E13" t="s">
        <v>128</v>
      </c>
    </row>
    <row r="14" spans="1:11">
      <c r="A14" s="37"/>
      <c r="B14" s="38"/>
      <c r="C14" s="37"/>
      <c r="D14" s="37"/>
      <c r="E14" t="s">
        <v>131</v>
      </c>
    </row>
    <row r="15" spans="1:11">
      <c r="A15" s="37"/>
      <c r="B15" s="38">
        <v>1</v>
      </c>
      <c r="C15" s="37">
        <v>4</v>
      </c>
      <c r="D15" s="37">
        <v>1</v>
      </c>
      <c r="E15" t="s">
        <v>126</v>
      </c>
      <c r="G15" t="s">
        <v>132</v>
      </c>
      <c r="K15" t="e" vm="4">
        <v>#VALUE!</v>
      </c>
    </row>
    <row r="16" spans="1:11">
      <c r="A16" s="37"/>
      <c r="B16" s="38"/>
      <c r="C16" s="37"/>
      <c r="D16" s="37"/>
      <c r="E16" t="s">
        <v>128</v>
      </c>
    </row>
    <row r="17" spans="1:14">
      <c r="A17" s="37"/>
      <c r="B17" s="38"/>
      <c r="C17" s="37"/>
      <c r="D17" s="37"/>
      <c r="E17" t="s">
        <v>131</v>
      </c>
      <c r="N17" t="s">
        <v>133</v>
      </c>
    </row>
    <row r="18" spans="1:14">
      <c r="A18" s="37"/>
      <c r="B18" s="38"/>
      <c r="C18" s="37"/>
      <c r="D18" s="37"/>
      <c r="E18" t="s">
        <v>131</v>
      </c>
      <c r="G18" t="s">
        <v>134</v>
      </c>
      <c r="K18" t="e" vm="5">
        <v>#VALUE!</v>
      </c>
    </row>
    <row r="19" spans="1:14">
      <c r="A19" s="39">
        <v>45875</v>
      </c>
      <c r="B19" s="38">
        <v>2</v>
      </c>
      <c r="C19" s="37">
        <v>2</v>
      </c>
      <c r="D19" s="37">
        <v>1</v>
      </c>
    </row>
    <row r="20" spans="1:14">
      <c r="A20" s="37"/>
      <c r="B20" s="38"/>
      <c r="C20" s="37"/>
      <c r="D20" s="37">
        <v>3</v>
      </c>
      <c r="E20" t="s">
        <v>126</v>
      </c>
      <c r="F20" t="s">
        <v>127</v>
      </c>
      <c r="G20" t="s">
        <v>135</v>
      </c>
      <c r="K20" t="e" vm="6">
        <v>#VALUE!</v>
      </c>
    </row>
    <row r="21" spans="1:14">
      <c r="A21" s="37"/>
      <c r="B21" s="38"/>
      <c r="C21" s="37"/>
      <c r="D21" s="37"/>
      <c r="E21" t="s">
        <v>128</v>
      </c>
      <c r="F21" t="s">
        <v>127</v>
      </c>
    </row>
    <row r="22" spans="1:14">
      <c r="A22" s="37"/>
      <c r="B22" s="38"/>
      <c r="C22" s="37"/>
      <c r="D22" s="37"/>
      <c r="E22" t="s">
        <v>136</v>
      </c>
      <c r="F22" t="s">
        <v>127</v>
      </c>
    </row>
    <row r="23" spans="1:14">
      <c r="A23" s="37"/>
      <c r="B23" s="38">
        <v>2</v>
      </c>
      <c r="C23" s="37">
        <v>3</v>
      </c>
      <c r="D23" s="37">
        <v>2</v>
      </c>
      <c r="E23" t="s">
        <v>126</v>
      </c>
      <c r="G23" t="s">
        <v>137</v>
      </c>
      <c r="K23" t="e" vm="7">
        <v>#VALUE!</v>
      </c>
    </row>
    <row r="24" spans="1:14">
      <c r="A24" s="37"/>
      <c r="B24" s="38">
        <v>2</v>
      </c>
      <c r="C24" s="37">
        <v>5</v>
      </c>
      <c r="D24" s="37">
        <v>2</v>
      </c>
      <c r="E24" t="s">
        <v>128</v>
      </c>
      <c r="G24" t="s">
        <v>138</v>
      </c>
    </row>
    <row r="25" spans="1:14">
      <c r="A25" s="37"/>
      <c r="B25" s="38"/>
      <c r="C25" s="37"/>
      <c r="D25" s="37"/>
    </row>
    <row r="26" spans="1:14">
      <c r="A26" s="39">
        <v>45880</v>
      </c>
      <c r="B26" s="38">
        <v>1</v>
      </c>
      <c r="C26" s="37">
        <v>1</v>
      </c>
      <c r="D26" s="37">
        <v>1</v>
      </c>
      <c r="E26" t="s">
        <v>126</v>
      </c>
      <c r="G26" t="s">
        <v>139</v>
      </c>
      <c r="J26" t="s">
        <v>140</v>
      </c>
    </row>
    <row r="27" spans="1:14">
      <c r="A27" s="37"/>
      <c r="B27" s="38">
        <v>1</v>
      </c>
      <c r="C27" s="37"/>
      <c r="D27" s="37">
        <v>2</v>
      </c>
      <c r="E27" t="s">
        <v>126</v>
      </c>
      <c r="G27" t="s">
        <v>141</v>
      </c>
      <c r="J27" t="s">
        <v>140</v>
      </c>
    </row>
    <row r="28" spans="1:14">
      <c r="A28" s="37"/>
      <c r="B28" s="38">
        <v>1</v>
      </c>
      <c r="C28" s="37">
        <v>2</v>
      </c>
      <c r="D28" s="37">
        <v>1</v>
      </c>
      <c r="E28" t="s">
        <v>126</v>
      </c>
      <c r="G28" t="s">
        <v>142</v>
      </c>
      <c r="K28" t="e" vm="8">
        <v>#VALUE!</v>
      </c>
    </row>
    <row r="29" spans="1:14">
      <c r="A29" s="37"/>
      <c r="B29" s="38"/>
      <c r="C29" s="37"/>
      <c r="D29" s="37"/>
      <c r="E29" t="s">
        <v>128</v>
      </c>
    </row>
    <row r="30" spans="1:14">
      <c r="A30" s="37"/>
      <c r="B30" s="38"/>
      <c r="C30" s="37"/>
      <c r="D30" s="37"/>
      <c r="E30" t="s">
        <v>131</v>
      </c>
    </row>
    <row r="31" spans="1:14">
      <c r="A31" s="37"/>
      <c r="B31" s="38"/>
      <c r="C31" s="37"/>
      <c r="D31" s="37"/>
      <c r="E31" t="s">
        <v>131</v>
      </c>
      <c r="G31" s="32" t="s">
        <v>143</v>
      </c>
      <c r="H31" s="32"/>
      <c r="K31" t="e" vm="9">
        <v>#VALUE!</v>
      </c>
    </row>
    <row r="32" spans="1:14">
      <c r="A32" s="37"/>
      <c r="B32" s="38"/>
      <c r="C32" s="37"/>
      <c r="D32" s="37"/>
      <c r="E32" t="s">
        <v>131</v>
      </c>
      <c r="G32" s="32" t="s">
        <v>144</v>
      </c>
      <c r="H32" s="32"/>
      <c r="K32" t="e" vm="10">
        <v>#VALUE!</v>
      </c>
    </row>
    <row r="33" spans="1:14">
      <c r="A33" s="37"/>
      <c r="B33" s="38"/>
      <c r="C33" s="37"/>
      <c r="D33" s="37"/>
      <c r="E33" t="s">
        <v>131</v>
      </c>
      <c r="G33" t="s">
        <v>145</v>
      </c>
      <c r="K33" t="e" vm="11">
        <v>#VALUE!</v>
      </c>
    </row>
    <row r="34" spans="1:14">
      <c r="A34" s="37"/>
      <c r="B34" s="38">
        <v>1</v>
      </c>
      <c r="C34" s="37"/>
      <c r="D34" s="37">
        <v>2</v>
      </c>
      <c r="E34" t="s">
        <v>126</v>
      </c>
      <c r="G34" t="s">
        <v>146</v>
      </c>
    </row>
    <row r="35" spans="1:14">
      <c r="A35" s="37"/>
      <c r="B35" s="38">
        <v>1</v>
      </c>
      <c r="C35" s="37"/>
      <c r="D35" s="37">
        <v>3</v>
      </c>
      <c r="E35" t="s">
        <v>126</v>
      </c>
      <c r="G35" t="s">
        <v>147</v>
      </c>
    </row>
    <row r="36" spans="1:14">
      <c r="A36" s="37"/>
      <c r="B36" s="38">
        <v>1</v>
      </c>
      <c r="C36" s="37"/>
      <c r="D36" s="37">
        <v>4</v>
      </c>
      <c r="E36" t="s">
        <v>126</v>
      </c>
      <c r="G36" t="s">
        <v>148</v>
      </c>
      <c r="N36" t="s">
        <v>149</v>
      </c>
    </row>
    <row r="37" spans="1:14">
      <c r="A37" s="37"/>
      <c r="B37" s="38"/>
      <c r="C37" s="37"/>
      <c r="D37" s="37">
        <v>5</v>
      </c>
      <c r="E37" t="s">
        <v>126</v>
      </c>
      <c r="G37" s="5" t="s">
        <v>150</v>
      </c>
      <c r="J37" t="s">
        <v>151</v>
      </c>
    </row>
    <row r="38" spans="1:14">
      <c r="A38" s="37"/>
      <c r="B38" s="37"/>
      <c r="C38" s="37"/>
      <c r="D38" s="37"/>
      <c r="E38" t="s">
        <v>128</v>
      </c>
      <c r="G38" t="s">
        <v>150</v>
      </c>
    </row>
    <row r="39" spans="1:14">
      <c r="A39" s="37"/>
      <c r="B39" s="38"/>
      <c r="C39" s="37"/>
      <c r="D39" s="37"/>
    </row>
    <row r="40" spans="1:14">
      <c r="A40" s="39">
        <v>45881</v>
      </c>
      <c r="B40" s="38">
        <v>2</v>
      </c>
      <c r="C40" s="37">
        <v>1</v>
      </c>
      <c r="D40" s="37">
        <v>1</v>
      </c>
      <c r="E40" t="s">
        <v>126</v>
      </c>
      <c r="G40" s="5" t="s">
        <v>152</v>
      </c>
      <c r="J40" t="s">
        <v>151</v>
      </c>
    </row>
    <row r="41" spans="1:14">
      <c r="A41" s="39"/>
      <c r="B41" s="38"/>
      <c r="C41" s="37"/>
      <c r="D41" s="37"/>
      <c r="E41" t="s">
        <v>128</v>
      </c>
      <c r="G41" s="5"/>
    </row>
    <row r="42" spans="1:14">
      <c r="A42" s="37"/>
      <c r="B42" s="38">
        <v>2</v>
      </c>
      <c r="C42" s="37"/>
      <c r="D42" s="37">
        <v>2</v>
      </c>
      <c r="E42" t="s">
        <v>126</v>
      </c>
      <c r="G42" t="s">
        <v>153</v>
      </c>
    </row>
    <row r="43" spans="1:14">
      <c r="A43" s="37"/>
      <c r="B43" s="38"/>
      <c r="C43" s="37">
        <v>2</v>
      </c>
      <c r="D43" s="37">
        <v>3</v>
      </c>
      <c r="E43" t="s">
        <v>126</v>
      </c>
      <c r="G43" s="5" t="s">
        <v>154</v>
      </c>
      <c r="K43" t="e" vm="12">
        <v>#VALUE!</v>
      </c>
    </row>
    <row r="44" spans="1:14">
      <c r="A44" s="37"/>
      <c r="B44" s="38"/>
      <c r="C44" s="37"/>
      <c r="D44" s="37"/>
      <c r="E44" t="s">
        <v>128</v>
      </c>
    </row>
    <row r="45" spans="1:14">
      <c r="A45" s="37"/>
      <c r="B45" s="38"/>
      <c r="C45" s="37"/>
      <c r="D45" s="37"/>
      <c r="E45" t="s">
        <v>131</v>
      </c>
    </row>
    <row r="46" spans="1:14">
      <c r="A46" s="37"/>
      <c r="B46" s="38"/>
      <c r="C46" s="37">
        <v>3</v>
      </c>
      <c r="D46" s="37">
        <v>1</v>
      </c>
      <c r="E46" t="s">
        <v>126</v>
      </c>
      <c r="G46" t="s">
        <v>155</v>
      </c>
    </row>
    <row r="47" spans="1:14">
      <c r="A47" s="37"/>
      <c r="B47" s="38"/>
      <c r="C47" s="37"/>
      <c r="D47" s="37">
        <v>2</v>
      </c>
      <c r="E47" t="s">
        <v>126</v>
      </c>
      <c r="G47" s="5" t="s">
        <v>156</v>
      </c>
      <c r="K47" t="e" vm="13">
        <v>#VALUE!</v>
      </c>
    </row>
    <row r="48" spans="1:14">
      <c r="A48" s="37"/>
      <c r="B48" s="38"/>
      <c r="C48" s="37"/>
      <c r="D48" s="37"/>
      <c r="E48" t="s">
        <v>128</v>
      </c>
      <c r="G48" s="5"/>
    </row>
    <row r="49" spans="1:14">
      <c r="A49" s="37"/>
      <c r="B49" s="38"/>
      <c r="C49" s="37"/>
      <c r="D49" s="37"/>
      <c r="E49" t="s">
        <v>131</v>
      </c>
      <c r="G49" s="5"/>
    </row>
    <row r="50" spans="1:14">
      <c r="A50" s="37"/>
      <c r="B50" s="38"/>
      <c r="C50" s="37"/>
      <c r="D50" s="37"/>
      <c r="E50" t="s">
        <v>131</v>
      </c>
      <c r="G50" s="5" t="s">
        <v>157</v>
      </c>
      <c r="K50" t="e" vm="14">
        <v>#VALUE!</v>
      </c>
    </row>
    <row r="51" spans="1:14">
      <c r="A51" s="37"/>
      <c r="B51" s="38"/>
      <c r="C51" s="37">
        <v>4</v>
      </c>
      <c r="D51" s="37">
        <v>1</v>
      </c>
      <c r="G51" s="5" t="s">
        <v>158</v>
      </c>
    </row>
    <row r="52" spans="1:14">
      <c r="A52" s="37"/>
      <c r="B52" s="38"/>
      <c r="C52" s="37">
        <v>5</v>
      </c>
      <c r="D52" s="37">
        <v>1</v>
      </c>
      <c r="G52" s="5" t="s">
        <v>159</v>
      </c>
    </row>
    <row r="53" spans="1:14">
      <c r="A53" s="37"/>
      <c r="B53" s="38"/>
      <c r="C53" s="37"/>
      <c r="D53" s="37"/>
    </row>
    <row r="54" spans="1:14">
      <c r="A54" s="39">
        <v>45884</v>
      </c>
      <c r="B54" s="38"/>
      <c r="C54" s="37"/>
      <c r="D54" s="37"/>
    </row>
    <row r="55" spans="1:14">
      <c r="A55" s="37"/>
      <c r="B55" s="38">
        <v>1</v>
      </c>
      <c r="C55" s="37">
        <v>2</v>
      </c>
      <c r="D55" s="37">
        <v>1</v>
      </c>
      <c r="E55" t="s">
        <v>126</v>
      </c>
      <c r="G55" s="5" t="s">
        <v>160</v>
      </c>
      <c r="K55" t="e" vm="15">
        <v>#VALUE!</v>
      </c>
      <c r="N55" t="s">
        <v>161</v>
      </c>
    </row>
    <row r="56" spans="1:14">
      <c r="A56" s="37"/>
      <c r="B56" s="38"/>
      <c r="C56" s="37"/>
      <c r="D56" s="37"/>
      <c r="E56" t="s">
        <v>128</v>
      </c>
      <c r="G56" s="5"/>
    </row>
    <row r="57" spans="1:14">
      <c r="A57" s="37"/>
      <c r="B57" s="38"/>
      <c r="C57" s="37"/>
      <c r="D57" s="37"/>
      <c r="E57" t="s">
        <v>131</v>
      </c>
      <c r="G57" s="5"/>
    </row>
    <row r="58" spans="1:14">
      <c r="A58" s="37"/>
      <c r="B58" s="38">
        <v>1</v>
      </c>
      <c r="C58" s="37">
        <v>3</v>
      </c>
      <c r="D58" s="37">
        <v>1</v>
      </c>
      <c r="E58" t="s">
        <v>126</v>
      </c>
      <c r="G58" s="5" t="s">
        <v>162</v>
      </c>
      <c r="K58" t="e" vm="16">
        <v>#VALUE!</v>
      </c>
    </row>
    <row r="59" spans="1:14">
      <c r="A59" s="37"/>
      <c r="B59" s="38"/>
      <c r="C59" s="37"/>
      <c r="D59" s="37"/>
      <c r="E59" t="s">
        <v>128</v>
      </c>
      <c r="G59" s="5"/>
    </row>
    <row r="60" spans="1:14">
      <c r="A60" s="37"/>
      <c r="B60" s="38"/>
      <c r="C60" s="37"/>
      <c r="D60" s="37"/>
      <c r="E60" t="s">
        <v>131</v>
      </c>
      <c r="G60" s="5"/>
    </row>
    <row r="61" spans="1:14">
      <c r="A61" s="37"/>
      <c r="B61" s="38">
        <v>1</v>
      </c>
      <c r="C61" s="37">
        <v>4</v>
      </c>
      <c r="D61" s="37">
        <v>1</v>
      </c>
      <c r="E61" t="s">
        <v>126</v>
      </c>
      <c r="G61" s="5" t="s">
        <v>163</v>
      </c>
    </row>
    <row r="62" spans="1:14">
      <c r="A62" s="37"/>
      <c r="B62" s="38"/>
      <c r="C62" s="37"/>
      <c r="D62" s="37"/>
      <c r="E62" t="s">
        <v>128</v>
      </c>
    </row>
    <row r="63" spans="1:14">
      <c r="A63" s="37"/>
      <c r="B63" s="38"/>
      <c r="C63" s="37"/>
      <c r="D63" s="37"/>
      <c r="E63" t="s">
        <v>131</v>
      </c>
    </row>
    <row r="64" spans="1:14">
      <c r="A64" s="37"/>
      <c r="B64" s="38"/>
      <c r="C64" s="37">
        <v>5</v>
      </c>
      <c r="D64" s="37">
        <v>1</v>
      </c>
      <c r="E64" t="s">
        <v>126</v>
      </c>
      <c r="G64" s="5" t="s">
        <v>164</v>
      </c>
    </row>
    <row r="65" spans="5:5">
      <c r="E65" t="s">
        <v>128</v>
      </c>
    </row>
    <row r="66" spans="5:5">
      <c r="E66" t="s">
        <v>131</v>
      </c>
    </row>
  </sheetData>
  <phoneticPr fontId="24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Sample ID</vt:lpstr>
      <vt:lpstr>IV</vt:lpstr>
      <vt:lpstr>Sheet1</vt:lpstr>
      <vt:lpstr>IV(old)</vt:lpstr>
      <vt:lpstr>mini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Masateru Hiramoto</dc:creator>
  <cp:keywords/>
  <dc:description/>
  <cp:lastModifiedBy>Masateru Hiramoto</cp:lastModifiedBy>
  <cp:revision/>
  <dcterms:created xsi:type="dcterms:W3CDTF">2025-08-24T05:32:02Z</dcterms:created>
  <dcterms:modified xsi:type="dcterms:W3CDTF">2026-04-23T13:24:07Z</dcterms:modified>
  <cp:category/>
  <cp:contentStatus/>
</cp:coreProperties>
</file>