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iqiu/Desktop/Workspace/LiqCode.github.io/downloads/"/>
    </mc:Choice>
  </mc:AlternateContent>
  <bookViews>
    <workbookView xWindow="-3600" yWindow="-19640" windowWidth="35340" windowHeight="18040" tabRatio="500" activeTab="1"/>
  </bookViews>
  <sheets>
    <sheet name="聚币" sheetId="1" r:id="rId1"/>
    <sheet name="时代" sheetId="2" r:id="rId2"/>
  </sheets>
  <definedNames>
    <definedName name="_xlnm._FilterDatabase" localSheetId="0" hidden="1">聚币!$A$1:$J$1</definedName>
    <definedName name="_xlnm._FilterDatabase" localSheetId="1" hidden="1">时代!$A$1:$T$33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K28" i="2"/>
  <c r="K27" i="2"/>
  <c r="K25" i="2"/>
  <c r="K24" i="2"/>
  <c r="K23" i="2"/>
  <c r="K22" i="2"/>
  <c r="K21" i="2"/>
  <c r="K20" i="2"/>
  <c r="K19" i="2"/>
  <c r="K18" i="2"/>
  <c r="K16" i="2"/>
  <c r="K33" i="2"/>
  <c r="K15" i="2"/>
  <c r="K14" i="2"/>
  <c r="K12" i="2"/>
  <c r="K11" i="2"/>
  <c r="K10" i="2"/>
  <c r="K9" i="2"/>
  <c r="K8" i="2"/>
  <c r="K7" i="2"/>
  <c r="K6" i="2"/>
  <c r="K4" i="2"/>
  <c r="K3" i="2"/>
  <c r="K2" i="2"/>
  <c r="J13" i="2"/>
  <c r="K13" i="2"/>
  <c r="J5" i="2"/>
  <c r="K5" i="2"/>
  <c r="J26" i="2"/>
  <c r="K26" i="2"/>
  <c r="J17" i="2"/>
  <c r="K17" i="2"/>
  <c r="L26" i="2"/>
  <c r="L17" i="2"/>
  <c r="L14" i="2"/>
  <c r="L37" i="2"/>
  <c r="L30" i="2"/>
  <c r="L33" i="2"/>
  <c r="L20" i="2"/>
  <c r="L23" i="2"/>
  <c r="L29" i="2"/>
  <c r="L18" i="2"/>
  <c r="L35" i="2"/>
  <c r="L21" i="2"/>
  <c r="L32" i="2"/>
  <c r="L34" i="2"/>
  <c r="L11" i="2"/>
  <c r="L28" i="2"/>
  <c r="L9" i="2"/>
  <c r="L36" i="2"/>
  <c r="L6" i="2"/>
  <c r="L10" i="2"/>
  <c r="L25" i="2"/>
  <c r="L31" i="2"/>
  <c r="L3" i="2"/>
  <c r="L15" i="2"/>
  <c r="L7" i="2"/>
  <c r="L24" i="2"/>
  <c r="L2" i="2"/>
  <c r="L16" i="2"/>
  <c r="L8" i="2"/>
  <c r="L12" i="2"/>
  <c r="L22" i="2"/>
  <c r="L27" i="2"/>
  <c r="L19" i="2"/>
  <c r="L13" i="2"/>
  <c r="L5" i="2"/>
  <c r="L4" i="2"/>
  <c r="K31" i="2"/>
  <c r="K36" i="2"/>
  <c r="K34" i="2"/>
  <c r="K32" i="2"/>
  <c r="K35" i="2"/>
  <c r="K29" i="2"/>
  <c r="K30" i="2"/>
  <c r="K37" i="2"/>
  <c r="I8" i="2"/>
  <c r="I16" i="2"/>
  <c r="I2" i="2"/>
  <c r="I24" i="2"/>
  <c r="I7" i="2"/>
  <c r="I15" i="2"/>
  <c r="I3" i="2"/>
  <c r="I31" i="2"/>
  <c r="I25" i="2"/>
  <c r="I10" i="2"/>
  <c r="I6" i="2"/>
  <c r="I36" i="2"/>
  <c r="I9" i="2"/>
  <c r="I28" i="2"/>
  <c r="I11" i="2"/>
  <c r="I34" i="2"/>
  <c r="I32" i="2"/>
  <c r="I21" i="2"/>
  <c r="I35" i="2"/>
  <c r="I18" i="2"/>
  <c r="I29" i="2"/>
  <c r="I23" i="2"/>
  <c r="I20" i="2"/>
  <c r="I33" i="2"/>
  <c r="I30" i="2"/>
  <c r="I37" i="2"/>
  <c r="I14" i="2"/>
  <c r="I4" i="2"/>
  <c r="J3" i="1"/>
  <c r="J5" i="1"/>
  <c r="J9" i="1"/>
  <c r="J6" i="1"/>
  <c r="J4" i="1"/>
  <c r="J8" i="1"/>
  <c r="J10" i="1"/>
  <c r="J11" i="1"/>
  <c r="J7" i="1"/>
  <c r="J14" i="1"/>
  <c r="J13" i="1"/>
  <c r="J12" i="1"/>
  <c r="J16" i="1"/>
  <c r="J15" i="1"/>
  <c r="J18" i="1"/>
  <c r="J19" i="1"/>
  <c r="J17" i="1"/>
  <c r="J21" i="1"/>
  <c r="J23" i="1"/>
  <c r="J20" i="1"/>
  <c r="J22" i="1"/>
  <c r="J25" i="1"/>
  <c r="J24" i="1"/>
  <c r="J26" i="1"/>
  <c r="J27" i="1"/>
  <c r="J2" i="1"/>
  <c r="I25" i="1"/>
  <c r="G27" i="1"/>
  <c r="G26" i="1"/>
  <c r="G24" i="1"/>
  <c r="G22" i="1"/>
  <c r="G20" i="1"/>
  <c r="G23" i="1"/>
  <c r="G21" i="1"/>
  <c r="G17" i="1"/>
  <c r="G19" i="1"/>
  <c r="G18" i="1"/>
  <c r="G15" i="1"/>
  <c r="G16" i="1"/>
  <c r="G12" i="1"/>
  <c r="G13" i="1"/>
  <c r="G14" i="1"/>
  <c r="G7" i="1"/>
  <c r="G11" i="1"/>
  <c r="G10" i="1"/>
  <c r="G8" i="1"/>
  <c r="G4" i="1"/>
  <c r="G6" i="1"/>
  <c r="G9" i="1"/>
  <c r="G5" i="1"/>
  <c r="G3" i="1"/>
  <c r="G2" i="1"/>
  <c r="I2" i="1"/>
  <c r="I27" i="1"/>
  <c r="I26" i="1"/>
  <c r="I24" i="1"/>
  <c r="I22" i="1"/>
  <c r="I20" i="1"/>
  <c r="I23" i="1"/>
  <c r="I21" i="1"/>
  <c r="I17" i="1"/>
  <c r="I19" i="1"/>
  <c r="I18" i="1"/>
  <c r="I15" i="1"/>
  <c r="I16" i="1"/>
  <c r="I12" i="1"/>
  <c r="I13" i="1"/>
  <c r="I14" i="1"/>
  <c r="I7" i="1"/>
  <c r="I11" i="1"/>
  <c r="I10" i="1"/>
  <c r="I8" i="1"/>
  <c r="I4" i="1"/>
  <c r="I6" i="1"/>
  <c r="I9" i="1"/>
  <c r="I5" i="1"/>
  <c r="I3" i="1"/>
  <c r="E27" i="1"/>
  <c r="E26" i="1"/>
  <c r="E24" i="1"/>
  <c r="E22" i="1"/>
  <c r="E20" i="1"/>
  <c r="E23" i="1"/>
  <c r="E21" i="1"/>
  <c r="E17" i="1"/>
  <c r="E19" i="1"/>
  <c r="E18" i="1"/>
  <c r="E15" i="1"/>
  <c r="E16" i="1"/>
  <c r="E12" i="1"/>
  <c r="E13" i="1"/>
  <c r="E14" i="1"/>
  <c r="E7" i="1"/>
  <c r="E11" i="1"/>
  <c r="E10" i="1"/>
  <c r="E8" i="1"/>
  <c r="E4" i="1"/>
  <c r="E6" i="1"/>
  <c r="E9" i="1"/>
  <c r="E5" i="1"/>
  <c r="E3" i="1"/>
  <c r="E2" i="1"/>
  <c r="G37" i="2"/>
  <c r="G6" i="2"/>
  <c r="G33" i="2"/>
  <c r="G34" i="2"/>
  <c r="G15" i="2"/>
  <c r="G16" i="2"/>
  <c r="G2" i="2"/>
  <c r="G31" i="2"/>
  <c r="G29" i="2"/>
  <c r="G18" i="2"/>
  <c r="G11" i="2"/>
  <c r="G21" i="2"/>
  <c r="G23" i="2"/>
  <c r="G28" i="2"/>
  <c r="G4" i="2"/>
  <c r="G30" i="2"/>
  <c r="G7" i="2"/>
  <c r="G3" i="2"/>
  <c r="G36" i="2"/>
  <c r="G20" i="2"/>
  <c r="G25" i="2"/>
  <c r="G32" i="2"/>
  <c r="G9" i="2"/>
  <c r="G24" i="2"/>
  <c r="G35" i="2"/>
  <c r="G10" i="2"/>
  <c r="G8" i="2"/>
  <c r="G14" i="2"/>
  <c r="E2" i="2"/>
  <c r="E15" i="2"/>
  <c r="E33" i="2"/>
  <c r="E7" i="2"/>
  <c r="E4" i="2"/>
  <c r="E28" i="2"/>
  <c r="E37" i="2"/>
  <c r="E23" i="2"/>
  <c r="E14" i="2"/>
  <c r="E9" i="2"/>
  <c r="E6" i="2"/>
  <c r="E18" i="2"/>
  <c r="E34" i="2"/>
  <c r="E11" i="2"/>
  <c r="E8" i="2"/>
  <c r="E16" i="2"/>
  <c r="E10" i="2"/>
  <c r="E21" i="2"/>
  <c r="E24" i="2"/>
  <c r="E25" i="2"/>
  <c r="E32" i="2"/>
  <c r="E30" i="2"/>
  <c r="E31" i="2"/>
  <c r="E20" i="2"/>
  <c r="E29" i="2"/>
  <c r="E35" i="2"/>
  <c r="E36" i="2"/>
  <c r="E3" i="2"/>
  <c r="Q33" i="2"/>
  <c r="Q32" i="2"/>
  <c r="Q31" i="2"/>
  <c r="Q35" i="2"/>
  <c r="Q30" i="2"/>
  <c r="Q36" i="2"/>
  <c r="Q34" i="2"/>
  <c r="Q37" i="2"/>
  <c r="Q4" i="2"/>
</calcChain>
</file>

<file path=xl/sharedStrings.xml><?xml version="1.0" encoding="utf-8"?>
<sst xmlns="http://schemas.openxmlformats.org/spreadsheetml/2006/main" count="138" uniqueCount="111">
  <si>
    <t>名称</t>
    <rPh sb="0" eb="1">
      <t>ming'c</t>
    </rPh>
    <phoneticPr fontId="1" type="noConversion"/>
  </si>
  <si>
    <t>数量</t>
    <rPh sb="0" eb="1">
      <t>shu'l</t>
    </rPh>
    <phoneticPr fontId="1" type="noConversion"/>
  </si>
  <si>
    <t>无限币</t>
    <phoneticPr fontId="1" type="noConversion"/>
  </si>
  <si>
    <t>雪山古树</t>
    <phoneticPr fontId="1" type="noConversion"/>
  </si>
  <si>
    <t>招财币</t>
    <phoneticPr fontId="1" type="noConversion"/>
  </si>
  <si>
    <t>地球币</t>
    <rPh sb="0" eb="1">
      <t>di'qiu</t>
    </rPh>
    <rPh sb="2" eb="3">
      <t>bi</t>
    </rPh>
    <phoneticPr fontId="1" type="noConversion"/>
  </si>
  <si>
    <t>招财币</t>
    <rPh sb="0" eb="1">
      <t>zhao'cai</t>
    </rPh>
    <rPh sb="2" eb="3">
      <t>bi</t>
    </rPh>
    <phoneticPr fontId="1" type="noConversion"/>
  </si>
  <si>
    <t>红贝壳</t>
    <phoneticPr fontId="1" type="noConversion"/>
  </si>
  <si>
    <t>保罗币</t>
    <rPh sb="0" eb="1">
      <t>bao'luo'bi</t>
    </rPh>
    <rPh sb="2" eb="3">
      <t>bi</t>
    </rPh>
    <phoneticPr fontId="1" type="noConversion"/>
  </si>
  <si>
    <t>冰河币</t>
    <phoneticPr fontId="1" type="noConversion"/>
  </si>
  <si>
    <t>里约币</t>
  </si>
  <si>
    <t>幸运币</t>
    <phoneticPr fontId="1" type="noConversion"/>
  </si>
  <si>
    <t>猴宝币</t>
    <phoneticPr fontId="1" type="noConversion"/>
  </si>
  <si>
    <t>传送币</t>
    <phoneticPr fontId="1" type="noConversion"/>
  </si>
  <si>
    <t>乐园通</t>
    <phoneticPr fontId="1" type="noConversion"/>
  </si>
  <si>
    <t>美通币</t>
    <phoneticPr fontId="1" type="noConversion"/>
  </si>
  <si>
    <t>企鹅币</t>
    <phoneticPr fontId="1" type="noConversion"/>
  </si>
  <si>
    <t>美人鱼币</t>
    <phoneticPr fontId="1" type="noConversion"/>
  </si>
  <si>
    <t>普银</t>
    <phoneticPr fontId="1" type="noConversion"/>
  </si>
  <si>
    <t>谷壳币</t>
    <phoneticPr fontId="1" type="noConversion"/>
  </si>
  <si>
    <t>暗网币</t>
    <phoneticPr fontId="1" type="noConversion"/>
  </si>
  <si>
    <t>总市值</t>
    <rPh sb="0" eb="1">
      <t>zon'shi'z</t>
    </rPh>
    <phoneticPr fontId="1" type="noConversion"/>
  </si>
  <si>
    <t>i</t>
    <rPh sb="0" eb="1">
      <t>6</t>
    </rPh>
    <phoneticPr fontId="1" type="noConversion"/>
  </si>
  <si>
    <t>平台</t>
    <rPh sb="0" eb="1">
      <t>ping'tai</t>
    </rPh>
    <phoneticPr fontId="1" type="noConversion"/>
  </si>
  <si>
    <t>聚币</t>
    <rPh sb="0" eb="1">
      <t>ju'bi</t>
    </rPh>
    <phoneticPr fontId="1" type="noConversion"/>
  </si>
  <si>
    <t>国产币</t>
    <rPh sb="0" eb="1">
      <t>guo'ch</t>
    </rPh>
    <rPh sb="2" eb="3">
      <t>bi</t>
    </rPh>
    <phoneticPr fontId="1" type="noConversion"/>
  </si>
  <si>
    <t>大约是国产</t>
    <rPh sb="0" eb="1">
      <t>da'yue</t>
    </rPh>
    <rPh sb="2" eb="3">
      <t>shi</t>
    </rPh>
    <rPh sb="3" eb="4">
      <t>guo'c</t>
    </rPh>
    <phoneticPr fontId="1" type="noConversion"/>
  </si>
  <si>
    <t>鲨之信</t>
  </si>
  <si>
    <t>国产</t>
    <rPh sb="0" eb="1">
      <t>guo'c</t>
    </rPh>
    <phoneticPr fontId="1" type="noConversion"/>
  </si>
  <si>
    <t>国产</t>
    <rPh sb="0" eb="1">
      <t>guo</t>
    </rPh>
    <rPh sb="1" eb="2">
      <t>chan</t>
    </rPh>
    <phoneticPr fontId="1" type="noConversion"/>
  </si>
  <si>
    <t>国产</t>
    <rPh sb="0" eb="1">
      <t>guo'chan</t>
    </rPh>
    <phoneticPr fontId="1" type="noConversion"/>
  </si>
  <si>
    <t>无</t>
    <rPh sb="0" eb="1">
      <t>wu</t>
    </rPh>
    <phoneticPr fontId="1" type="noConversion"/>
  </si>
  <si>
    <t>源于招财币</t>
    <rPh sb="0" eb="1">
      <t>yuan'yu</t>
    </rPh>
    <rPh sb="2" eb="3">
      <t>zhao'c</t>
    </rPh>
    <rPh sb="4" eb="5">
      <t>bi</t>
    </rPh>
    <phoneticPr fontId="1" type="noConversion"/>
  </si>
  <si>
    <t>维理币</t>
    <rPh sb="0" eb="1">
      <t>wei</t>
    </rPh>
    <rPh sb="1" eb="2">
      <t>li</t>
    </rPh>
    <rPh sb="2" eb="3">
      <t>bi</t>
    </rPh>
    <phoneticPr fontId="1" type="noConversion"/>
  </si>
  <si>
    <t>不确定</t>
    <rPh sb="0" eb="1">
      <t>bu</t>
    </rPh>
    <rPh sb="1" eb="2">
      <t>que'ding</t>
    </rPh>
    <phoneticPr fontId="1" type="noConversion"/>
  </si>
  <si>
    <t>阿希币</t>
    <rPh sb="0" eb="1">
      <t>a'xi</t>
    </rPh>
    <rPh sb="2" eb="3">
      <t>bi</t>
    </rPh>
    <phoneticPr fontId="1" type="noConversion"/>
  </si>
  <si>
    <t>肯特币</t>
    <rPh sb="0" eb="1">
      <t>ken</t>
    </rPh>
    <rPh sb="1" eb="2">
      <t>te'bi</t>
    </rPh>
    <rPh sb="2" eb="3">
      <t>bi</t>
    </rPh>
    <phoneticPr fontId="1" type="noConversion"/>
  </si>
  <si>
    <t>美国</t>
    <rPh sb="0" eb="1">
      <t>mei'guo</t>
    </rPh>
    <phoneticPr fontId="1" type="noConversion"/>
  </si>
  <si>
    <t>所属</t>
    <rPh sb="0" eb="1">
      <t>suo'su</t>
    </rPh>
    <phoneticPr fontId="1" type="noConversion"/>
  </si>
  <si>
    <t>年代</t>
    <rPh sb="0" eb="1">
      <t>nian</t>
    </rPh>
    <rPh sb="1" eb="2">
      <t>dai</t>
    </rPh>
    <phoneticPr fontId="1" type="noConversion"/>
  </si>
  <si>
    <t>一号币</t>
    <rPh sb="0" eb="1">
      <t>yi'hao</t>
    </rPh>
    <rPh sb="2" eb="3">
      <t>bi</t>
    </rPh>
    <phoneticPr fontId="1" type="noConversion"/>
  </si>
  <si>
    <t>安全币</t>
    <rPh sb="0" eb="1">
      <t>an'quan</t>
    </rPh>
    <rPh sb="2" eb="3">
      <t>bi</t>
    </rPh>
    <phoneticPr fontId="1" type="noConversion"/>
  </si>
  <si>
    <t>悬赏币</t>
    <phoneticPr fontId="1" type="noConversion"/>
  </si>
  <si>
    <t>黎曼币</t>
  </si>
  <si>
    <t>比奥币</t>
    <phoneticPr fontId="1" type="noConversion"/>
  </si>
  <si>
    <t>持币量</t>
    <rPh sb="0" eb="1">
      <t>chi'you</t>
    </rPh>
    <rPh sb="1" eb="2">
      <t>bi</t>
    </rPh>
    <rPh sb="2" eb="3">
      <t>liang</t>
    </rPh>
    <phoneticPr fontId="1" type="noConversion"/>
  </si>
  <si>
    <t>数码币</t>
    <phoneticPr fontId="1" type="noConversion"/>
  </si>
  <si>
    <t>美卡币</t>
    <rPh sb="0" eb="1">
      <t>mei'ka</t>
    </rPh>
    <rPh sb="2" eb="3">
      <t>bi</t>
    </rPh>
    <phoneticPr fontId="1" type="noConversion"/>
  </si>
  <si>
    <t>增长币</t>
    <phoneticPr fontId="1" type="noConversion"/>
  </si>
  <si>
    <t>资产股</t>
    <phoneticPr fontId="1" type="noConversion"/>
  </si>
  <si>
    <t>活力币</t>
    <phoneticPr fontId="1" type="noConversion"/>
  </si>
  <si>
    <t>元宝币</t>
    <rPh sb="0" eb="1">
      <t>yuan'bao</t>
    </rPh>
    <rPh sb="2" eb="3">
      <t>bi</t>
    </rPh>
    <phoneticPr fontId="1" type="noConversion"/>
  </si>
  <si>
    <t>质数币</t>
    <rPh sb="0" eb="1">
      <t>zhi'shu'bi</t>
    </rPh>
    <phoneticPr fontId="1" type="noConversion"/>
  </si>
  <si>
    <t>众合币</t>
    <phoneticPr fontId="1" type="noConversion"/>
  </si>
  <si>
    <t>点点币</t>
    <rPh sb="0" eb="1">
      <t>dian'dian</t>
    </rPh>
    <rPh sb="2" eb="3">
      <t>bi</t>
    </rPh>
    <phoneticPr fontId="1" type="noConversion"/>
  </si>
  <si>
    <t>微币</t>
    <rPh sb="0" eb="1">
      <t>wei'b</t>
    </rPh>
    <rPh sb="1" eb="2">
      <t>bi</t>
    </rPh>
    <phoneticPr fontId="1" type="noConversion"/>
  </si>
  <si>
    <t>零币</t>
    <rPh sb="0" eb="1">
      <t>ling</t>
    </rPh>
    <rPh sb="1" eb="2">
      <t>bi</t>
    </rPh>
    <phoneticPr fontId="1" type="noConversion"/>
  </si>
  <si>
    <t>达世币</t>
    <phoneticPr fontId="1" type="noConversion"/>
  </si>
  <si>
    <t>崛起币</t>
    <phoneticPr fontId="1" type="noConversion"/>
  </si>
  <si>
    <t>新经币</t>
    <phoneticPr fontId="1" type="noConversion"/>
  </si>
  <si>
    <t>增长率</t>
    <rPh sb="0" eb="1">
      <t>zeng'z</t>
    </rPh>
    <rPh sb="2" eb="3">
      <t>lv</t>
    </rPh>
    <phoneticPr fontId="1" type="noConversion"/>
  </si>
  <si>
    <t>黑币</t>
    <rPh sb="0" eb="1">
      <t>hei'bi</t>
    </rPh>
    <rPh sb="1" eb="2">
      <t>bi</t>
    </rPh>
    <phoneticPr fontId="1" type="noConversion"/>
  </si>
  <si>
    <t>未来币</t>
    <rPh sb="0" eb="1">
      <t>wei'lai</t>
    </rPh>
    <rPh sb="2" eb="3">
      <t>bi</t>
    </rPh>
    <phoneticPr fontId="1" type="noConversion"/>
  </si>
  <si>
    <t>恒星币</t>
    <phoneticPr fontId="1" type="noConversion"/>
  </si>
  <si>
    <t>比特股</t>
    <phoneticPr fontId="1" type="noConversion"/>
  </si>
  <si>
    <t>瑞波币</t>
    <phoneticPr fontId="1" type="noConversion"/>
  </si>
  <si>
    <t>狗狗币</t>
    <rPh sb="0" eb="1">
      <t>gou'gou</t>
    </rPh>
    <rPh sb="2" eb="3">
      <t>bi</t>
    </rPh>
    <phoneticPr fontId="1" type="noConversion"/>
  </si>
  <si>
    <t>莱特币</t>
    <rPh sb="0" eb="1">
      <t>lai'te'bi</t>
    </rPh>
    <phoneticPr fontId="1" type="noConversion"/>
  </si>
  <si>
    <t>比特币</t>
    <rPh sb="0" eb="1">
      <t>bi'te'bi</t>
    </rPh>
    <phoneticPr fontId="1" type="noConversion"/>
  </si>
  <si>
    <t>持有率</t>
    <rPh sb="0" eb="1">
      <t>chi'you</t>
    </rPh>
    <rPh sb="2" eb="3">
      <t>lv</t>
    </rPh>
    <phoneticPr fontId="1" type="noConversion"/>
  </si>
  <si>
    <t>泽塔币</t>
    <rPh sb="2" eb="3">
      <t>bi</t>
    </rPh>
    <phoneticPr fontId="1" type="noConversion"/>
  </si>
  <si>
    <t>5月23号价格</t>
    <rPh sb="1" eb="2">
      <t>yue</t>
    </rPh>
    <rPh sb="4" eb="5">
      <t>hao</t>
    </rPh>
    <rPh sb="5" eb="6">
      <t>jia'ge</t>
    </rPh>
    <phoneticPr fontId="1" type="noConversion"/>
  </si>
  <si>
    <t>一周变化</t>
    <rPh sb="0" eb="1">
      <t>yi'zhou</t>
    </rPh>
    <rPh sb="2" eb="3">
      <t>bian'h</t>
    </rPh>
    <phoneticPr fontId="1" type="noConversion"/>
  </si>
  <si>
    <t>当前市值</t>
    <rPh sb="0" eb="1">
      <t>dang'qian</t>
    </rPh>
    <phoneticPr fontId="1" type="noConversion"/>
  </si>
  <si>
    <t>比特时代</t>
    <rPh sb="0" eb="1">
      <t>bi'te</t>
    </rPh>
    <rPh sb="2" eb="3">
      <t>shi'dai</t>
    </rPh>
    <phoneticPr fontId="1" type="noConversion"/>
  </si>
  <si>
    <t>时代+元宝网</t>
    <rPh sb="0" eb="1">
      <t>shi'd</t>
    </rPh>
    <rPh sb="3" eb="4">
      <t>yuan'bao</t>
    </rPh>
    <rPh sb="5" eb="6">
      <t>wang</t>
    </rPh>
    <phoneticPr fontId="1" type="noConversion"/>
  </si>
  <si>
    <t>时代+聚币</t>
    <rPh sb="0" eb="1">
      <t>shi'd</t>
    </rPh>
    <rPh sb="3" eb="4">
      <t>ju'bi</t>
    </rPh>
    <phoneticPr fontId="1" type="noConversion"/>
  </si>
  <si>
    <t>时代+Bit</t>
    <rPh sb="0" eb="1">
      <t>shi'dai</t>
    </rPh>
    <phoneticPr fontId="1" type="noConversion"/>
  </si>
  <si>
    <t>无记录</t>
    <rPh sb="0" eb="1">
      <t>wu</t>
    </rPh>
    <rPh sb="1" eb="2">
      <t>ji'lu</t>
    </rPh>
    <phoneticPr fontId="1" type="noConversion"/>
  </si>
  <si>
    <t>时代+聚币</t>
    <phoneticPr fontId="1" type="noConversion"/>
  </si>
  <si>
    <t>时代+Bit</t>
    <phoneticPr fontId="1" type="noConversion"/>
  </si>
  <si>
    <t>比特时代</t>
    <phoneticPr fontId="1" type="noConversion"/>
  </si>
  <si>
    <t>时代+聚币</t>
    <phoneticPr fontId="1" type="noConversion"/>
  </si>
  <si>
    <t>比特时代</t>
    <phoneticPr fontId="1" type="noConversion"/>
  </si>
  <si>
    <t>5月30号价格</t>
    <phoneticPr fontId="1" type="noConversion"/>
  </si>
  <si>
    <t>6月7号价格</t>
    <rPh sb="1" eb="2">
      <t>yue</t>
    </rPh>
    <rPh sb="3" eb="4">
      <t>hao</t>
    </rPh>
    <rPh sb="4" eb="5">
      <t>jia'ge</t>
    </rPh>
    <phoneticPr fontId="1" type="noConversion"/>
  </si>
  <si>
    <t>6月18号价格</t>
    <rPh sb="1" eb="2">
      <t>yue</t>
    </rPh>
    <rPh sb="4" eb="5">
      <t>hao</t>
    </rPh>
    <rPh sb="5" eb="6">
      <t>jia'g</t>
    </rPh>
    <phoneticPr fontId="1" type="noConversion"/>
  </si>
  <si>
    <t>5月23号</t>
    <rPh sb="1" eb="2">
      <t>yue</t>
    </rPh>
    <rPh sb="4" eb="5">
      <t>hao</t>
    </rPh>
    <phoneticPr fontId="1" type="noConversion"/>
  </si>
  <si>
    <t>6月18价格</t>
    <rPh sb="1" eb="2">
      <t>yue</t>
    </rPh>
    <rPh sb="4" eb="5">
      <t>jia'ge</t>
    </rPh>
    <phoneticPr fontId="1" type="noConversion"/>
  </si>
  <si>
    <t>涨幅</t>
    <rPh sb="0" eb="1">
      <t>zhanh</t>
    </rPh>
    <rPh sb="1" eb="2">
      <t>fu</t>
    </rPh>
    <phoneticPr fontId="1" type="noConversion"/>
  </si>
  <si>
    <t>6月20号价格</t>
    <rPh sb="1" eb="2">
      <t>yue</t>
    </rPh>
    <rPh sb="4" eb="5">
      <t>hao</t>
    </rPh>
    <rPh sb="5" eb="6">
      <t>jia'ge</t>
    </rPh>
    <phoneticPr fontId="1" type="noConversion"/>
  </si>
  <si>
    <t>聚宝币</t>
    <phoneticPr fontId="1" type="noConversion"/>
  </si>
  <si>
    <t>最大币</t>
    <phoneticPr fontId="1" type="noConversion"/>
  </si>
  <si>
    <t>世界币</t>
    <phoneticPr fontId="1" type="noConversion"/>
  </si>
  <si>
    <t>绿币</t>
    <rPh sb="0" eb="1">
      <t>lv'bi</t>
    </rPh>
    <phoneticPr fontId="1" type="noConversion"/>
  </si>
  <si>
    <t>6月25号价格</t>
    <rPh sb="1" eb="2">
      <t>yue</t>
    </rPh>
    <rPh sb="4" eb="5">
      <t>hao</t>
    </rPh>
    <rPh sb="5" eb="6">
      <t>jia'ge</t>
    </rPh>
    <phoneticPr fontId="1" type="noConversion"/>
  </si>
  <si>
    <t>6月25号价格</t>
    <phoneticPr fontId="1" type="noConversion"/>
  </si>
  <si>
    <t>夸克币</t>
    <rPh sb="0" eb="1">
      <t>kua'ke</t>
    </rPh>
    <rPh sb="2" eb="3">
      <t>bi</t>
    </rPh>
    <phoneticPr fontId="1" type="noConversion"/>
  </si>
  <si>
    <t>氪石币</t>
    <rPh sb="0" eb="1">
      <t>ke'xing'qiu</t>
    </rPh>
    <rPh sb="1" eb="2">
      <t>shi</t>
    </rPh>
    <rPh sb="2" eb="3">
      <t>bi</t>
    </rPh>
    <phoneticPr fontId="1" type="noConversion"/>
  </si>
  <si>
    <t>地中海</t>
    <rPh sb="0" eb="1">
      <t>di'zhogn'h</t>
    </rPh>
    <phoneticPr fontId="1" type="noConversion"/>
  </si>
  <si>
    <t>阿朵</t>
    <rPh sb="0" eb="1">
      <t>a'duo</t>
    </rPh>
    <phoneticPr fontId="1" type="noConversion"/>
  </si>
  <si>
    <t>世界币</t>
    <rPh sb="0" eb="1">
      <t>shi'jie</t>
    </rPh>
    <rPh sb="2" eb="3">
      <t>bi</t>
    </rPh>
    <phoneticPr fontId="1" type="noConversion"/>
  </si>
  <si>
    <t>阿侬币</t>
  </si>
  <si>
    <t>应用数</t>
    <rPh sb="0" eb="1">
      <t>ying'y</t>
    </rPh>
    <rPh sb="2" eb="3">
      <t>shu</t>
    </rPh>
    <phoneticPr fontId="1" type="noConversion"/>
  </si>
  <si>
    <t>系统币</t>
    <phoneticPr fontId="1" type="noConversion"/>
  </si>
  <si>
    <t>时代币</t>
    <rPh sb="0" eb="1">
      <t>shi'dai'bi</t>
    </rPh>
    <phoneticPr fontId="1" type="noConversion"/>
  </si>
  <si>
    <t>涨幅</t>
    <rPh sb="0" eb="1">
      <t>zhagn'fu</t>
    </rPh>
    <phoneticPr fontId="1" type="noConversion"/>
  </si>
  <si>
    <t>BTC区</t>
    <rPh sb="3" eb="4">
      <t>qu</t>
    </rPh>
    <phoneticPr fontId="1" type="noConversion"/>
  </si>
  <si>
    <t>Y</t>
    <phoneticPr fontId="1" type="noConversion"/>
  </si>
  <si>
    <t>较前一次涨幅</t>
    <rPh sb="0" eb="1">
      <t>jiao</t>
    </rPh>
    <rPh sb="1" eb="2">
      <t>qian</t>
    </rPh>
    <rPh sb="2" eb="3">
      <t>yi'c</t>
    </rPh>
    <rPh sb="4" eb="5">
      <t>zhagn'fu</t>
    </rPh>
    <phoneticPr fontId="1" type="noConversion"/>
  </si>
  <si>
    <t>比特时代</t>
    <rPh sb="0" eb="1">
      <t>bi'te'shi'dai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</si>
</sst>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"/>
    <numFmt numFmtId="177" formatCode="#,##0.00_ "/>
    <numFmt numFmtId="178" formatCode="#,##0.00;[Red]#,##0.0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0" xfId="0" applyNumberFormat="1" applyFont="1"/>
    <xf numFmtId="178" fontId="0" fillId="2" borderId="0" xfId="0" applyNumberFormat="1" applyFont="1" applyFill="1"/>
    <xf numFmtId="178" fontId="0" fillId="2" borderId="0" xfId="0" applyNumberFormat="1" applyFill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5" sqref="C5"/>
    </sheetView>
  </sheetViews>
  <sheetFormatPr baseColWidth="10" defaultRowHeight="16" x14ac:dyDescent="0.2"/>
  <cols>
    <col min="2" max="2" width="18" style="2" bestFit="1" customWidth="1"/>
    <col min="4" max="4" width="15.33203125" style="1" bestFit="1" customWidth="1"/>
    <col min="8" max="8" width="16.33203125" customWidth="1"/>
    <col min="10" max="10" width="19.6640625" customWidth="1"/>
  </cols>
  <sheetData>
    <row r="1" spans="1:13" x14ac:dyDescent="0.2">
      <c r="A1" t="s">
        <v>0</v>
      </c>
      <c r="B1" s="2" t="s">
        <v>1</v>
      </c>
      <c r="C1" t="s">
        <v>87</v>
      </c>
      <c r="D1" t="s">
        <v>88</v>
      </c>
      <c r="E1" s="7" t="s">
        <v>89</v>
      </c>
      <c r="F1" s="7" t="s">
        <v>90</v>
      </c>
      <c r="G1" s="7" t="s">
        <v>89</v>
      </c>
      <c r="H1" s="7" t="s">
        <v>95</v>
      </c>
      <c r="I1" s="7" t="s">
        <v>89</v>
      </c>
      <c r="J1" s="1" t="s">
        <v>21</v>
      </c>
      <c r="K1" t="s">
        <v>23</v>
      </c>
      <c r="L1" t="s">
        <v>38</v>
      </c>
      <c r="M1" t="s">
        <v>39</v>
      </c>
    </row>
    <row r="2" spans="1:13" x14ac:dyDescent="0.2">
      <c r="A2" t="s">
        <v>9</v>
      </c>
      <c r="C2">
        <v>0.71</v>
      </c>
      <c r="D2">
        <v>2.94</v>
      </c>
      <c r="E2" s="7">
        <f>(D2-C2)/C2</f>
        <v>3.1408450704225355</v>
      </c>
      <c r="F2">
        <v>5.64</v>
      </c>
      <c r="G2" s="7">
        <f>(F2-D2)/D2</f>
        <v>0.91836734693877542</v>
      </c>
      <c r="H2">
        <v>5.0999999999999996</v>
      </c>
      <c r="I2" s="7">
        <f>(H2-F2)/F2</f>
        <v>-9.5744680851063843E-2</v>
      </c>
      <c r="J2" s="1">
        <f>H2*B2</f>
        <v>0</v>
      </c>
    </row>
    <row r="3" spans="1:13" x14ac:dyDescent="0.2">
      <c r="A3" t="s">
        <v>3</v>
      </c>
      <c r="B3" s="2">
        <v>100000</v>
      </c>
      <c r="C3">
        <v>42.99</v>
      </c>
      <c r="D3">
        <v>78.42</v>
      </c>
      <c r="E3" s="7">
        <f>(D3-C3)/C3</f>
        <v>0.82414515003489175</v>
      </c>
      <c r="F3">
        <v>83.98</v>
      </c>
      <c r="G3" s="7">
        <f>(F3-D3)/D3</f>
        <v>7.0900280540678429E-2</v>
      </c>
      <c r="H3">
        <v>80</v>
      </c>
      <c r="I3" s="7">
        <f>(H3-F3)/F3</f>
        <v>-4.7392236246725457E-2</v>
      </c>
      <c r="J3" s="1">
        <f>H3*B3</f>
        <v>8000000</v>
      </c>
    </row>
    <row r="4" spans="1:13" x14ac:dyDescent="0.2">
      <c r="A4" t="s">
        <v>16</v>
      </c>
      <c r="B4" s="2">
        <v>100000000</v>
      </c>
      <c r="C4">
        <v>7.0000000000000007E-2</v>
      </c>
      <c r="D4">
        <v>0.34599999999999997</v>
      </c>
      <c r="E4" s="7">
        <f>(D4-C4)/C4</f>
        <v>3.9428571428571422</v>
      </c>
      <c r="F4">
        <v>0.42</v>
      </c>
      <c r="G4" s="7">
        <f>(F4-D4)/D4</f>
        <v>0.21387283236994223</v>
      </c>
      <c r="H4">
        <v>0.48899999999999999</v>
      </c>
      <c r="I4" s="7">
        <f>(H4-F4)/F4</f>
        <v>0.16428571428571431</v>
      </c>
      <c r="J4" s="1">
        <f>H4*B4</f>
        <v>48900000</v>
      </c>
      <c r="K4" t="s">
        <v>24</v>
      </c>
      <c r="L4" t="s">
        <v>25</v>
      </c>
      <c r="M4">
        <v>2016</v>
      </c>
    </row>
    <row r="5" spans="1:13" ht="17" customHeight="1" x14ac:dyDescent="0.2">
      <c r="A5" t="s">
        <v>15</v>
      </c>
      <c r="B5" s="2">
        <v>200000000</v>
      </c>
      <c r="C5">
        <v>4.2999999999999997E-2</v>
      </c>
      <c r="D5">
        <v>0.129</v>
      </c>
      <c r="E5" s="7">
        <f>(D5-C5)/C5</f>
        <v>2.0000000000000004</v>
      </c>
      <c r="F5">
        <v>0.16700000000000001</v>
      </c>
      <c r="G5" s="7">
        <f>(F5-D5)/D5</f>
        <v>0.29457364341085274</v>
      </c>
      <c r="H5">
        <v>0.246</v>
      </c>
      <c r="I5" s="7">
        <f>(H5-F5)/F5</f>
        <v>0.47305389221556876</v>
      </c>
      <c r="J5" s="1">
        <f>H5*B5</f>
        <v>49200000</v>
      </c>
      <c r="L5" t="s">
        <v>22</v>
      </c>
      <c r="M5">
        <v>2016</v>
      </c>
    </row>
    <row r="6" spans="1:13" x14ac:dyDescent="0.2">
      <c r="A6" t="s">
        <v>40</v>
      </c>
      <c r="B6" s="2">
        <v>150000000</v>
      </c>
      <c r="C6">
        <v>7.4999999999999997E-3</v>
      </c>
      <c r="D6">
        <v>0.188</v>
      </c>
      <c r="E6" s="7">
        <f>(D6-C6)/C6</f>
        <v>24.066666666666666</v>
      </c>
      <c r="F6">
        <v>0.26</v>
      </c>
      <c r="G6" s="7">
        <f>(F6-D6)/D6</f>
        <v>0.38297872340425537</v>
      </c>
      <c r="H6">
        <v>0.34599999999999997</v>
      </c>
      <c r="I6" s="7">
        <f>(H6-F6)/F6</f>
        <v>0.33076923076923065</v>
      </c>
      <c r="J6" s="1">
        <f>H6*B6</f>
        <v>51899999.999999993</v>
      </c>
      <c r="M6">
        <v>2016</v>
      </c>
    </row>
    <row r="7" spans="1:13" x14ac:dyDescent="0.2">
      <c r="A7" t="s">
        <v>8</v>
      </c>
      <c r="B7" s="2">
        <v>150000000</v>
      </c>
      <c r="C7">
        <v>7.0000000000000007E-2</v>
      </c>
      <c r="D7">
        <v>0.28999999999999998</v>
      </c>
      <c r="E7" s="7">
        <f>(D7-C7)/C7</f>
        <v>3.1428571428571423</v>
      </c>
      <c r="F7">
        <v>0.32900000000000001</v>
      </c>
      <c r="G7" s="7">
        <f>(F7-D7)/D7</f>
        <v>0.13448275862068979</v>
      </c>
      <c r="H7">
        <v>0.39600000000000002</v>
      </c>
      <c r="I7" s="7">
        <f>(H7-F7)/F7</f>
        <v>0.20364741641337386</v>
      </c>
      <c r="J7" s="1">
        <f>H7*B7</f>
        <v>59400000</v>
      </c>
      <c r="L7" t="s">
        <v>25</v>
      </c>
    </row>
    <row r="8" spans="1:13" x14ac:dyDescent="0.2">
      <c r="A8" t="s">
        <v>70</v>
      </c>
      <c r="B8" s="2">
        <v>160000000</v>
      </c>
      <c r="C8">
        <v>0.19800000000000001</v>
      </c>
      <c r="D8">
        <v>0.19007399999999999</v>
      </c>
      <c r="E8" s="7">
        <f>(D8-C8)/C8</f>
        <v>-4.003030303030311E-2</v>
      </c>
      <c r="F8">
        <v>0.26989999999999997</v>
      </c>
      <c r="G8" s="7">
        <f>(F8-D8)/D8</f>
        <v>0.41997327356713693</v>
      </c>
      <c r="H8">
        <v>0.37698999999999999</v>
      </c>
      <c r="I8" s="7">
        <f>(H8-F8)/F8</f>
        <v>0.39677658391997045</v>
      </c>
      <c r="J8" s="1">
        <f>H8*B8</f>
        <v>60318400</v>
      </c>
    </row>
    <row r="9" spans="1:13" x14ac:dyDescent="0.2">
      <c r="A9" t="s">
        <v>10</v>
      </c>
      <c r="B9" s="2">
        <v>18000000</v>
      </c>
      <c r="C9">
        <v>0.67800000000000005</v>
      </c>
      <c r="D9">
        <v>1.52</v>
      </c>
      <c r="E9" s="7">
        <f>(D9-C9)/C9</f>
        <v>1.2418879056047196</v>
      </c>
      <c r="F9">
        <v>2.141</v>
      </c>
      <c r="G9" s="7">
        <f>(F9-D9)/D9</f>
        <v>0.40855263157894733</v>
      </c>
      <c r="H9">
        <v>3.43</v>
      </c>
      <c r="I9" s="7">
        <f>(H9-F9)/F9</f>
        <v>0.60205511443250825</v>
      </c>
      <c r="J9" s="1">
        <f>H9*B9</f>
        <v>61740000</v>
      </c>
      <c r="K9" t="s">
        <v>24</v>
      </c>
      <c r="M9">
        <v>2014</v>
      </c>
    </row>
    <row r="10" spans="1:13" x14ac:dyDescent="0.2">
      <c r="A10" t="s">
        <v>13</v>
      </c>
      <c r="B10" s="2">
        <v>21000000</v>
      </c>
      <c r="C10">
        <v>0.73</v>
      </c>
      <c r="D10">
        <v>1.93</v>
      </c>
      <c r="E10" s="7">
        <f>(D10-C10)/C10</f>
        <v>1.6438356164383561</v>
      </c>
      <c r="F10">
        <v>2.2599999999999998</v>
      </c>
      <c r="G10" s="7">
        <f>(F10-D10)/D10</f>
        <v>0.17098445595854914</v>
      </c>
      <c r="H10">
        <v>2.9879989999999998</v>
      </c>
      <c r="I10" s="7">
        <f>(H10-F10)/F10</f>
        <v>0.3221234513274337</v>
      </c>
      <c r="J10" s="1">
        <f>H10*B10</f>
        <v>62747979</v>
      </c>
      <c r="L10" t="s">
        <v>28</v>
      </c>
    </row>
    <row r="11" spans="1:13" x14ac:dyDescent="0.2">
      <c r="A11" t="s">
        <v>12</v>
      </c>
      <c r="B11" s="2">
        <v>200000000</v>
      </c>
      <c r="C11">
        <v>0.08</v>
      </c>
      <c r="D11">
        <v>0.19</v>
      </c>
      <c r="E11" s="7">
        <f>(D11-C11)/C11</f>
        <v>1.375</v>
      </c>
      <c r="F11">
        <v>0.23799999999999999</v>
      </c>
      <c r="G11" s="7">
        <f>(F11-D11)/D11</f>
        <v>0.25263157894736837</v>
      </c>
      <c r="H11">
        <v>0.32</v>
      </c>
      <c r="I11" s="7">
        <f>(H11-F11)/F11</f>
        <v>0.34453781512605053</v>
      </c>
      <c r="J11" s="1">
        <f>H11*B11</f>
        <v>64000000</v>
      </c>
      <c r="K11" t="s">
        <v>24</v>
      </c>
      <c r="L11" t="s">
        <v>25</v>
      </c>
    </row>
    <row r="12" spans="1:13" x14ac:dyDescent="0.2">
      <c r="A12" t="s">
        <v>17</v>
      </c>
      <c r="B12" s="2">
        <v>120000000</v>
      </c>
      <c r="C12">
        <v>0.313</v>
      </c>
      <c r="D12">
        <v>0.54500000000000004</v>
      </c>
      <c r="E12" s="7">
        <f>(D12-C12)/C12</f>
        <v>0.7412140575079873</v>
      </c>
      <c r="F12">
        <v>0.59799999999999998</v>
      </c>
      <c r="G12" s="7">
        <f>(F12-D12)/D12</f>
        <v>9.7247706422018229E-2</v>
      </c>
      <c r="H12">
        <v>0.79389900000000002</v>
      </c>
      <c r="I12" s="7">
        <f>(H12-F12)/F12</f>
        <v>0.32759030100334458</v>
      </c>
      <c r="J12" s="1">
        <f>H12*B12</f>
        <v>95267880</v>
      </c>
      <c r="L12" t="s">
        <v>26</v>
      </c>
    </row>
    <row r="13" spans="1:13" x14ac:dyDescent="0.2">
      <c r="A13" t="s">
        <v>19</v>
      </c>
      <c r="B13" s="2">
        <v>220000000</v>
      </c>
      <c r="C13">
        <v>0.110001</v>
      </c>
      <c r="D13">
        <v>0.21171999999999999</v>
      </c>
      <c r="E13" s="7">
        <f>(D13-C13)/C13</f>
        <v>0.92470977536567844</v>
      </c>
      <c r="F13">
        <v>0.3201</v>
      </c>
      <c r="G13" s="7">
        <f>(F13-D13)/D13</f>
        <v>0.51190251275269227</v>
      </c>
      <c r="H13">
        <v>0.5302</v>
      </c>
      <c r="I13" s="7">
        <f>(H13-F13)/F13</f>
        <v>0.6563573883161512</v>
      </c>
      <c r="J13" s="1">
        <f>H13*B13</f>
        <v>116644000</v>
      </c>
      <c r="L13" t="s">
        <v>28</v>
      </c>
    </row>
    <row r="14" spans="1:13" x14ac:dyDescent="0.2">
      <c r="A14" t="s">
        <v>20</v>
      </c>
      <c r="B14" s="2">
        <v>1844600000</v>
      </c>
      <c r="C14">
        <v>1.4800000000000001E-2</v>
      </c>
      <c r="D14">
        <v>2.5301000000000001E-2</v>
      </c>
      <c r="E14" s="7">
        <f>(D14-C14)/C14</f>
        <v>0.70952702702702697</v>
      </c>
      <c r="F14">
        <v>3.15E-2</v>
      </c>
      <c r="G14" s="7">
        <f>(F14-D14)/D14</f>
        <v>0.24501007865301766</v>
      </c>
      <c r="H14">
        <v>6.4500000000000002E-2</v>
      </c>
      <c r="I14" s="7">
        <f>(H14-F14)/F14</f>
        <v>1.0476190476190477</v>
      </c>
      <c r="J14" s="1">
        <f>H14*B14</f>
        <v>118976700</v>
      </c>
      <c r="L14" t="s">
        <v>28</v>
      </c>
      <c r="M14">
        <v>2017</v>
      </c>
    </row>
    <row r="15" spans="1:13" x14ac:dyDescent="0.2">
      <c r="A15" t="s">
        <v>2</v>
      </c>
      <c r="B15" s="2">
        <v>90600000000</v>
      </c>
      <c r="C15">
        <v>2.8900000000000002E-3</v>
      </c>
      <c r="D15">
        <v>1.1900000000000001E-3</v>
      </c>
      <c r="E15" s="7">
        <f>(D15-C15)/C15</f>
        <v>-0.58823529411764708</v>
      </c>
      <c r="F15">
        <v>1.255E-3</v>
      </c>
      <c r="G15" s="7">
        <f>(F15-D15)/D15</f>
        <v>5.4621848739495757E-2</v>
      </c>
      <c r="H15">
        <v>1.328E-3</v>
      </c>
      <c r="I15" s="7">
        <f>(H15-F15)/F15</f>
        <v>5.8167330677290782E-2</v>
      </c>
      <c r="J15" s="1">
        <f>H15*B15</f>
        <v>120316800</v>
      </c>
      <c r="K15" t="s">
        <v>24</v>
      </c>
      <c r="M15">
        <v>2014</v>
      </c>
    </row>
    <row r="16" spans="1:13" x14ac:dyDescent="0.2">
      <c r="A16" t="s">
        <v>27</v>
      </c>
      <c r="B16" s="2">
        <v>400000000</v>
      </c>
      <c r="C16">
        <v>0.11799999999999999</v>
      </c>
      <c r="D16">
        <v>0.193</v>
      </c>
      <c r="E16" s="7">
        <f>(D16-C16)/C16</f>
        <v>0.63559322033898313</v>
      </c>
      <c r="F16">
        <v>0.27100000000000002</v>
      </c>
      <c r="G16" s="7">
        <f>(F16-D16)/D16</f>
        <v>0.4041450777202073</v>
      </c>
      <c r="H16">
        <v>0.318</v>
      </c>
      <c r="I16" s="7">
        <f>(H16-F16)/F16</f>
        <v>0.1734317343173431</v>
      </c>
      <c r="J16" s="1">
        <f>H16*B16</f>
        <v>127200000</v>
      </c>
      <c r="M16">
        <v>2013</v>
      </c>
    </row>
    <row r="17" spans="1:13" x14ac:dyDescent="0.2">
      <c r="A17" t="s">
        <v>36</v>
      </c>
      <c r="B17" s="2">
        <v>50000000</v>
      </c>
      <c r="C17">
        <v>3.3210000000000002</v>
      </c>
      <c r="D17">
        <v>3.9049999999999998</v>
      </c>
      <c r="E17" s="7">
        <f>(D17-C17)/C17</f>
        <v>0.17585064739536271</v>
      </c>
      <c r="F17">
        <v>4.29</v>
      </c>
      <c r="G17" s="7">
        <f>(F17-D17)/D17</f>
        <v>9.8591549295774711E-2</v>
      </c>
      <c r="H17">
        <v>4.4089999999999998</v>
      </c>
      <c r="I17" s="7">
        <f>(H17-F17)/F17</f>
        <v>2.7738927738927686E-2</v>
      </c>
      <c r="J17" s="1">
        <f>H17*B17</f>
        <v>220450000</v>
      </c>
      <c r="L17" t="s">
        <v>30</v>
      </c>
      <c r="M17">
        <v>2016</v>
      </c>
    </row>
    <row r="18" spans="1:13" x14ac:dyDescent="0.2">
      <c r="A18" t="s">
        <v>11</v>
      </c>
      <c r="B18" s="2">
        <v>500000000</v>
      </c>
      <c r="C18">
        <v>9.0999999999999998E-2</v>
      </c>
      <c r="D18">
        <v>0.217</v>
      </c>
      <c r="E18" s="7">
        <f>(D18-C18)/C18</f>
        <v>1.3846153846153846</v>
      </c>
      <c r="F18">
        <v>0.26800000000000002</v>
      </c>
      <c r="G18" s="7">
        <f>(F18-D18)/D18</f>
        <v>0.23502304147465447</v>
      </c>
      <c r="H18">
        <v>0.45200000000000001</v>
      </c>
      <c r="I18" s="7">
        <f>(H18-F18)/F18</f>
        <v>0.68656716417910446</v>
      </c>
      <c r="J18" s="1">
        <f>H18*B18</f>
        <v>226000000</v>
      </c>
      <c r="L18" t="s">
        <v>29</v>
      </c>
      <c r="M18">
        <v>2017</v>
      </c>
    </row>
    <row r="19" spans="1:13" x14ac:dyDescent="0.2">
      <c r="A19" t="s">
        <v>14</v>
      </c>
      <c r="B19" s="2">
        <v>120000000</v>
      </c>
      <c r="C19">
        <v>0.36499999999999999</v>
      </c>
      <c r="D19">
        <v>1.2310000000000001</v>
      </c>
      <c r="E19" s="7">
        <f>(D19-C19)/C19</f>
        <v>2.3726027397260276</v>
      </c>
      <c r="F19">
        <v>1.607</v>
      </c>
      <c r="G19" s="7">
        <f>(F19-D19)/D19</f>
        <v>0.30544272948822082</v>
      </c>
      <c r="H19">
        <v>2.13</v>
      </c>
      <c r="I19" s="7">
        <f>(H19-F19)/F19</f>
        <v>0.32545115121344115</v>
      </c>
      <c r="J19" s="1">
        <f>H19*B19</f>
        <v>255600000</v>
      </c>
      <c r="K19" t="s">
        <v>37</v>
      </c>
      <c r="M19">
        <v>2017</v>
      </c>
    </row>
    <row r="20" spans="1:13" x14ac:dyDescent="0.2">
      <c r="A20" t="s">
        <v>92</v>
      </c>
      <c r="B20" s="2">
        <v>250000000</v>
      </c>
      <c r="C20">
        <v>0.23</v>
      </c>
      <c r="D20">
        <v>0.68</v>
      </c>
      <c r="E20" s="7">
        <f>(D20-C20)/C20</f>
        <v>1.956521739130435</v>
      </c>
      <c r="F20">
        <v>1.121</v>
      </c>
      <c r="G20" s="7">
        <f>(F20-D20)/D20</f>
        <v>0.6485294117647058</v>
      </c>
      <c r="H20">
        <v>1.126301</v>
      </c>
      <c r="I20" s="7">
        <f>(H20-F20)/F20</f>
        <v>4.7288135593220341E-3</v>
      </c>
      <c r="J20" s="1">
        <f>H20*B20</f>
        <v>281575250</v>
      </c>
      <c r="L20" t="s">
        <v>32</v>
      </c>
      <c r="M20" t="s">
        <v>31</v>
      </c>
    </row>
    <row r="21" spans="1:13" x14ac:dyDescent="0.2">
      <c r="A21" t="s">
        <v>91</v>
      </c>
      <c r="B21" s="2">
        <v>1000000000</v>
      </c>
      <c r="C21">
        <v>7.2599999999999998E-2</v>
      </c>
      <c r="D21">
        <v>0.15860199999999999</v>
      </c>
      <c r="E21" s="7">
        <f>(D21-C21)/C21</f>
        <v>1.1846005509641873</v>
      </c>
      <c r="F21">
        <v>0.21740100000000001</v>
      </c>
      <c r="G21" s="7">
        <f>(F21-D21)/D21</f>
        <v>0.37073302984829964</v>
      </c>
      <c r="H21">
        <v>0.32899800000000001</v>
      </c>
      <c r="I21" s="7">
        <f>(H21-F21)/F21</f>
        <v>0.51332330578056218</v>
      </c>
      <c r="J21" s="1">
        <f>H21*B21</f>
        <v>328998000</v>
      </c>
    </row>
    <row r="22" spans="1:13" x14ac:dyDescent="0.2">
      <c r="A22" t="s">
        <v>93</v>
      </c>
      <c r="B22" s="2">
        <v>265420800</v>
      </c>
      <c r="C22">
        <v>0.57999999999999996</v>
      </c>
      <c r="D22">
        <v>0.8</v>
      </c>
      <c r="E22" s="7">
        <f>(D22-C22)/C22</f>
        <v>0.37931034482758635</v>
      </c>
      <c r="F22">
        <v>1.7110000000000001</v>
      </c>
      <c r="G22" s="7">
        <f>(F22-D22)/D22</f>
        <v>1.1387499999999999</v>
      </c>
      <c r="H22">
        <v>1.37801</v>
      </c>
      <c r="I22" s="7">
        <f>(H22-F22)/F22</f>
        <v>-0.1946171829339568</v>
      </c>
      <c r="J22" s="1">
        <f>H22*B22</f>
        <v>365752516.60799998</v>
      </c>
      <c r="M22">
        <v>2014</v>
      </c>
    </row>
    <row r="23" spans="1:13" x14ac:dyDescent="0.2">
      <c r="A23" t="s">
        <v>5</v>
      </c>
      <c r="B23" s="2">
        <v>13500000000</v>
      </c>
      <c r="C23">
        <v>1.916E-2</v>
      </c>
      <c r="D23">
        <v>1.5651999999999999E-2</v>
      </c>
      <c r="E23" s="7">
        <f>(D23-C23)/C23</f>
        <v>-0.18308977035490609</v>
      </c>
      <c r="F23">
        <v>1.6702000000000002E-2</v>
      </c>
      <c r="G23" s="7">
        <f>(F23-D23)/D23</f>
        <v>6.7084078711985837E-2</v>
      </c>
      <c r="H23">
        <v>2.9000000000000001E-2</v>
      </c>
      <c r="I23" s="7">
        <f>(H23-F23)/F23</f>
        <v>0.73631900371213022</v>
      </c>
      <c r="J23" s="1">
        <f>H23*B23</f>
        <v>391500000</v>
      </c>
    </row>
    <row r="24" spans="1:13" x14ac:dyDescent="0.2">
      <c r="A24" t="s">
        <v>7</v>
      </c>
      <c r="B24" s="2">
        <v>84000000</v>
      </c>
      <c r="C24">
        <v>0.53200000000000003</v>
      </c>
      <c r="D24">
        <v>7.7</v>
      </c>
      <c r="E24" s="7">
        <f>(D24-C24)/C24</f>
        <v>13.473684210526315</v>
      </c>
      <c r="F24">
        <v>7.4210000000000003</v>
      </c>
      <c r="G24" s="7">
        <f>(F24-D24)/D24</f>
        <v>-3.6233766233766222E-2</v>
      </c>
      <c r="H24">
        <v>6.181</v>
      </c>
      <c r="I24" s="7">
        <f>(H24-F24)/F24</f>
        <v>-0.16709338364101875</v>
      </c>
      <c r="J24" s="1">
        <f>H24*B24</f>
        <v>519204000</v>
      </c>
      <c r="M24">
        <v>2014</v>
      </c>
    </row>
    <row r="25" spans="1:13" x14ac:dyDescent="0.2">
      <c r="A25" t="s">
        <v>94</v>
      </c>
      <c r="B25" s="2">
        <v>84000000</v>
      </c>
      <c r="D25"/>
      <c r="E25" s="7"/>
      <c r="F25">
        <v>7.4</v>
      </c>
      <c r="G25" s="7"/>
      <c r="H25">
        <v>7.2220000000000004</v>
      </c>
      <c r="I25" s="7">
        <f>(H25-F25)/F25</f>
        <v>-2.4054054054054044E-2</v>
      </c>
      <c r="J25" s="1">
        <f>H25*B25</f>
        <v>606648000</v>
      </c>
      <c r="L25" t="s">
        <v>28</v>
      </c>
      <c r="M25">
        <v>2017</v>
      </c>
    </row>
    <row r="26" spans="1:13" x14ac:dyDescent="0.2">
      <c r="A26" t="s">
        <v>6</v>
      </c>
      <c r="B26" s="2">
        <v>1000000000</v>
      </c>
      <c r="C26">
        <v>0.39100000000000001</v>
      </c>
      <c r="D26">
        <v>0.44888699999999998</v>
      </c>
      <c r="E26" s="7">
        <f>(D26-C26)/C26</f>
        <v>0.14804859335038353</v>
      </c>
      <c r="F26">
        <v>0.73799999999999999</v>
      </c>
      <c r="G26" s="7">
        <f>(F26-D26)/D26</f>
        <v>0.64406632404146258</v>
      </c>
      <c r="H26">
        <v>0.86510100000000001</v>
      </c>
      <c r="I26" s="7">
        <f>(H26-F26)/F26</f>
        <v>0.17222357723577239</v>
      </c>
      <c r="J26" s="1">
        <f>H26*B26</f>
        <v>865101000</v>
      </c>
    </row>
    <row r="27" spans="1:13" x14ac:dyDescent="0.2">
      <c r="A27" t="s">
        <v>18</v>
      </c>
      <c r="B27" s="2">
        <v>100000000000</v>
      </c>
      <c r="C27">
        <v>0.25</v>
      </c>
      <c r="D27">
        <v>0.25869999999999999</v>
      </c>
      <c r="E27" s="7">
        <f>(D27-C27)/C27</f>
        <v>3.4799999999999942E-2</v>
      </c>
      <c r="F27">
        <v>0.27789999999999998</v>
      </c>
      <c r="G27" s="7">
        <f>(F27-D27)/D27</f>
        <v>7.421724004638576E-2</v>
      </c>
      <c r="H27">
        <v>0.30449999999999999</v>
      </c>
      <c r="I27" s="7">
        <f>(H27-F27)/F27</f>
        <v>9.5717884130982422E-2</v>
      </c>
      <c r="J27" s="1">
        <f>H27*B27</f>
        <v>30450000000</v>
      </c>
      <c r="L27" t="s">
        <v>25</v>
      </c>
    </row>
    <row r="28" spans="1:13" x14ac:dyDescent="0.2">
      <c r="D28"/>
      <c r="E28" s="7"/>
      <c r="G28" s="7"/>
      <c r="I28" s="7"/>
      <c r="J28" s="1"/>
    </row>
    <row r="29" spans="1:13" x14ac:dyDescent="0.2">
      <c r="D29"/>
      <c r="E29" s="7"/>
      <c r="G29" s="7"/>
      <c r="I29" s="7"/>
      <c r="J29" s="1"/>
    </row>
    <row r="30" spans="1:13" x14ac:dyDescent="0.2">
      <c r="A30" t="s">
        <v>33</v>
      </c>
      <c r="B30" s="2" t="s">
        <v>34</v>
      </c>
      <c r="D30"/>
      <c r="E30" s="7"/>
      <c r="F30" s="7"/>
      <c r="G30" s="7"/>
      <c r="H30">
        <v>13.5</v>
      </c>
      <c r="I30" s="7"/>
      <c r="J30" s="1"/>
    </row>
    <row r="31" spans="1:13" x14ac:dyDescent="0.2">
      <c r="A31" t="s">
        <v>35</v>
      </c>
      <c r="D31"/>
      <c r="E31" s="7"/>
      <c r="F31" s="7"/>
      <c r="G31" s="7"/>
      <c r="H31">
        <v>4.4390000000000001</v>
      </c>
      <c r="I31" s="7"/>
      <c r="J31" s="1"/>
      <c r="L31" t="s">
        <v>28</v>
      </c>
      <c r="M31">
        <v>2016</v>
      </c>
    </row>
  </sheetData>
  <autoFilter ref="A1:J1">
    <sortState ref="A2:J27">
      <sortCondition ref="J1:J2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A4" sqref="A4:XFD4"/>
    </sheetView>
  </sheetViews>
  <sheetFormatPr baseColWidth="10" defaultRowHeight="16" x14ac:dyDescent="0.2"/>
  <cols>
    <col min="2" max="2" width="18" style="3" bestFit="1" customWidth="1"/>
    <col min="3" max="3" width="13.6640625" customWidth="1"/>
    <col min="4" max="4" width="14" customWidth="1"/>
    <col min="5" max="5" width="15" style="7" customWidth="1"/>
    <col min="6" max="6" width="14" customWidth="1"/>
    <col min="7" max="7" width="14" style="7" customWidth="1"/>
    <col min="8" max="8" width="15" style="7" customWidth="1"/>
    <col min="9" max="9" width="14" style="7" customWidth="1"/>
    <col min="10" max="10" width="21.5" style="14" customWidth="1"/>
    <col min="11" max="11" width="16" style="7" customWidth="1"/>
    <col min="12" max="12" width="22.5" style="1" customWidth="1"/>
    <col min="13" max="13" width="12.1640625" customWidth="1"/>
    <col min="16" max="17" width="12.6640625" customWidth="1"/>
  </cols>
  <sheetData>
    <row r="1" spans="1:20" s="10" customFormat="1" x14ac:dyDescent="0.2">
      <c r="A1" s="10" t="s">
        <v>0</v>
      </c>
      <c r="B1" s="11" t="s">
        <v>1</v>
      </c>
      <c r="C1" s="10" t="s">
        <v>71</v>
      </c>
      <c r="D1" s="10" t="s">
        <v>84</v>
      </c>
      <c r="E1" s="12" t="s">
        <v>72</v>
      </c>
      <c r="F1" s="10" t="s">
        <v>85</v>
      </c>
      <c r="G1" s="12" t="s">
        <v>72</v>
      </c>
      <c r="H1" s="12" t="s">
        <v>86</v>
      </c>
      <c r="I1" s="12" t="s">
        <v>106</v>
      </c>
      <c r="J1" s="15" t="s">
        <v>96</v>
      </c>
      <c r="K1" s="12" t="s">
        <v>109</v>
      </c>
      <c r="L1" s="13" t="s">
        <v>73</v>
      </c>
      <c r="M1" s="10" t="s">
        <v>23</v>
      </c>
      <c r="N1" s="10" t="s">
        <v>38</v>
      </c>
      <c r="O1" s="10" t="s">
        <v>39</v>
      </c>
      <c r="P1" s="10" t="s">
        <v>45</v>
      </c>
      <c r="Q1" s="10" t="s">
        <v>69</v>
      </c>
      <c r="R1" s="10" t="s">
        <v>60</v>
      </c>
      <c r="S1" s="10" t="s">
        <v>103</v>
      </c>
      <c r="T1" s="10" t="s">
        <v>107</v>
      </c>
    </row>
    <row r="2" spans="1:20" x14ac:dyDescent="0.2">
      <c r="A2" t="s">
        <v>52</v>
      </c>
      <c r="B2" s="3">
        <v>0</v>
      </c>
      <c r="C2">
        <v>3.32</v>
      </c>
      <c r="D2">
        <v>2.68</v>
      </c>
      <c r="E2" s="7">
        <f>(D2-C2)/C2</f>
        <v>-0.19277108433734932</v>
      </c>
      <c r="F2">
        <v>4</v>
      </c>
      <c r="G2" s="7">
        <f>(F2-D2)/D2</f>
        <v>0.49253731343283574</v>
      </c>
      <c r="H2">
        <v>4.0999999999999996</v>
      </c>
      <c r="I2" s="7">
        <f>(H2-F2)/F2</f>
        <v>2.4999999999999911E-2</v>
      </c>
      <c r="J2" s="14">
        <v>5.52</v>
      </c>
      <c r="K2" s="7">
        <f>(J2-H2)/H2</f>
        <v>0.34634146341463418</v>
      </c>
      <c r="L2" s="1">
        <f>B2*J2</f>
        <v>0</v>
      </c>
      <c r="O2">
        <v>2013</v>
      </c>
      <c r="P2">
        <v>9888321.5700000003</v>
      </c>
      <c r="Q2">
        <v>0</v>
      </c>
    </row>
    <row r="3" spans="1:20" x14ac:dyDescent="0.2">
      <c r="A3" t="s">
        <v>42</v>
      </c>
      <c r="B3" s="3">
        <v>0</v>
      </c>
      <c r="C3">
        <v>1.82</v>
      </c>
      <c r="D3">
        <v>1.22</v>
      </c>
      <c r="E3" s="7">
        <f>(D3-C3)/C3</f>
        <v>-0.32967032967032972</v>
      </c>
      <c r="F3">
        <v>1.72</v>
      </c>
      <c r="G3" s="7">
        <f>(F3-D3)/D3</f>
        <v>0.4098360655737705</v>
      </c>
      <c r="H3">
        <v>2.12</v>
      </c>
      <c r="I3" s="7">
        <f>(H3-F3)/F3</f>
        <v>0.2325581395348838</v>
      </c>
      <c r="J3" s="14">
        <v>3.66</v>
      </c>
      <c r="K3" s="7">
        <f>(J3-H3)/H3</f>
        <v>0.72641509433962259</v>
      </c>
      <c r="L3" s="1">
        <f>B3*J3</f>
        <v>0</v>
      </c>
      <c r="M3" t="s">
        <v>78</v>
      </c>
      <c r="O3">
        <v>2013</v>
      </c>
      <c r="Q3">
        <v>0</v>
      </c>
    </row>
    <row r="4" spans="1:20" x14ac:dyDescent="0.2">
      <c r="A4" t="s">
        <v>41</v>
      </c>
      <c r="B4" s="3">
        <v>21000000</v>
      </c>
      <c r="C4">
        <v>1.19</v>
      </c>
      <c r="D4">
        <v>0.8</v>
      </c>
      <c r="E4" s="7">
        <f>(D4-C4)/C4</f>
        <v>-0.32773109243697474</v>
      </c>
      <c r="F4">
        <v>1.1850000000000001</v>
      </c>
      <c r="G4" s="7">
        <f>(F4-D4)/D4</f>
        <v>0.48125000000000001</v>
      </c>
      <c r="H4">
        <v>1.52</v>
      </c>
      <c r="I4" s="7">
        <f>(H4-F4)/F4</f>
        <v>0.2827004219409282</v>
      </c>
      <c r="J4" s="14">
        <v>3.0110000000000001</v>
      </c>
      <c r="K4" s="7">
        <f>(J4-H4)/H4</f>
        <v>0.98092105263157903</v>
      </c>
      <c r="L4" s="1">
        <f>B4*J4</f>
        <v>63231000</v>
      </c>
      <c r="M4" t="s">
        <v>74</v>
      </c>
      <c r="O4">
        <v>2013</v>
      </c>
      <c r="P4">
        <v>7029898.8200000003</v>
      </c>
      <c r="Q4">
        <f>P4/B4</f>
        <v>0.3347570866666667</v>
      </c>
    </row>
    <row r="5" spans="1:20" x14ac:dyDescent="0.2">
      <c r="A5" t="s">
        <v>102</v>
      </c>
      <c r="B5" s="3">
        <v>4200000</v>
      </c>
      <c r="J5" s="14">
        <f>19230.8*0.00087</f>
        <v>16.730795999999998</v>
      </c>
      <c r="K5" s="7" t="e">
        <f>(J5-H5)/H5</f>
        <v>#DIV/0!</v>
      </c>
      <c r="L5" s="1">
        <f>B5*J5</f>
        <v>70269343.199999988</v>
      </c>
      <c r="O5">
        <v>2013</v>
      </c>
      <c r="P5">
        <v>1378573</v>
      </c>
      <c r="Q5">
        <f>P5/B5</f>
        <v>0.32823166666666664</v>
      </c>
      <c r="S5">
        <v>0</v>
      </c>
      <c r="T5" t="s">
        <v>108</v>
      </c>
    </row>
    <row r="6" spans="1:20" x14ac:dyDescent="0.2">
      <c r="A6" t="s">
        <v>46</v>
      </c>
      <c r="B6" s="3">
        <v>48160000</v>
      </c>
      <c r="C6">
        <v>0.57299999999999995</v>
      </c>
      <c r="D6">
        <v>0.38800000000000001</v>
      </c>
      <c r="E6" s="7">
        <f>(D6-C6)/C6</f>
        <v>-0.32286212914485157</v>
      </c>
      <c r="F6">
        <v>0.54300000000000004</v>
      </c>
      <c r="G6" s="7">
        <f>(F6-D6)/D6</f>
        <v>0.39948453608247431</v>
      </c>
      <c r="H6">
        <v>0.751</v>
      </c>
      <c r="I6" s="7">
        <f>(H6-F6)/F6</f>
        <v>0.38305709023941059</v>
      </c>
      <c r="J6" s="14">
        <v>1.47</v>
      </c>
      <c r="K6" s="7">
        <f>(J6-H6)/H6</f>
        <v>0.95739014647137144</v>
      </c>
      <c r="L6" s="1">
        <f>B6*J6</f>
        <v>70795200</v>
      </c>
      <c r="M6" t="s">
        <v>74</v>
      </c>
      <c r="O6">
        <v>2013</v>
      </c>
      <c r="P6">
        <v>15371258.35</v>
      </c>
      <c r="Q6">
        <f>P6/B6</f>
        <v>0.3191706468023256</v>
      </c>
    </row>
    <row r="7" spans="1:20" x14ac:dyDescent="0.2">
      <c r="A7" t="s">
        <v>48</v>
      </c>
      <c r="B7" s="5">
        <v>20000000</v>
      </c>
      <c r="C7">
        <v>1.27</v>
      </c>
      <c r="D7">
        <v>1.03</v>
      </c>
      <c r="E7" s="7">
        <f>(D7-C7)/C7</f>
        <v>-0.1889763779527559</v>
      </c>
      <c r="F7">
        <v>1.93</v>
      </c>
      <c r="G7" s="7">
        <f>(F7-D7)/D7</f>
        <v>0.87378640776699024</v>
      </c>
      <c r="H7">
        <v>2.9</v>
      </c>
      <c r="I7" s="7">
        <f>(H7-F7)/F7</f>
        <v>0.50259067357512954</v>
      </c>
      <c r="J7" s="14">
        <v>3.58</v>
      </c>
      <c r="K7" s="7">
        <f>(J7-H7)/H7</f>
        <v>0.23448275862068971</v>
      </c>
      <c r="L7" s="1">
        <f>B7*J7</f>
        <v>71600000</v>
      </c>
      <c r="M7" t="s">
        <v>74</v>
      </c>
      <c r="O7">
        <v>2014</v>
      </c>
      <c r="P7">
        <v>10714626.27</v>
      </c>
      <c r="Q7">
        <f>P7/B7</f>
        <v>0.53573131350000003</v>
      </c>
    </row>
    <row r="8" spans="1:20" x14ac:dyDescent="0.2">
      <c r="A8" t="s">
        <v>49</v>
      </c>
      <c r="B8" s="3">
        <v>150000000</v>
      </c>
      <c r="C8">
        <v>0.18479999999999999</v>
      </c>
      <c r="D8">
        <v>0.26500000000000001</v>
      </c>
      <c r="E8" s="7">
        <f>(D8-C8)/C8</f>
        <v>0.43398268398268414</v>
      </c>
      <c r="F8">
        <v>0.36220000000000002</v>
      </c>
      <c r="G8" s="7">
        <f>(F8-D8)/D8</f>
        <v>0.36679245283018869</v>
      </c>
      <c r="H8">
        <v>0.36649999999999999</v>
      </c>
      <c r="I8" s="7">
        <f>(H8-F8)/F8</f>
        <v>1.187189398122576E-2</v>
      </c>
      <c r="J8" s="14">
        <v>0.62080000000000002</v>
      </c>
      <c r="K8" s="7">
        <f>(J8-H8)/H8</f>
        <v>0.69386084583901786</v>
      </c>
      <c r="L8" s="1">
        <f>B8*J8</f>
        <v>93120000</v>
      </c>
      <c r="M8" t="s">
        <v>74</v>
      </c>
      <c r="O8">
        <v>2016</v>
      </c>
      <c r="P8">
        <v>132832801.14</v>
      </c>
      <c r="Q8">
        <f>P8/B8</f>
        <v>0.88555200759999997</v>
      </c>
    </row>
    <row r="9" spans="1:20" x14ac:dyDescent="0.2">
      <c r="A9" t="s">
        <v>47</v>
      </c>
      <c r="B9" s="3">
        <v>42000000</v>
      </c>
      <c r="C9">
        <v>0.86199999999999999</v>
      </c>
      <c r="D9">
        <v>0.48799999999999999</v>
      </c>
      <c r="E9" s="7">
        <f>(D9-C9)/C9</f>
        <v>-0.43387470997679817</v>
      </c>
      <c r="F9">
        <v>0.72</v>
      </c>
      <c r="G9" s="7">
        <f>(F9-D9)/D9</f>
        <v>0.47540983606557374</v>
      </c>
      <c r="H9">
        <v>0.83599999999999997</v>
      </c>
      <c r="I9" s="7">
        <f>(H9-F9)/F9</f>
        <v>0.16111111111111109</v>
      </c>
      <c r="J9" s="14">
        <v>2.41</v>
      </c>
      <c r="K9" s="7">
        <f>(J9-H9)/H9</f>
        <v>1.8827751196172253</v>
      </c>
      <c r="L9" s="1">
        <f>B9*J9</f>
        <v>101220000</v>
      </c>
      <c r="M9" t="s">
        <v>83</v>
      </c>
      <c r="O9">
        <v>2013</v>
      </c>
      <c r="P9">
        <v>23708838.550000001</v>
      </c>
      <c r="Q9">
        <f>P9/B9</f>
        <v>0.56449615595238101</v>
      </c>
    </row>
    <row r="10" spans="1:20" x14ac:dyDescent="0.2">
      <c r="A10" t="s">
        <v>55</v>
      </c>
      <c r="B10" s="4">
        <v>400000000</v>
      </c>
      <c r="C10">
        <v>0.215</v>
      </c>
      <c r="D10">
        <v>0.105</v>
      </c>
      <c r="E10" s="7">
        <f>(D10-C10)/C10</f>
        <v>-0.51162790697674421</v>
      </c>
      <c r="F10">
        <v>0.215</v>
      </c>
      <c r="G10" s="7">
        <f>(F10-D10)/D10</f>
        <v>1.0476190476190477</v>
      </c>
      <c r="H10">
        <v>0.216</v>
      </c>
      <c r="I10" s="7">
        <f>(H10-F10)/F10</f>
        <v>4.6511627906976787E-3</v>
      </c>
      <c r="J10" s="14">
        <v>0.27</v>
      </c>
      <c r="K10" s="7">
        <f>(J10-H10)/H10</f>
        <v>0.25000000000000011</v>
      </c>
      <c r="L10" s="1">
        <f>B10*J10</f>
        <v>108000000</v>
      </c>
      <c r="M10" t="s">
        <v>81</v>
      </c>
      <c r="O10">
        <v>2014</v>
      </c>
      <c r="P10">
        <v>294714491.72000003</v>
      </c>
      <c r="Q10">
        <f>P10/B10</f>
        <v>0.73678622930000004</v>
      </c>
    </row>
    <row r="11" spans="1:20" x14ac:dyDescent="0.2">
      <c r="A11" t="s">
        <v>43</v>
      </c>
      <c r="B11" s="3">
        <v>85000000</v>
      </c>
      <c r="C11">
        <v>0.72799999999999998</v>
      </c>
      <c r="D11">
        <v>0.54600000000000004</v>
      </c>
      <c r="E11" s="7">
        <f>(D11-C11)/C11</f>
        <v>-0.24999999999999992</v>
      </c>
      <c r="F11">
        <v>1.32</v>
      </c>
      <c r="G11" s="7">
        <f>(F11-D11)/D11</f>
        <v>1.4175824175824174</v>
      </c>
      <c r="H11">
        <v>0.95799999999999996</v>
      </c>
      <c r="I11" s="7">
        <f>(H11-F11)/F11</f>
        <v>-0.27424242424242429</v>
      </c>
      <c r="J11" s="14">
        <v>1.335</v>
      </c>
      <c r="K11" s="7">
        <f>(J11-H11)/H11</f>
        <v>0.39352818371607518</v>
      </c>
      <c r="L11" s="1">
        <f>B11*J11</f>
        <v>113475000</v>
      </c>
      <c r="O11">
        <v>2014</v>
      </c>
      <c r="P11">
        <v>14563178.960000001</v>
      </c>
      <c r="Q11">
        <f>P11/B11</f>
        <v>0.1713315171764706</v>
      </c>
    </row>
    <row r="12" spans="1:20" x14ac:dyDescent="0.2">
      <c r="A12" t="s">
        <v>97</v>
      </c>
      <c r="B12" s="3">
        <v>250000000</v>
      </c>
      <c r="H12" s="14">
        <v>0.59</v>
      </c>
      <c r="J12" s="14">
        <v>0.48149999999999998</v>
      </c>
      <c r="K12" s="7">
        <f>(J12-H12)/H12</f>
        <v>-0.18389830508474575</v>
      </c>
      <c r="L12" s="1">
        <f>B12*J12</f>
        <v>120375000</v>
      </c>
      <c r="M12" t="s">
        <v>110</v>
      </c>
      <c r="O12">
        <v>2013</v>
      </c>
      <c r="P12">
        <v>79506494.129999995</v>
      </c>
      <c r="Q12">
        <f>P12/B12</f>
        <v>0.31802597651999998</v>
      </c>
      <c r="S12">
        <v>15</v>
      </c>
    </row>
    <row r="13" spans="1:20" x14ac:dyDescent="0.2">
      <c r="A13" t="s">
        <v>99</v>
      </c>
      <c r="B13" s="3">
        <v>200000000</v>
      </c>
      <c r="J13" s="14">
        <f>19230.8*0.0000348</f>
        <v>0.66923183999999991</v>
      </c>
      <c r="K13" s="7" t="e">
        <f>(J13-H13)/H13</f>
        <v>#DIV/0!</v>
      </c>
      <c r="L13" s="1">
        <f>B13*J13</f>
        <v>133846367.99999999</v>
      </c>
      <c r="O13">
        <v>2014</v>
      </c>
      <c r="P13">
        <v>40155612.18</v>
      </c>
      <c r="Q13">
        <f>P13/B13</f>
        <v>0.2007780609</v>
      </c>
      <c r="S13">
        <v>4</v>
      </c>
      <c r="T13" t="s">
        <v>108</v>
      </c>
    </row>
    <row r="14" spans="1:20" x14ac:dyDescent="0.2">
      <c r="A14" t="s">
        <v>44</v>
      </c>
      <c r="B14" s="3">
        <v>28000000</v>
      </c>
      <c r="C14">
        <v>2.69</v>
      </c>
      <c r="D14">
        <v>1.6</v>
      </c>
      <c r="E14" s="7">
        <f>(D14-C14)/C14</f>
        <v>-0.40520446096654272</v>
      </c>
      <c r="F14">
        <v>2.75</v>
      </c>
      <c r="G14" s="7">
        <f>(F14-D14)/D14</f>
        <v>0.71874999999999989</v>
      </c>
      <c r="H14">
        <v>3.56</v>
      </c>
      <c r="I14" s="7">
        <f>(H14-F14)/F14</f>
        <v>0.29454545454545455</v>
      </c>
      <c r="J14" s="14">
        <v>5.4</v>
      </c>
      <c r="K14" s="7">
        <f>(J14-H14)/H14</f>
        <v>0.5168539325842697</v>
      </c>
      <c r="L14" s="1">
        <f>B14*J14</f>
        <v>151200000</v>
      </c>
      <c r="M14" t="s">
        <v>81</v>
      </c>
      <c r="O14">
        <v>2013</v>
      </c>
      <c r="P14">
        <v>2112253.37</v>
      </c>
      <c r="Q14">
        <f>P14/B14</f>
        <v>7.5437620357142868E-2</v>
      </c>
    </row>
    <row r="15" spans="1:20" x14ac:dyDescent="0.2">
      <c r="A15" t="s">
        <v>51</v>
      </c>
      <c r="B15" s="3">
        <v>3000000</v>
      </c>
      <c r="C15">
        <v>51.2</v>
      </c>
      <c r="D15">
        <v>43.8</v>
      </c>
      <c r="E15" s="7">
        <f>(D15-C15)/C15</f>
        <v>-0.14453125000000011</v>
      </c>
      <c r="F15">
        <v>62.1</v>
      </c>
      <c r="G15" s="7">
        <f>(F15-D15)/D15</f>
        <v>0.41780821917808231</v>
      </c>
      <c r="H15">
        <v>73.2</v>
      </c>
      <c r="I15" s="7">
        <f>(H15-F15)/F15</f>
        <v>0.17874396135265702</v>
      </c>
      <c r="J15" s="14">
        <v>71.8</v>
      </c>
      <c r="K15" s="7">
        <f>(J15-H15)/H15</f>
        <v>-1.9125683060109366E-2</v>
      </c>
      <c r="L15" s="1">
        <f>B15*J15</f>
        <v>215400000</v>
      </c>
      <c r="M15" t="s">
        <v>75</v>
      </c>
      <c r="O15">
        <v>2013</v>
      </c>
      <c r="P15">
        <v>230317.23</v>
      </c>
      <c r="Q15">
        <f>P15/B15</f>
        <v>7.6772409999999999E-2</v>
      </c>
    </row>
    <row r="16" spans="1:20" x14ac:dyDescent="0.2">
      <c r="A16" t="s">
        <v>53</v>
      </c>
      <c r="B16" s="6">
        <v>200000000</v>
      </c>
      <c r="C16">
        <v>0.67800000000000005</v>
      </c>
      <c r="D16">
        <v>0.621</v>
      </c>
      <c r="E16" s="7">
        <f>(D16-C16)/C16</f>
        <v>-8.4070796460177066E-2</v>
      </c>
      <c r="F16">
        <v>0.80300000000000005</v>
      </c>
      <c r="G16" s="7">
        <f>(F16-D16)/D16</f>
        <v>0.29307568438003229</v>
      </c>
      <c r="H16">
        <v>0.90300000000000002</v>
      </c>
      <c r="I16" s="7">
        <f>(H16-F16)/F16</f>
        <v>0.12453300124532998</v>
      </c>
      <c r="J16" s="14">
        <v>1.28</v>
      </c>
      <c r="K16" s="7">
        <f>(J16-H16)/H16</f>
        <v>0.41749723145071982</v>
      </c>
      <c r="L16" s="1">
        <f>B16*J16</f>
        <v>256000000</v>
      </c>
      <c r="M16" t="s">
        <v>74</v>
      </c>
      <c r="O16">
        <v>2017</v>
      </c>
      <c r="P16">
        <v>66861422.960000001</v>
      </c>
      <c r="Q16">
        <f>P16/B16</f>
        <v>0.33430711480000003</v>
      </c>
    </row>
    <row r="17" spans="1:20" x14ac:dyDescent="0.2">
      <c r="A17" t="s">
        <v>105</v>
      </c>
      <c r="B17" s="3">
        <v>16000000</v>
      </c>
      <c r="J17" s="14">
        <f>19230.8*0.001089</f>
        <v>20.942341199999998</v>
      </c>
      <c r="K17" s="7" t="e">
        <f>(J17-H17)/H17</f>
        <v>#DIV/0!</v>
      </c>
      <c r="L17" s="1">
        <f>B17*J17</f>
        <v>335077459.19999999</v>
      </c>
      <c r="O17">
        <v>2013</v>
      </c>
      <c r="P17">
        <v>15552530</v>
      </c>
      <c r="Q17">
        <f>P17/B17</f>
        <v>0.97203312500000005</v>
      </c>
      <c r="S17">
        <v>2</v>
      </c>
      <c r="T17" t="s">
        <v>108</v>
      </c>
    </row>
    <row r="18" spans="1:20" x14ac:dyDescent="0.2">
      <c r="A18" t="s">
        <v>61</v>
      </c>
      <c r="B18" s="6">
        <v>76000000</v>
      </c>
      <c r="C18">
        <v>1.7649999999999999</v>
      </c>
      <c r="D18">
        <v>1.34</v>
      </c>
      <c r="E18" s="7">
        <f>(D18-C18)/C18</f>
        <v>-0.2407932011331444</v>
      </c>
      <c r="F18">
        <v>3.13</v>
      </c>
      <c r="G18" s="7">
        <f>(F18-D18)/D18</f>
        <v>1.3358208955223878</v>
      </c>
      <c r="H18">
        <v>3.4089999999999998</v>
      </c>
      <c r="I18" s="7">
        <f>(H18-F18)/F18</f>
        <v>8.9137380191693261E-2</v>
      </c>
      <c r="J18" s="14">
        <v>4.4169999999999998</v>
      </c>
      <c r="K18" s="7">
        <f>(J18-H18)/H18</f>
        <v>0.29568788501026694</v>
      </c>
      <c r="L18" s="1">
        <f>B18*J18</f>
        <v>335692000</v>
      </c>
      <c r="O18">
        <v>2014</v>
      </c>
      <c r="P18">
        <v>20587603.440000001</v>
      </c>
      <c r="Q18">
        <f>P18/B18</f>
        <v>0.27088951894736846</v>
      </c>
      <c r="R18" s="7">
        <v>9.4999999999999998E-3</v>
      </c>
    </row>
    <row r="19" spans="1:20" x14ac:dyDescent="0.2">
      <c r="A19" t="s">
        <v>101</v>
      </c>
      <c r="B19" s="3">
        <v>265420800</v>
      </c>
      <c r="J19" s="14">
        <v>1.35</v>
      </c>
      <c r="K19" s="7" t="e">
        <f>(J19-H19)/H19</f>
        <v>#DIV/0!</v>
      </c>
      <c r="L19" s="1">
        <f>B19*J19</f>
        <v>358318080</v>
      </c>
      <c r="O19">
        <v>2013</v>
      </c>
      <c r="P19">
        <v>43078040.020000003</v>
      </c>
      <c r="Q19">
        <f>P19/B19</f>
        <v>0.16230091997311441</v>
      </c>
      <c r="S19">
        <v>6</v>
      </c>
    </row>
    <row r="20" spans="1:20" x14ac:dyDescent="0.2">
      <c r="A20" t="s">
        <v>5</v>
      </c>
      <c r="B20" s="3">
        <v>13500000000</v>
      </c>
      <c r="C20">
        <v>2.019E-2</v>
      </c>
      <c r="D20">
        <v>1.3339999999999999E-2</v>
      </c>
      <c r="E20" s="7">
        <f>(D20-C20)/C20</f>
        <v>-0.33927686973749382</v>
      </c>
      <c r="F20">
        <v>1.8780000000000002E-2</v>
      </c>
      <c r="G20" s="7">
        <f>(F20-D20)/D20</f>
        <v>0.40779610194902566</v>
      </c>
      <c r="H20">
        <v>1.668E-2</v>
      </c>
      <c r="I20" s="7">
        <f>(H20-F20)/F20</f>
        <v>-0.11182108626198088</v>
      </c>
      <c r="J20" s="14">
        <v>2.75E-2</v>
      </c>
      <c r="K20" s="7">
        <f>(J20-H20)/H20</f>
        <v>0.64868105515587526</v>
      </c>
      <c r="L20" s="1">
        <f>B20*J20</f>
        <v>371250000</v>
      </c>
      <c r="M20" t="s">
        <v>79</v>
      </c>
      <c r="O20">
        <v>2013</v>
      </c>
      <c r="P20">
        <v>7199234504.9099998</v>
      </c>
      <c r="Q20">
        <f>P20/B20</f>
        <v>0.53327662999333336</v>
      </c>
    </row>
    <row r="21" spans="1:20" x14ac:dyDescent="0.2">
      <c r="A21" t="s">
        <v>50</v>
      </c>
      <c r="B21" s="3">
        <v>938000000</v>
      </c>
      <c r="C21">
        <v>0.1583</v>
      </c>
      <c r="D21">
        <v>0.11650000000000001</v>
      </c>
      <c r="E21" s="7">
        <f>(D21-C21)/C21</f>
        <v>-0.26405559065066325</v>
      </c>
      <c r="F21">
        <v>0.18340000000000001</v>
      </c>
      <c r="G21" s="7">
        <f>(F21-D21)/D21</f>
        <v>0.57424892703862662</v>
      </c>
      <c r="H21">
        <v>0.1832</v>
      </c>
      <c r="I21" s="7">
        <f>(H21-F21)/F21</f>
        <v>-1.0905125408942516E-3</v>
      </c>
      <c r="J21" s="14">
        <v>0.434</v>
      </c>
      <c r="K21" s="7">
        <f>(J21-H21)/H21</f>
        <v>1.3689956331877731</v>
      </c>
      <c r="L21" s="1">
        <f>B21*J21</f>
        <v>407092000</v>
      </c>
      <c r="M21" t="s">
        <v>76</v>
      </c>
      <c r="P21">
        <v>160203415.28999999</v>
      </c>
      <c r="Q21">
        <f>P21/B21</f>
        <v>0.17079255361407247</v>
      </c>
    </row>
    <row r="22" spans="1:20" x14ac:dyDescent="0.2">
      <c r="A22" t="s">
        <v>98</v>
      </c>
      <c r="B22" s="3">
        <v>1840000000</v>
      </c>
      <c r="J22" s="14">
        <v>0.26</v>
      </c>
      <c r="K22" s="7" t="e">
        <f>(J22-H22)/H22</f>
        <v>#DIV/0!</v>
      </c>
      <c r="L22" s="1">
        <f>B22*J22</f>
        <v>478400000</v>
      </c>
      <c r="O22">
        <v>2014</v>
      </c>
      <c r="P22">
        <v>448541925.36000001</v>
      </c>
      <c r="Q22">
        <f>P22/B22</f>
        <v>0.24377278552173914</v>
      </c>
      <c r="S22">
        <v>0</v>
      </c>
    </row>
    <row r="23" spans="1:20" x14ac:dyDescent="0.2">
      <c r="A23" t="s">
        <v>54</v>
      </c>
      <c r="B23" s="6">
        <v>25000000</v>
      </c>
      <c r="C23">
        <v>15.38</v>
      </c>
      <c r="D23">
        <v>10.78</v>
      </c>
      <c r="E23" s="7">
        <f>(D23-C23)/C23</f>
        <v>-0.2990897269180755</v>
      </c>
      <c r="F23">
        <v>16</v>
      </c>
      <c r="G23" s="7">
        <f>(F23-D23)/D23</f>
        <v>0.4842300556586272</v>
      </c>
      <c r="H23">
        <v>18.100000000000001</v>
      </c>
      <c r="I23" s="7">
        <f>(H23-F23)/F23</f>
        <v>0.13125000000000009</v>
      </c>
      <c r="J23" s="14">
        <v>22.43</v>
      </c>
      <c r="K23" s="7">
        <f>(J23-H23)/H23</f>
        <v>0.23922651933701647</v>
      </c>
      <c r="L23" s="1">
        <f>B23*J23</f>
        <v>560750000</v>
      </c>
      <c r="O23">
        <v>2012</v>
      </c>
      <c r="P23">
        <v>888174.36</v>
      </c>
      <c r="Q23">
        <f>P23/B23</f>
        <v>3.5526974400000001E-2</v>
      </c>
    </row>
    <row r="24" spans="1:20" x14ac:dyDescent="0.2">
      <c r="A24" t="s">
        <v>4</v>
      </c>
      <c r="B24" s="3">
        <v>1000000000</v>
      </c>
      <c r="C24">
        <v>0.35099999999999998</v>
      </c>
      <c r="D24">
        <v>0.20699999999999999</v>
      </c>
      <c r="E24" s="7">
        <f>(D24-C24)/C24</f>
        <v>-0.41025641025641024</v>
      </c>
      <c r="F24">
        <v>0.37</v>
      </c>
      <c r="G24" s="7">
        <f>(F24-D24)/D24</f>
        <v>0.7874396135265701</v>
      </c>
      <c r="H24">
        <v>0.44</v>
      </c>
      <c r="I24" s="7">
        <f>(H24-F24)/F24</f>
        <v>0.1891891891891892</v>
      </c>
      <c r="J24" s="14">
        <v>0.95399999999999996</v>
      </c>
      <c r="K24" s="7">
        <f>(J24-H24)/H24</f>
        <v>1.1681818181818182</v>
      </c>
      <c r="L24" s="1">
        <f>B24*J24</f>
        <v>954000000</v>
      </c>
      <c r="M24" t="s">
        <v>82</v>
      </c>
      <c r="O24">
        <v>2013</v>
      </c>
      <c r="P24">
        <v>85473859.879999995</v>
      </c>
      <c r="Q24">
        <f>P24/B24</f>
        <v>8.5473859879999989E-2</v>
      </c>
    </row>
    <row r="25" spans="1:20" x14ac:dyDescent="0.2">
      <c r="A25" t="s">
        <v>62</v>
      </c>
      <c r="B25" s="3">
        <v>1000000000</v>
      </c>
      <c r="C25">
        <v>0.64</v>
      </c>
      <c r="D25">
        <v>0.4</v>
      </c>
      <c r="E25" s="7">
        <f>(D25-C25)/C25</f>
        <v>-0.375</v>
      </c>
      <c r="F25">
        <v>0.90800000000000003</v>
      </c>
      <c r="G25" s="7">
        <f>(F25-D25)/D25</f>
        <v>1.27</v>
      </c>
      <c r="H25">
        <v>1.228</v>
      </c>
      <c r="I25" s="7">
        <f>(H25-F25)/F25</f>
        <v>0.35242290748898669</v>
      </c>
      <c r="J25" s="14">
        <v>1.3360000000000001</v>
      </c>
      <c r="K25" s="7">
        <f>(J25-H25)/H25</f>
        <v>8.7947882736156432E-2</v>
      </c>
      <c r="L25" s="1">
        <f>B25*J25</f>
        <v>1336000000</v>
      </c>
      <c r="O25">
        <v>2013</v>
      </c>
      <c r="P25">
        <v>55787031.579999998</v>
      </c>
      <c r="Q25">
        <f>P25/B25</f>
        <v>5.578703158E-2</v>
      </c>
    </row>
    <row r="26" spans="1:20" x14ac:dyDescent="0.2">
      <c r="A26" t="s">
        <v>104</v>
      </c>
      <c r="B26" s="3">
        <v>900000000</v>
      </c>
      <c r="J26" s="14">
        <f>19230.8*0.000087</f>
        <v>1.6730795999999999</v>
      </c>
      <c r="K26" s="7" t="e">
        <f>(J26-H26)/H26</f>
        <v>#DIV/0!</v>
      </c>
      <c r="L26" s="1">
        <f>B26*J26</f>
        <v>1505771640</v>
      </c>
      <c r="O26">
        <v>2014</v>
      </c>
      <c r="P26">
        <v>23102985</v>
      </c>
      <c r="Q26">
        <f>P26/B26</f>
        <v>2.5669983333333334E-2</v>
      </c>
      <c r="S26">
        <v>2</v>
      </c>
      <c r="T26" t="s">
        <v>108</v>
      </c>
    </row>
    <row r="27" spans="1:20" x14ac:dyDescent="0.2">
      <c r="A27" t="s">
        <v>100</v>
      </c>
      <c r="B27" s="3">
        <v>1000000000</v>
      </c>
      <c r="J27" s="14">
        <v>1.8502000000000001</v>
      </c>
      <c r="K27" s="7" t="e">
        <f>(J27-H27)/H27</f>
        <v>#DIV/0!</v>
      </c>
      <c r="L27" s="1">
        <f>B27*J27</f>
        <v>1850200000</v>
      </c>
      <c r="O27">
        <v>2017</v>
      </c>
      <c r="P27">
        <v>102879921.78</v>
      </c>
      <c r="Q27">
        <f>P27/B27</f>
        <v>0.10287992177999999</v>
      </c>
      <c r="S27">
        <v>0</v>
      </c>
    </row>
    <row r="28" spans="1:20" x14ac:dyDescent="0.2">
      <c r="A28" t="s">
        <v>56</v>
      </c>
      <c r="B28" s="3">
        <v>21000000</v>
      </c>
      <c r="C28">
        <v>57.09</v>
      </c>
      <c r="D28">
        <v>39.659999999999997</v>
      </c>
      <c r="E28" s="7">
        <f>(D28-C28)/C28</f>
        <v>-0.30530740935365225</v>
      </c>
      <c r="F28">
        <v>89.91</v>
      </c>
      <c r="G28" s="7">
        <f>(F28-D28)/D28</f>
        <v>1.2670196671709533</v>
      </c>
      <c r="H28">
        <v>114.77</v>
      </c>
      <c r="I28" s="7">
        <f>(H28-F28)/F28</f>
        <v>0.27649872094316541</v>
      </c>
      <c r="J28" s="14">
        <v>105.53</v>
      </c>
      <c r="K28" s="7">
        <f>(J28-H28)/H28</f>
        <v>-8.0508843774505484E-2</v>
      </c>
      <c r="L28" s="1">
        <f>B28*J28</f>
        <v>2216130000</v>
      </c>
      <c r="M28" t="s">
        <v>77</v>
      </c>
      <c r="O28">
        <v>2016</v>
      </c>
      <c r="P28">
        <v>1132149.23</v>
      </c>
      <c r="Q28">
        <f>P28/B28</f>
        <v>5.3911868095238097E-2</v>
      </c>
    </row>
    <row r="29" spans="1:20" x14ac:dyDescent="0.2">
      <c r="A29" t="s">
        <v>66</v>
      </c>
      <c r="B29" s="3">
        <v>100000000000</v>
      </c>
      <c r="C29">
        <v>2.3699999999999999E-2</v>
      </c>
      <c r="D29">
        <v>1.84E-2</v>
      </c>
      <c r="E29" s="7">
        <f>(D29-C29)/C29</f>
        <v>-0.22362869198312235</v>
      </c>
      <c r="F29">
        <v>2.4240000000000001E-2</v>
      </c>
      <c r="G29" s="7">
        <f>(F29-D29)/D29</f>
        <v>0.3173913043478262</v>
      </c>
      <c r="H29">
        <v>2.3120000000000002E-2</v>
      </c>
      <c r="I29" s="7">
        <f>(H29-F29)/F29</f>
        <v>-4.6204620462046181E-2</v>
      </c>
      <c r="J29" s="14">
        <v>2.3449999999999999E-2</v>
      </c>
      <c r="K29" s="7">
        <f>(J29-H29)/H29</f>
        <v>1.4273356401383951E-2</v>
      </c>
      <c r="L29" s="1">
        <f>B29*J29</f>
        <v>2345000000</v>
      </c>
      <c r="O29">
        <v>2013</v>
      </c>
      <c r="P29">
        <v>13271311553.440001</v>
      </c>
      <c r="Q29">
        <f>P29/B29</f>
        <v>0.13271311553440002</v>
      </c>
    </row>
    <row r="30" spans="1:20" x14ac:dyDescent="0.2">
      <c r="A30" t="s">
        <v>64</v>
      </c>
      <c r="B30" s="3">
        <v>3700000000</v>
      </c>
      <c r="C30">
        <v>0.63260000000000005</v>
      </c>
      <c r="D30">
        <v>0.4279</v>
      </c>
      <c r="E30" s="7">
        <f>(D30-C30)/C30</f>
        <v>-0.32358520392032886</v>
      </c>
      <c r="F30">
        <v>2.23</v>
      </c>
      <c r="G30" s="7">
        <f>(F30-D30)/D30</f>
        <v>4.2114980135545688</v>
      </c>
      <c r="H30">
        <v>2.3140000000000001</v>
      </c>
      <c r="I30" s="7">
        <f>(H30-F30)/F30</f>
        <v>3.7668161434977615E-2</v>
      </c>
      <c r="J30" s="14">
        <v>2.1715</v>
      </c>
      <c r="K30" s="7">
        <f>(J30-H30)/H30</f>
        <v>-6.1581676750216106E-2</v>
      </c>
      <c r="L30" s="1">
        <f>B30*J30</f>
        <v>8034550000</v>
      </c>
      <c r="O30">
        <v>2014</v>
      </c>
      <c r="P30">
        <v>255106669.50999999</v>
      </c>
      <c r="Q30">
        <f>P30/B30</f>
        <v>6.8947748516216212E-2</v>
      </c>
    </row>
    <row r="31" spans="1:20" x14ac:dyDescent="0.2">
      <c r="A31" t="s">
        <v>59</v>
      </c>
      <c r="B31" s="3">
        <v>9000000000</v>
      </c>
      <c r="C31">
        <v>1.86</v>
      </c>
      <c r="D31">
        <v>1.4724999999999999</v>
      </c>
      <c r="E31" s="7">
        <f>(D31-C31)/C31</f>
        <v>-0.20833333333333343</v>
      </c>
      <c r="F31">
        <v>1.5698000000000001</v>
      </c>
      <c r="G31" s="7">
        <f>(F31-D31)/D31</f>
        <v>6.6078098471986535E-2</v>
      </c>
      <c r="H31">
        <v>1.4785999999999999</v>
      </c>
      <c r="I31" s="7">
        <f>(H31-F31)/F31</f>
        <v>-5.8096572811823267E-2</v>
      </c>
      <c r="J31" s="14">
        <v>1.3935</v>
      </c>
      <c r="K31" s="7">
        <f>(J31-H31)/H31</f>
        <v>-5.7554443392398187E-2</v>
      </c>
      <c r="L31" s="1">
        <f>B31*J31</f>
        <v>12541500000</v>
      </c>
      <c r="O31">
        <v>2015</v>
      </c>
      <c r="P31">
        <v>152984100.62</v>
      </c>
      <c r="Q31">
        <f>P31/B31</f>
        <v>1.6998233402222222E-2</v>
      </c>
    </row>
    <row r="32" spans="1:20" x14ac:dyDescent="0.2">
      <c r="A32" t="s">
        <v>58</v>
      </c>
      <c r="B32" s="3">
        <v>1000000000</v>
      </c>
      <c r="C32">
        <v>8.4600000000000009</v>
      </c>
      <c r="D32">
        <v>5.22</v>
      </c>
      <c r="E32" s="7">
        <f>(D32-C32)/C32</f>
        <v>-0.38297872340425543</v>
      </c>
      <c r="F32">
        <v>9.58</v>
      </c>
      <c r="G32" s="7">
        <f>(F32-D32)/D32</f>
        <v>0.83524904214559392</v>
      </c>
      <c r="H32">
        <v>11.52</v>
      </c>
      <c r="I32" s="7">
        <f>(H32-F32)/F32</f>
        <v>0.20250521920668052</v>
      </c>
      <c r="J32" s="14">
        <v>13.09</v>
      </c>
      <c r="K32" s="7">
        <f>(J32-H32)/H32</f>
        <v>0.13628472222222227</v>
      </c>
      <c r="L32" s="1">
        <f>B32*J32</f>
        <v>13090000000</v>
      </c>
      <c r="M32" t="s">
        <v>80</v>
      </c>
      <c r="O32">
        <v>2013</v>
      </c>
      <c r="P32">
        <v>4407153.53</v>
      </c>
      <c r="Q32">
        <f>P32/B32</f>
        <v>4.4071535300000001E-3</v>
      </c>
    </row>
    <row r="33" spans="1:18" x14ac:dyDescent="0.2">
      <c r="A33" t="s">
        <v>57</v>
      </c>
      <c r="B33" s="3">
        <v>18900000</v>
      </c>
      <c r="C33">
        <v>959</v>
      </c>
      <c r="D33">
        <v>850</v>
      </c>
      <c r="E33" s="7">
        <f>(D33-C33)/C33</f>
        <v>-0.11366006256517205</v>
      </c>
      <c r="F33">
        <v>1310</v>
      </c>
      <c r="G33" s="7">
        <f>(F33-D33)/D33</f>
        <v>0.54117647058823526</v>
      </c>
      <c r="H33">
        <v>1294</v>
      </c>
      <c r="I33" s="7">
        <f>(H33-F33)/F33</f>
        <v>-1.2213740458015267E-2</v>
      </c>
      <c r="J33" s="14">
        <v>1316</v>
      </c>
      <c r="K33" s="7">
        <f>(J33-H33)/H33</f>
        <v>1.7001545595054096E-2</v>
      </c>
      <c r="L33" s="1">
        <f>B33*J33</f>
        <v>24872400000</v>
      </c>
      <c r="O33">
        <v>2014</v>
      </c>
      <c r="P33">
        <v>18266.98</v>
      </c>
      <c r="Q33">
        <f>P33/B33</f>
        <v>9.665068783068783E-4</v>
      </c>
    </row>
    <row r="34" spans="1:18" x14ac:dyDescent="0.2">
      <c r="A34" t="s">
        <v>67</v>
      </c>
      <c r="B34" s="3">
        <v>84000000</v>
      </c>
      <c r="C34">
        <v>180</v>
      </c>
      <c r="D34">
        <v>157</v>
      </c>
      <c r="E34" s="7">
        <f>(D34-C34)/C34</f>
        <v>-0.12777777777777777</v>
      </c>
      <c r="F34">
        <v>215</v>
      </c>
      <c r="G34" s="7">
        <f>(F34-D34)/D34</f>
        <v>0.36942675159235666</v>
      </c>
      <c r="H34">
        <v>320</v>
      </c>
      <c r="I34" s="7">
        <f>(H34-F34)/F34</f>
        <v>0.48837209302325579</v>
      </c>
      <c r="J34" s="14">
        <v>316</v>
      </c>
      <c r="K34" s="7">
        <f>(J34-H34)/H34</f>
        <v>-1.2500000000000001E-2</v>
      </c>
      <c r="L34" s="1">
        <f>B34*J34</f>
        <v>26544000000</v>
      </c>
      <c r="O34">
        <v>2011</v>
      </c>
      <c r="P34">
        <v>465487.32</v>
      </c>
      <c r="Q34">
        <f>P34/B34</f>
        <v>5.5415157142857142E-3</v>
      </c>
    </row>
    <row r="35" spans="1:18" ht="18" x14ac:dyDescent="0.25">
      <c r="A35" s="8" t="s">
        <v>63</v>
      </c>
      <c r="B35" s="6">
        <v>100000000000</v>
      </c>
      <c r="C35">
        <v>0.38479999999999998</v>
      </c>
      <c r="D35">
        <v>0.22070000000000001</v>
      </c>
      <c r="E35" s="7">
        <f>(D35-C35)/C35</f>
        <v>-0.42645530145530142</v>
      </c>
      <c r="F35">
        <v>0.31790000000000002</v>
      </c>
      <c r="G35" s="7">
        <f>(F35-D35)/D35</f>
        <v>0.44041685545990034</v>
      </c>
      <c r="H35">
        <v>0.27950000000000003</v>
      </c>
      <c r="I35" s="7">
        <f>(H35-F35)/F35</f>
        <v>-0.12079270210758096</v>
      </c>
      <c r="J35" s="14">
        <v>0.27479999999999999</v>
      </c>
      <c r="K35" s="7">
        <f>(J35-H35)/H35</f>
        <v>-1.681574239713788E-2</v>
      </c>
      <c r="L35" s="1">
        <f>B35*J35</f>
        <v>27480000000</v>
      </c>
      <c r="O35">
        <v>2014</v>
      </c>
      <c r="P35">
        <v>355791832.49000001</v>
      </c>
      <c r="Q35">
        <f>P35/B35</f>
        <v>3.5579183248999999E-3</v>
      </c>
      <c r="R35" s="9">
        <v>0.01</v>
      </c>
    </row>
    <row r="36" spans="1:18" x14ac:dyDescent="0.2">
      <c r="A36" t="s">
        <v>65</v>
      </c>
      <c r="B36" s="3">
        <v>100000000000</v>
      </c>
      <c r="C36">
        <v>2.3330000000000002</v>
      </c>
      <c r="D36">
        <v>1.5529999999999999</v>
      </c>
      <c r="E36" s="7">
        <f>(D36-C36)/C36</f>
        <v>-0.33433347621088733</v>
      </c>
      <c r="F36">
        <v>1.8896999999999999</v>
      </c>
      <c r="G36" s="7">
        <f>(F36-D36)/D36</f>
        <v>0.21680618158403092</v>
      </c>
      <c r="H36">
        <v>1.8343</v>
      </c>
      <c r="I36" s="7">
        <f>(H36-F36)/F36</f>
        <v>-2.931682277610197E-2</v>
      </c>
      <c r="J36" s="14">
        <v>2.0247999999999999</v>
      </c>
      <c r="K36" s="7">
        <f>(J36-H36)/H36</f>
        <v>0.1038543313525595</v>
      </c>
      <c r="L36" s="1">
        <f>B36*J36</f>
        <v>202480000000</v>
      </c>
      <c r="O36">
        <v>2011</v>
      </c>
      <c r="P36">
        <v>70138808.329999998</v>
      </c>
      <c r="Q36">
        <f>P36/B36</f>
        <v>7.0138808329999998E-4</v>
      </c>
    </row>
    <row r="37" spans="1:18" x14ac:dyDescent="0.2">
      <c r="A37" t="s">
        <v>68</v>
      </c>
      <c r="B37" s="3">
        <v>21000000</v>
      </c>
      <c r="C37">
        <v>15840.9</v>
      </c>
      <c r="D37">
        <v>14820.9</v>
      </c>
      <c r="E37" s="7">
        <f>(D37-C37)/C37</f>
        <v>-6.4390280855254431E-2</v>
      </c>
      <c r="F37">
        <v>20348</v>
      </c>
      <c r="G37" s="7">
        <f>(F37-D37)/D37</f>
        <v>0.3729260706164943</v>
      </c>
      <c r="H37">
        <v>18910</v>
      </c>
      <c r="I37" s="7">
        <f>(H37-F37)/F37</f>
        <v>-7.0670336150973068E-2</v>
      </c>
      <c r="J37" s="14">
        <v>19230.8</v>
      </c>
      <c r="K37" s="7">
        <f>(J37-H37)/H37</f>
        <v>1.6964569011105195E-2</v>
      </c>
      <c r="L37" s="1">
        <f>B37*J37</f>
        <v>403846800000</v>
      </c>
      <c r="O37">
        <v>2009</v>
      </c>
      <c r="P37">
        <v>9755.2199999999993</v>
      </c>
      <c r="Q37">
        <f>P37/B37</f>
        <v>4.6453428571428568E-4</v>
      </c>
    </row>
  </sheetData>
  <autoFilter ref="A1:T33">
    <sortState ref="A2:T37">
      <sortCondition ref="L1:L37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聚币</vt:lpstr>
      <vt:lpstr>时代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2017-05-22T12:43:05Z</dcterms:created>
  <dcterms:modified xsi:type="dcterms:W3CDTF">2017-06-25T10:52:07Z</dcterms:modified>
</cp:coreProperties>
</file>