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qiao/Desktop/UTokyo/Food/2023_spatial_distribution_recipes/"/>
    </mc:Choice>
  </mc:AlternateContent>
  <xr:revisionPtr revIDLastSave="0" documentId="13_ncr:1_{3C302EAE-A562-5745-8550-2333E9503499}" xr6:coauthVersionLast="47" xr6:coauthVersionMax="47" xr10:uidLastSave="{00000000-0000-0000-0000-000000000000}"/>
  <bookViews>
    <workbookView xWindow="4380" yWindow="1460" windowWidth="24400" windowHeight="16560" activeTab="3" xr2:uid="{2A6FB049-9B2E-3548-B626-C5D56969AA39}"/>
  </bookViews>
  <sheets>
    <sheet name="5_groups" sheetId="2" r:id="rId1"/>
    <sheet name="10_groups" sheetId="1" r:id="rId2"/>
    <sheet name="carbon" sheetId="3" r:id="rId3"/>
    <sheet name="nutri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5" i="1" l="1"/>
  <c r="AD36" i="1"/>
  <c r="AD34" i="1"/>
  <c r="AD44" i="1"/>
  <c r="AD42" i="1" l="1"/>
  <c r="AE63" i="1"/>
  <c r="AE52" i="1" l="1"/>
  <c r="AD32" i="1"/>
  <c r="AD33" i="1"/>
  <c r="AD37" i="1"/>
  <c r="AD38" i="1"/>
  <c r="AD39" i="1"/>
  <c r="AD40" i="1"/>
  <c r="AD41" i="1"/>
  <c r="AD43" i="1"/>
  <c r="AD45" i="1"/>
  <c r="AD46" i="1"/>
  <c r="AD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31" i="1"/>
  <c r="AA32" i="1"/>
  <c r="AE32" i="1" s="1"/>
  <c r="AA33" i="1"/>
  <c r="AE33" i="1" s="1"/>
  <c r="AA34" i="1"/>
  <c r="AE34" i="1" s="1"/>
  <c r="AE55" i="1" s="1"/>
  <c r="AA35" i="1"/>
  <c r="AE35" i="1" s="1"/>
  <c r="AE56" i="1" s="1"/>
  <c r="AA36" i="1"/>
  <c r="AE36" i="1" s="1"/>
  <c r="AA37" i="1"/>
  <c r="AE37" i="1" s="1"/>
  <c r="AE58" i="1" s="1"/>
  <c r="AA38" i="1"/>
  <c r="AE38" i="1" s="1"/>
  <c r="AE59" i="1" s="1"/>
  <c r="AA39" i="1"/>
  <c r="AE39" i="1" s="1"/>
  <c r="AE60" i="1" s="1"/>
  <c r="AA40" i="1"/>
  <c r="AE40" i="1" s="1"/>
  <c r="AA41" i="1"/>
  <c r="AE41" i="1" s="1"/>
  <c r="AA42" i="1"/>
  <c r="AE42" i="1" s="1"/>
  <c r="AA43" i="1"/>
  <c r="AE43" i="1" s="1"/>
  <c r="AA44" i="1"/>
  <c r="AE44" i="1" s="1"/>
  <c r="AA45" i="1"/>
  <c r="AE45" i="1" s="1"/>
  <c r="AE66" i="1" s="1"/>
  <c r="AA46" i="1"/>
  <c r="AE46" i="1" s="1"/>
  <c r="AE67" i="1" s="1"/>
  <c r="AA31" i="1"/>
  <c r="AE31" i="1" s="1"/>
  <c r="G54" i="2"/>
  <c r="H54" i="2"/>
  <c r="I54" i="2"/>
  <c r="J54" i="2"/>
  <c r="K54" i="2"/>
  <c r="L54" i="2"/>
  <c r="G40" i="2"/>
  <c r="H40" i="2"/>
  <c r="I40" i="2"/>
  <c r="J40" i="2"/>
  <c r="K40" i="2"/>
  <c r="L40" i="2"/>
  <c r="G41" i="2"/>
  <c r="H41" i="2"/>
  <c r="I41" i="2"/>
  <c r="J41" i="2"/>
  <c r="K41" i="2"/>
  <c r="L41" i="2"/>
  <c r="G42" i="2"/>
  <c r="H42" i="2"/>
  <c r="I42" i="2"/>
  <c r="J42" i="2"/>
  <c r="K42" i="2"/>
  <c r="L42" i="2"/>
  <c r="G43" i="2"/>
  <c r="H43" i="2"/>
  <c r="I43" i="2"/>
  <c r="J43" i="2"/>
  <c r="K43" i="2"/>
  <c r="L43" i="2"/>
  <c r="G44" i="2"/>
  <c r="H44" i="2"/>
  <c r="I44" i="2"/>
  <c r="J44" i="2"/>
  <c r="K44" i="2"/>
  <c r="L44" i="2"/>
  <c r="G45" i="2"/>
  <c r="H45" i="2"/>
  <c r="I45" i="2"/>
  <c r="J45" i="2"/>
  <c r="K45" i="2"/>
  <c r="L45" i="2"/>
  <c r="G46" i="2"/>
  <c r="H46" i="2"/>
  <c r="I46" i="2"/>
  <c r="J46" i="2"/>
  <c r="K46" i="2"/>
  <c r="L46" i="2"/>
  <c r="G47" i="2"/>
  <c r="H47" i="2"/>
  <c r="I47" i="2"/>
  <c r="J47" i="2"/>
  <c r="K47" i="2"/>
  <c r="L47" i="2"/>
  <c r="G48" i="2"/>
  <c r="H48" i="2"/>
  <c r="I48" i="2"/>
  <c r="J48" i="2"/>
  <c r="K48" i="2"/>
  <c r="L48" i="2"/>
  <c r="G49" i="2"/>
  <c r="H49" i="2"/>
  <c r="I49" i="2"/>
  <c r="J49" i="2"/>
  <c r="K49" i="2"/>
  <c r="L49" i="2"/>
  <c r="G50" i="2"/>
  <c r="H50" i="2"/>
  <c r="I50" i="2"/>
  <c r="J50" i="2"/>
  <c r="K50" i="2"/>
  <c r="L50" i="2"/>
  <c r="G51" i="2"/>
  <c r="H51" i="2"/>
  <c r="I51" i="2"/>
  <c r="J51" i="2"/>
  <c r="K51" i="2"/>
  <c r="L51" i="2"/>
  <c r="G52" i="2"/>
  <c r="H52" i="2"/>
  <c r="I52" i="2"/>
  <c r="J52" i="2"/>
  <c r="K52" i="2"/>
  <c r="L52" i="2"/>
  <c r="G53" i="2"/>
  <c r="H53" i="2"/>
  <c r="I53" i="2"/>
  <c r="J53" i="2"/>
  <c r="K53" i="2"/>
  <c r="L53" i="2"/>
  <c r="H39" i="2"/>
  <c r="I39" i="2"/>
  <c r="J39" i="2"/>
  <c r="K39" i="2"/>
  <c r="L39" i="2"/>
  <c r="G39" i="2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D9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AF39" i="1" l="1"/>
  <c r="AF46" i="1"/>
  <c r="AF42" i="1"/>
  <c r="AG42" i="1" s="1"/>
  <c r="AF34" i="1"/>
  <c r="AF55" i="1" s="1"/>
  <c r="AF31" i="1"/>
  <c r="AG31" i="1" s="1"/>
  <c r="AH31" i="1" s="1"/>
  <c r="AF38" i="1"/>
  <c r="AG38" i="1" s="1"/>
  <c r="AF37" i="1"/>
  <c r="AG37" i="1" s="1"/>
  <c r="AF36" i="1"/>
  <c r="AE57" i="1"/>
  <c r="AF35" i="1"/>
  <c r="AF56" i="1" s="1"/>
  <c r="AE62" i="1"/>
  <c r="AF41" i="1"/>
  <c r="AG41" i="1" s="1"/>
  <c r="AH41" i="1" s="1"/>
  <c r="AE54" i="1"/>
  <c r="AF33" i="1"/>
  <c r="AF45" i="1"/>
  <c r="AG45" i="1" s="1"/>
  <c r="AF44" i="1"/>
  <c r="AG44" i="1" s="1"/>
  <c r="AE65" i="1"/>
  <c r="AF43" i="1"/>
  <c r="AE64" i="1"/>
  <c r="AE61" i="1"/>
  <c r="AF40" i="1"/>
  <c r="AF61" i="1" s="1"/>
  <c r="AE53" i="1"/>
  <c r="AF32" i="1"/>
  <c r="AG32" i="1" s="1"/>
  <c r="AH32" i="1" s="1"/>
  <c r="AG39" i="1"/>
  <c r="AF60" i="1"/>
  <c r="AG46" i="1"/>
  <c r="AF67" i="1"/>
  <c r="AG35" i="1"/>
  <c r="AG34" i="1" l="1"/>
  <c r="AF65" i="1"/>
  <c r="AH65" i="1"/>
  <c r="AF57" i="1"/>
  <c r="AF58" i="1"/>
  <c r="AG65" i="1"/>
  <c r="AH53" i="1"/>
  <c r="AF66" i="1"/>
  <c r="AF62" i="1"/>
  <c r="AG40" i="1"/>
  <c r="AH40" i="1" s="1"/>
  <c r="AG52" i="1"/>
  <c r="AH52" i="1"/>
  <c r="AG43" i="1"/>
  <c r="AF64" i="1"/>
  <c r="AF63" i="1"/>
  <c r="AG33" i="1"/>
  <c r="AF54" i="1"/>
  <c r="AF52" i="1"/>
  <c r="AG62" i="1"/>
  <c r="AF59" i="1"/>
  <c r="AF53" i="1"/>
  <c r="AG53" i="1"/>
  <c r="AH62" i="1"/>
  <c r="AH37" i="1"/>
  <c r="AG58" i="1"/>
  <c r="AG56" i="1"/>
  <c r="AH45" i="1"/>
  <c r="AG66" i="1"/>
  <c r="AH46" i="1"/>
  <c r="AG67" i="1"/>
  <c r="AH38" i="1"/>
  <c r="AG59" i="1"/>
  <c r="AG63" i="1"/>
  <c r="AH39" i="1"/>
  <c r="AG60" i="1"/>
  <c r="AG55" i="1" l="1"/>
  <c r="AH43" i="1"/>
  <c r="AG64" i="1"/>
  <c r="AH33" i="1"/>
  <c r="AG54" i="1"/>
  <c r="AG61" i="1"/>
  <c r="AH63" i="1"/>
  <c r="AH59" i="1"/>
  <c r="AH61" i="1"/>
  <c r="AH67" i="1"/>
  <c r="AH58" i="1"/>
  <c r="AH60" i="1"/>
  <c r="AH66" i="1"/>
  <c r="AH54" i="1" l="1"/>
  <c r="AH64" i="1"/>
</calcChain>
</file>

<file path=xl/sharedStrings.xml><?xml version="1.0" encoding="utf-8"?>
<sst xmlns="http://schemas.openxmlformats.org/spreadsheetml/2006/main" count="809" uniqueCount="204">
  <si>
    <t>1.12</t>
  </si>
  <si>
    <t>外食</t>
  </si>
  <si>
    <t>円</t>
  </si>
  <si>
    <t>...</t>
  </si>
  <si>
    <t>1.12.1</t>
  </si>
  <si>
    <t>一般外食</t>
  </si>
  <si>
    <t>390-396,399,39A,39B</t>
    <phoneticPr fontId="7"/>
  </si>
  <si>
    <t>食事代</t>
    <rPh sb="0" eb="3">
      <t>ショクジダイ</t>
    </rPh>
    <phoneticPr fontId="7"/>
  </si>
  <si>
    <t>390</t>
  </si>
  <si>
    <t>日本そば・うどん</t>
  </si>
  <si>
    <t>391</t>
  </si>
  <si>
    <t>中華そば</t>
  </si>
  <si>
    <t>392</t>
  </si>
  <si>
    <t>他の麺類外食</t>
    <rPh sb="2" eb="3">
      <t>メン</t>
    </rPh>
    <phoneticPr fontId="7"/>
  </si>
  <si>
    <t>393</t>
  </si>
  <si>
    <t>すし(外食)</t>
  </si>
  <si>
    <t>394</t>
  </si>
  <si>
    <t>和食</t>
  </si>
  <si>
    <t>39A</t>
  </si>
  <si>
    <t>中華食</t>
  </si>
  <si>
    <t>395</t>
  </si>
  <si>
    <t>洋食</t>
  </si>
  <si>
    <t>399</t>
    <phoneticPr fontId="7"/>
  </si>
  <si>
    <t>焼肉</t>
    <rPh sb="0" eb="1">
      <t>ヤ</t>
    </rPh>
    <rPh sb="1" eb="2">
      <t>ニク</t>
    </rPh>
    <phoneticPr fontId="7"/>
  </si>
  <si>
    <t>39B</t>
  </si>
  <si>
    <t>ハンバーガー</t>
  </si>
  <si>
    <t>396</t>
  </si>
  <si>
    <t>他の主食的外食</t>
  </si>
  <si>
    <t>397</t>
  </si>
  <si>
    <t>喫茶代</t>
  </si>
  <si>
    <t>398</t>
  </si>
  <si>
    <t>飲酒代</t>
  </si>
  <si>
    <t>1.12.2</t>
  </si>
  <si>
    <t>学校給食</t>
  </si>
  <si>
    <t>全国・二人以上の世帯</t>
  </si>
  <si>
    <t>平均・購入頻度</t>
  </si>
  <si>
    <t>平均・支出金額</t>
  </si>
  <si>
    <t>平均・購入数量</t>
  </si>
  <si>
    <t>平均・平均価格</t>
  </si>
  <si>
    <t>200万円未満・購入頻度</t>
  </si>
  <si>
    <t>200万円未満・支出金額</t>
  </si>
  <si>
    <t>200万円未満・購入数量</t>
  </si>
  <si>
    <t>200万円未満・平均価格</t>
  </si>
  <si>
    <t>200～250万円・購入頻度</t>
  </si>
  <si>
    <t>200～250万円・支出金額</t>
  </si>
  <si>
    <t>200～250万円・購入数量</t>
  </si>
  <si>
    <t>200～250万円・平均価格</t>
  </si>
  <si>
    <t>250～300万円・購入頻度</t>
  </si>
  <si>
    <t>250～300万円・支出金額</t>
  </si>
  <si>
    <t>250～300万円・購入数量</t>
  </si>
  <si>
    <t>250～300万円・平均価格</t>
  </si>
  <si>
    <t>300～350万円・購入頻度</t>
  </si>
  <si>
    <t>300～350万円・支出金額</t>
  </si>
  <si>
    <t>300～350万円・購入数量</t>
  </si>
  <si>
    <t>300～350万円・平均価格</t>
  </si>
  <si>
    <t>350～400万円・購入頻度</t>
  </si>
  <si>
    <t>350～400万円・支出金額</t>
  </si>
  <si>
    <t>350～400万円・購入数量</t>
  </si>
  <si>
    <t>350～400万円・平均価格</t>
  </si>
  <si>
    <t>400～450万円・購入頻度</t>
  </si>
  <si>
    <t>400～450万円・支出金額</t>
  </si>
  <si>
    <t>400～450万円・購入数量</t>
  </si>
  <si>
    <t>400～450万円・平均価格</t>
  </si>
  <si>
    <t>450～500万円・購入頻度</t>
  </si>
  <si>
    <t>450～500万円・支出金額</t>
  </si>
  <si>
    <t>450～500万円・購入数量</t>
  </si>
  <si>
    <t>450～500万円・平均価格</t>
  </si>
  <si>
    <t>500～550万円・購入頻度</t>
  </si>
  <si>
    <t>500～550万円・支出金額</t>
  </si>
  <si>
    <t>500～550万円・購入数量</t>
  </si>
  <si>
    <t>500～550万円・平均価格</t>
  </si>
  <si>
    <t>550～600万円・購入頻度</t>
  </si>
  <si>
    <t>550～600万円・支出金額</t>
  </si>
  <si>
    <t>550～600万円・購入数量</t>
  </si>
  <si>
    <t>550～600万円・平均価格</t>
  </si>
  <si>
    <t>600～650万円・購入頻度</t>
  </si>
  <si>
    <t>600～650万円・支出金額</t>
  </si>
  <si>
    <t>600～650万円・購入数量</t>
  </si>
  <si>
    <t>600～650万円・平均価格</t>
  </si>
  <si>
    <t>650～700万円・購入頻度</t>
  </si>
  <si>
    <t>650～700万円・支出金額</t>
  </si>
  <si>
    <t>650～700万円・購入数量</t>
  </si>
  <si>
    <t>650～700万円・平均価格</t>
  </si>
  <si>
    <t>700～750万円・購入頻度</t>
  </si>
  <si>
    <t>700～750万円・支出金額</t>
  </si>
  <si>
    <t>700～750万円・購入数量</t>
  </si>
  <si>
    <t>700～750万円・平均価格</t>
  </si>
  <si>
    <t>750～800万円・購入頻度</t>
  </si>
  <si>
    <t>750～800万円・支出金額</t>
  </si>
  <si>
    <t>750～800万円・購入数量</t>
  </si>
  <si>
    <t>750～800万円・平均価格</t>
  </si>
  <si>
    <t>800～900万円・購入頻度</t>
  </si>
  <si>
    <t>800～900万円・支出金額</t>
  </si>
  <si>
    <t>800～900万円・購入数量</t>
  </si>
  <si>
    <t>800～900万円・平均価格</t>
  </si>
  <si>
    <t>900～1,000万円・購入頻度</t>
  </si>
  <si>
    <t>900～1,000万円・支出金額</t>
  </si>
  <si>
    <t>900～1,000万円・購入数量</t>
  </si>
  <si>
    <t>900～1,000万円・平均価格</t>
  </si>
  <si>
    <t>1,000～1,250万円・購入頻度</t>
  </si>
  <si>
    <t>1,000～1,250万円・支出金額</t>
  </si>
  <si>
    <t>1,000～1,250万円・購入数量</t>
  </si>
  <si>
    <t>1,000～1,250万円・平均価格</t>
  </si>
  <si>
    <t>1,250～1,500万円・購入頻度</t>
  </si>
  <si>
    <t>1,250～1,500万円・支出金額</t>
  </si>
  <si>
    <t>1,250～1,500万円・購入数量</t>
  </si>
  <si>
    <t>1,250～1,500万円・平均価格</t>
  </si>
  <si>
    <t>1,500万円以上・購入頻度</t>
  </si>
  <si>
    <t>1,500万円以上・支出金額</t>
  </si>
  <si>
    <t>1,500万円以上・購入数量</t>
  </si>
  <si>
    <t>1,500万円以上・平均価格</t>
  </si>
  <si>
    <t>一連番号</t>
    <rPh sb="0" eb="2">
      <t>イチレン</t>
    </rPh>
    <rPh sb="2" eb="4">
      <t>バンゴウ</t>
    </rPh>
    <phoneticPr fontId="10"/>
  </si>
  <si>
    <t>時間軸コード</t>
    <rPh sb="0" eb="2">
      <t>ジカン</t>
    </rPh>
    <rPh sb="2" eb="3">
      <t>ジク</t>
    </rPh>
    <phoneticPr fontId="10"/>
  </si>
  <si>
    <t>階層コード</t>
    <rPh sb="0" eb="2">
      <t>カイソウ</t>
    </rPh>
    <phoneticPr fontId="10"/>
  </si>
  <si>
    <t>分類コード</t>
    <rPh sb="0" eb="2">
      <t>ブンルイ</t>
    </rPh>
    <phoneticPr fontId="10"/>
  </si>
  <si>
    <t>品目分類</t>
    <phoneticPr fontId="10"/>
  </si>
  <si>
    <t>支出金額の単位</t>
    <rPh sb="0" eb="2">
      <t>シシュツ</t>
    </rPh>
    <rPh sb="2" eb="4">
      <t>キンガク</t>
    </rPh>
    <rPh sb="5" eb="7">
      <t>タンイ</t>
    </rPh>
    <phoneticPr fontId="7"/>
  </si>
  <si>
    <t>100世帯当たり</t>
    <phoneticPr fontId="7"/>
  </si>
  <si>
    <t>複数単位</t>
    <rPh sb="0" eb="2">
      <t>フクスウ</t>
    </rPh>
    <rPh sb="2" eb="4">
      <t>タンイ</t>
    </rPh>
    <phoneticPr fontId="7"/>
  </si>
  <si>
    <t>統計名：</t>
  </si>
  <si>
    <t>家計調査 家計収支編</t>
    <phoneticPr fontId="10"/>
  </si>
  <si>
    <t>統計表番号：</t>
  </si>
  <si>
    <t>第４－２表</t>
  </si>
  <si>
    <t>表題：</t>
  </si>
  <si>
    <t>年間収入階級別１世帯当たり支出金額，購入数量及び平均価格</t>
  </si>
  <si>
    <t>2021年計</t>
    <phoneticPr fontId="10"/>
  </si>
  <si>
    <t>00000</t>
    <phoneticPr fontId="7"/>
  </si>
  <si>
    <t>世帯人員</t>
    <phoneticPr fontId="7"/>
  </si>
  <si>
    <t>人</t>
  </si>
  <si>
    <t>第４－３表</t>
  </si>
  <si>
    <t>年間収入五分位階級別１世帯当たり支出金額，購入数量，平均価格及び購入頻度</t>
  </si>
  <si>
    <t>二人以上の世帯  (購入頻度(100世帯当たり))</t>
    <phoneticPr fontId="7"/>
  </si>
  <si>
    <t>単位</t>
    <rPh sb="0" eb="2">
      <t>タンイ</t>
    </rPh>
    <phoneticPr fontId="10"/>
  </si>
  <si>
    <t>平均</t>
    <rPh sb="0" eb="2">
      <t>ヘイキン</t>
    </rPh>
    <phoneticPr fontId="7"/>
  </si>
  <si>
    <t>100世帯当たり</t>
  </si>
  <si>
    <t>円</t>
    <rPh sb="0" eb="1">
      <t>エン</t>
    </rPh>
    <phoneticPr fontId="7"/>
  </si>
  <si>
    <t>円/食</t>
    <rPh sb="0" eb="1">
      <t>エン</t>
    </rPh>
    <phoneticPr fontId="7"/>
  </si>
  <si>
    <r>
      <rPr>
        <sz val="12"/>
        <color theme="1"/>
        <rFont val="等线"/>
        <family val="2"/>
        <charset val="134"/>
      </rPr>
      <t>平均・平均価格</t>
    </r>
  </si>
  <si>
    <r>
      <t>200</t>
    </r>
    <r>
      <rPr>
        <sz val="12"/>
        <color theme="1"/>
        <rFont val="等线"/>
        <family val="2"/>
        <charset val="134"/>
      </rPr>
      <t>万円未満・平均価格</t>
    </r>
  </si>
  <si>
    <r>
      <t>200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250</t>
    </r>
    <r>
      <rPr>
        <sz val="12"/>
        <color theme="1"/>
        <rFont val="等线"/>
        <family val="2"/>
        <charset val="134"/>
      </rPr>
      <t>万円・平均価格</t>
    </r>
  </si>
  <si>
    <r>
      <t>250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300</t>
    </r>
    <r>
      <rPr>
        <sz val="12"/>
        <color theme="1"/>
        <rFont val="等线"/>
        <family val="2"/>
        <charset val="134"/>
      </rPr>
      <t>万円・平均価格</t>
    </r>
  </si>
  <si>
    <r>
      <t>300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350</t>
    </r>
    <r>
      <rPr>
        <sz val="12"/>
        <color theme="1"/>
        <rFont val="等线"/>
        <family val="2"/>
        <charset val="134"/>
      </rPr>
      <t>万円・平均価格</t>
    </r>
  </si>
  <si>
    <r>
      <t>350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400</t>
    </r>
    <r>
      <rPr>
        <sz val="12"/>
        <color theme="1"/>
        <rFont val="等线"/>
        <family val="2"/>
        <charset val="134"/>
      </rPr>
      <t>万円・平均価格</t>
    </r>
  </si>
  <si>
    <r>
      <t>400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450</t>
    </r>
    <r>
      <rPr>
        <sz val="12"/>
        <color theme="1"/>
        <rFont val="等线"/>
        <family val="2"/>
        <charset val="134"/>
      </rPr>
      <t>万円・平均価格</t>
    </r>
  </si>
  <si>
    <r>
      <t>450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500</t>
    </r>
    <r>
      <rPr>
        <sz val="12"/>
        <color theme="1"/>
        <rFont val="等线"/>
        <family val="2"/>
        <charset val="134"/>
      </rPr>
      <t>万円・平均価格</t>
    </r>
  </si>
  <si>
    <r>
      <t>500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550</t>
    </r>
    <r>
      <rPr>
        <sz val="12"/>
        <color theme="1"/>
        <rFont val="等线"/>
        <family val="2"/>
        <charset val="134"/>
      </rPr>
      <t>万円・平均価格</t>
    </r>
  </si>
  <si>
    <r>
      <t>550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600</t>
    </r>
    <r>
      <rPr>
        <sz val="12"/>
        <color theme="1"/>
        <rFont val="等线"/>
        <family val="2"/>
        <charset val="134"/>
      </rPr>
      <t>万円・平均価格</t>
    </r>
  </si>
  <si>
    <r>
      <t>600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650</t>
    </r>
    <r>
      <rPr>
        <sz val="12"/>
        <color theme="1"/>
        <rFont val="等线"/>
        <family val="2"/>
        <charset val="134"/>
      </rPr>
      <t>万円・平均価格</t>
    </r>
  </si>
  <si>
    <r>
      <t>650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700</t>
    </r>
    <r>
      <rPr>
        <sz val="12"/>
        <color theme="1"/>
        <rFont val="等线"/>
        <family val="2"/>
        <charset val="134"/>
      </rPr>
      <t>万円・平均価格</t>
    </r>
  </si>
  <si>
    <r>
      <t>700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750</t>
    </r>
    <r>
      <rPr>
        <sz val="12"/>
        <color theme="1"/>
        <rFont val="等线"/>
        <family val="2"/>
        <charset val="134"/>
      </rPr>
      <t>万円・平均価格</t>
    </r>
  </si>
  <si>
    <r>
      <t>750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800</t>
    </r>
    <r>
      <rPr>
        <sz val="12"/>
        <color theme="1"/>
        <rFont val="等线"/>
        <family val="2"/>
        <charset val="134"/>
      </rPr>
      <t>万円・平均価格</t>
    </r>
  </si>
  <si>
    <r>
      <t>800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900</t>
    </r>
    <r>
      <rPr>
        <sz val="12"/>
        <color theme="1"/>
        <rFont val="等线"/>
        <family val="2"/>
        <charset val="134"/>
      </rPr>
      <t>万円・平均価格</t>
    </r>
  </si>
  <si>
    <r>
      <t>900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1,000</t>
    </r>
    <r>
      <rPr>
        <sz val="12"/>
        <color theme="1"/>
        <rFont val="等线"/>
        <family val="2"/>
        <charset val="134"/>
      </rPr>
      <t>万円・平均価格</t>
    </r>
  </si>
  <si>
    <r>
      <t>1,000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1,250</t>
    </r>
    <r>
      <rPr>
        <sz val="12"/>
        <color theme="1"/>
        <rFont val="等线"/>
        <family val="2"/>
        <charset val="134"/>
      </rPr>
      <t>万円・平均価格</t>
    </r>
  </si>
  <si>
    <r>
      <t>1,250</t>
    </r>
    <r>
      <rPr>
        <sz val="12"/>
        <color theme="1"/>
        <rFont val="等线"/>
        <family val="2"/>
        <charset val="134"/>
      </rPr>
      <t>～</t>
    </r>
    <r>
      <rPr>
        <sz val="12"/>
        <color theme="1"/>
        <rFont val="Times New Roman"/>
        <family val="1"/>
      </rPr>
      <t>1,500</t>
    </r>
    <r>
      <rPr>
        <sz val="12"/>
        <color theme="1"/>
        <rFont val="等线"/>
        <family val="2"/>
        <charset val="134"/>
      </rPr>
      <t>万円・平均価格</t>
    </r>
  </si>
  <si>
    <r>
      <t>1,500</t>
    </r>
    <r>
      <rPr>
        <sz val="12"/>
        <color theme="1"/>
        <rFont val="等线"/>
        <family val="2"/>
        <charset val="134"/>
      </rPr>
      <t>万円以上・平均価格</t>
    </r>
  </si>
  <si>
    <r>
      <rPr>
        <sz val="11"/>
        <rFont val="ＭＳ 明朝"/>
        <family val="1"/>
        <charset val="128"/>
      </rPr>
      <t>品目分類</t>
    </r>
    <phoneticPr fontId="10"/>
  </si>
  <si>
    <r>
      <rPr>
        <sz val="11"/>
        <rFont val="ＭＳ 明朝"/>
        <family val="1"/>
        <charset val="128"/>
      </rPr>
      <t>支出金額の単位</t>
    </r>
    <rPh sb="0" eb="2">
      <t>シシュツ</t>
    </rPh>
    <rPh sb="2" eb="4">
      <t>キンガク</t>
    </rPh>
    <rPh sb="5" eb="7">
      <t>タンイ</t>
    </rPh>
    <phoneticPr fontId="7"/>
  </si>
  <si>
    <r>
      <rPr>
        <sz val="12"/>
        <color theme="1"/>
        <rFont val="等线"/>
        <family val="2"/>
        <charset val="134"/>
      </rPr>
      <t>複数単位</t>
    </r>
    <rPh sb="0" eb="2">
      <t>フクスウ</t>
    </rPh>
    <rPh sb="2" eb="4">
      <t>タンイ</t>
    </rPh>
    <phoneticPr fontId="7"/>
  </si>
  <si>
    <r>
      <rPr>
        <sz val="11"/>
        <color theme="1"/>
        <rFont val="ＭＳ 明朝"/>
        <family val="1"/>
        <charset val="128"/>
      </rPr>
      <t>外食</t>
    </r>
  </si>
  <si>
    <r>
      <rPr>
        <sz val="11"/>
        <rFont val="ＭＳ 明朝"/>
        <family val="1"/>
        <charset val="128"/>
      </rPr>
      <t>円</t>
    </r>
  </si>
  <si>
    <r>
      <rPr>
        <sz val="11"/>
        <color theme="1"/>
        <rFont val="ＭＳ 明朝"/>
        <family val="1"/>
        <charset val="128"/>
      </rPr>
      <t>一般外食</t>
    </r>
  </si>
  <si>
    <r>
      <rPr>
        <sz val="11"/>
        <color theme="1"/>
        <rFont val="ＭＳ 明朝"/>
        <family val="1"/>
        <charset val="128"/>
      </rPr>
      <t>食事代</t>
    </r>
    <rPh sb="0" eb="3">
      <t>ショクジダイ</t>
    </rPh>
    <phoneticPr fontId="7"/>
  </si>
  <si>
    <r>
      <rPr>
        <sz val="11"/>
        <color theme="1"/>
        <rFont val="ＭＳ 明朝"/>
        <family val="1"/>
        <charset val="128"/>
      </rPr>
      <t>日本そば・うどん</t>
    </r>
  </si>
  <si>
    <r>
      <rPr>
        <sz val="11"/>
        <color theme="1"/>
        <rFont val="ＭＳ 明朝"/>
        <family val="1"/>
        <charset val="128"/>
      </rPr>
      <t>中華そば</t>
    </r>
  </si>
  <si>
    <r>
      <rPr>
        <sz val="11"/>
        <color theme="1"/>
        <rFont val="ＭＳ 明朝"/>
        <family val="1"/>
        <charset val="128"/>
      </rPr>
      <t>他の麺類外食</t>
    </r>
    <rPh sb="2" eb="3">
      <t>メン</t>
    </rPh>
    <phoneticPr fontId="7"/>
  </si>
  <si>
    <r>
      <rPr>
        <sz val="11"/>
        <color theme="1"/>
        <rFont val="ＭＳ 明朝"/>
        <family val="1"/>
        <charset val="128"/>
      </rPr>
      <t>すし</t>
    </r>
    <r>
      <rPr>
        <sz val="11"/>
        <color theme="1"/>
        <rFont val="Times New Roman"/>
        <family val="1"/>
      </rPr>
      <t>(</t>
    </r>
    <r>
      <rPr>
        <sz val="11"/>
        <color theme="1"/>
        <rFont val="ＭＳ 明朝"/>
        <family val="1"/>
        <charset val="128"/>
      </rPr>
      <t>外食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</si>
  <si>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ＭＳ 明朝"/>
        <family val="1"/>
        <charset val="128"/>
      </rPr>
      <t>和食</t>
    </r>
  </si>
  <si>
    <r>
      <rPr>
        <sz val="11"/>
        <color theme="1"/>
        <rFont val="ＭＳ 明朝"/>
        <family val="1"/>
        <charset val="128"/>
      </rPr>
      <t>中華食</t>
    </r>
  </si>
  <si>
    <r>
      <rPr>
        <sz val="11"/>
        <color theme="1"/>
        <rFont val="ＭＳ 明朝"/>
        <family val="1"/>
        <charset val="128"/>
      </rPr>
      <t>洋食</t>
    </r>
  </si>
  <si>
    <r>
      <rPr>
        <sz val="11"/>
        <color theme="1"/>
        <rFont val="ＭＳ 明朝"/>
        <family val="1"/>
        <charset val="128"/>
      </rPr>
      <t>焼肉</t>
    </r>
    <rPh sb="0" eb="1">
      <t>ヤ</t>
    </rPh>
    <rPh sb="1" eb="2">
      <t>ニク</t>
    </rPh>
    <phoneticPr fontId="7"/>
  </si>
  <si>
    <r>
      <rPr>
        <sz val="11"/>
        <color theme="1"/>
        <rFont val="ＭＳ 明朝"/>
        <family val="1"/>
        <charset val="128"/>
      </rPr>
      <t>ハンバーガー</t>
    </r>
  </si>
  <si>
    <r>
      <rPr>
        <sz val="11"/>
        <color theme="1"/>
        <rFont val="ＭＳ 明朝"/>
        <family val="1"/>
        <charset val="128"/>
      </rPr>
      <t>他の主食的外食</t>
    </r>
  </si>
  <si>
    <r>
      <rPr>
        <sz val="11"/>
        <color theme="1"/>
        <rFont val="ＭＳ 明朝"/>
        <family val="1"/>
        <charset val="128"/>
      </rPr>
      <t>喫茶代</t>
    </r>
  </si>
  <si>
    <r>
      <rPr>
        <sz val="11"/>
        <color theme="1"/>
        <rFont val="ＭＳ 明朝"/>
        <family val="1"/>
        <charset val="128"/>
      </rPr>
      <t>飲酒代</t>
    </r>
  </si>
  <si>
    <r>
      <rPr>
        <sz val="11"/>
        <color theme="1"/>
        <rFont val="ＭＳ 明朝"/>
        <family val="1"/>
        <charset val="128"/>
      </rPr>
      <t>学校給食</t>
    </r>
  </si>
  <si>
    <r>
      <t>2021</t>
    </r>
    <r>
      <rPr>
        <sz val="12"/>
        <color theme="1"/>
        <rFont val="SimSun"/>
        <family val="1"/>
        <charset val="134"/>
      </rPr>
      <t>年数据</t>
    </r>
    <phoneticPr fontId="2" type="noConversion"/>
  </si>
  <si>
    <t>直接五等分</t>
    <phoneticPr fontId="2" type="noConversion"/>
  </si>
  <si>
    <r>
      <rPr>
        <sz val="12"/>
        <color theme="1"/>
        <rFont val="等线"/>
        <family val="2"/>
        <charset val="134"/>
      </rPr>
      <t>下限</t>
    </r>
    <phoneticPr fontId="2" type="noConversion"/>
  </si>
  <si>
    <r>
      <rPr>
        <sz val="12"/>
        <color theme="1"/>
        <rFont val="等线"/>
        <family val="2"/>
        <charset val="134"/>
      </rPr>
      <t>上限</t>
    </r>
    <phoneticPr fontId="2" type="noConversion"/>
  </si>
  <si>
    <t>gCO2/yen</t>
  </si>
  <si>
    <r>
      <rPr>
        <sz val="12"/>
        <color theme="1"/>
        <rFont val="等线"/>
        <family val="2"/>
        <charset val="134"/>
      </rPr>
      <t>外食</t>
    </r>
    <r>
      <rPr>
        <sz val="12"/>
        <color theme="1"/>
        <rFont val="Times New Roman"/>
        <family val="1"/>
      </rPr>
      <t xml:space="preserve">indirect emission intensity from 3EID with CPI adjustments: </t>
    </r>
    <phoneticPr fontId="2" type="noConversion"/>
  </si>
  <si>
    <t>Japanese noodles</t>
    <phoneticPr fontId="2" type="noConversion"/>
  </si>
  <si>
    <t>Chinese noodles</t>
    <phoneticPr fontId="2" type="noConversion"/>
  </si>
  <si>
    <t>Other noodles</t>
    <rPh sb="2" eb="3">
      <t>メン</t>
    </rPh>
    <phoneticPr fontId="7"/>
  </si>
  <si>
    <t>Sushi</t>
    <phoneticPr fontId="2" type="noConversion"/>
  </si>
  <si>
    <t>Japanese meals</t>
    <phoneticPr fontId="2" type="noConversion"/>
  </si>
  <si>
    <t>Chinese meals</t>
    <phoneticPr fontId="2" type="noConversion"/>
  </si>
  <si>
    <t>Western meals</t>
    <phoneticPr fontId="2" type="noConversion"/>
  </si>
  <si>
    <t>BBQ</t>
    <rPh sb="0" eb="1">
      <t>ヤ</t>
    </rPh>
    <rPh sb="1" eb="2">
      <t>ニク</t>
    </rPh>
    <phoneticPr fontId="7"/>
  </si>
  <si>
    <t>Burgers</t>
    <phoneticPr fontId="2" type="noConversion"/>
  </si>
  <si>
    <t>Others</t>
    <phoneticPr fontId="2" type="noConversion"/>
  </si>
  <si>
    <t>Café</t>
    <phoneticPr fontId="2" type="noConversion"/>
  </si>
  <si>
    <t>Bar</t>
    <phoneticPr fontId="2" type="noConversion"/>
  </si>
  <si>
    <t>Energy(kcal)</t>
  </si>
  <si>
    <t>Protein(g)</t>
    <phoneticPr fontId="21" type="noConversion"/>
  </si>
  <si>
    <t>Lipid(g)</t>
    <phoneticPr fontId="21" type="noConversion"/>
  </si>
  <si>
    <t>Carbohydrates(g)</t>
    <phoneticPr fontId="21" type="noConversion"/>
  </si>
  <si>
    <t>Salt equivalent(g)</t>
    <phoneticPr fontId="21" type="noConversion"/>
  </si>
  <si>
    <t>Type</t>
    <phoneticPr fontId="2" type="noConversion"/>
  </si>
  <si>
    <t>PRICE_LEVEL_INEXPENSIVE</t>
  </si>
  <si>
    <t>PRICE_LEVEL_MODERATE</t>
  </si>
  <si>
    <t>PRICE_LEVEL_EXPENSIVE</t>
  </si>
  <si>
    <t>PRICE_LEVEL_VERY_EXPENSIVE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</si>
</sst>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"/>
    <numFmt numFmtId="178" formatCode="0.00_ "/>
  </numFmts>
  <fonts count="2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4"/>
      <name val="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16"/>
      <name val="ＭＳ 明朝"/>
      <family val="1"/>
      <charset val="128"/>
    </font>
    <font>
      <sz val="18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SimSun"/>
      <family val="1"/>
      <charset val="134"/>
    </font>
    <font>
      <sz val="12"/>
      <color theme="1"/>
      <name val="SimSun"/>
      <family val="2"/>
      <charset val="134"/>
    </font>
    <font>
      <sz val="14"/>
      <color theme="1"/>
      <name val="Times New Roman"/>
      <family val="1"/>
    </font>
    <font>
      <b/>
      <sz val="1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38" fontId="4" fillId="0" borderId="0" applyFont="0" applyFill="0" applyBorder="0" applyAlignment="0" applyProtection="0"/>
  </cellStyleXfs>
  <cellXfs count="69">
    <xf numFmtId="0" fontId="0" fillId="0" borderId="0" xfId="0">
      <alignment vertical="center"/>
    </xf>
    <xf numFmtId="0" fontId="5" fillId="0" borderId="0" xfId="1" applyFont="1"/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6" fillId="0" borderId="0" xfId="1" applyFont="1" applyAlignment="1">
      <alignment horizontal="center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49" fontId="5" fillId="0" borderId="1" xfId="1" applyNumberFormat="1" applyFont="1" applyBorder="1" applyAlignment="1">
      <alignment horizontal="center"/>
    </xf>
    <xf numFmtId="38" fontId="5" fillId="0" borderId="0" xfId="2" applyFont="1" applyFill="1" applyAlignment="1">
      <alignment horizontal="right"/>
    </xf>
    <xf numFmtId="176" fontId="5" fillId="0" borderId="0" xfId="2" applyNumberFormat="1" applyFont="1" applyFill="1" applyAlignment="1">
      <alignment horizontal="right"/>
    </xf>
    <xf numFmtId="4" fontId="5" fillId="0" borderId="0" xfId="2" applyNumberFormat="1" applyFont="1" applyFill="1" applyAlignment="1">
      <alignment horizontal="right"/>
    </xf>
    <xf numFmtId="0" fontId="5" fillId="0" borderId="0" xfId="0" applyFont="1" applyAlignment="1"/>
    <xf numFmtId="38" fontId="5" fillId="0" borderId="0" xfId="2" applyFont="1" applyFill="1" applyBorder="1" applyAlignment="1">
      <alignment horizontal="right"/>
    </xf>
    <xf numFmtId="176" fontId="5" fillId="0" borderId="0" xfId="2" applyNumberFormat="1" applyFont="1" applyFill="1" applyBorder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0" fillId="0" borderId="0" xfId="0" applyAlignment="1"/>
    <xf numFmtId="49" fontId="5" fillId="0" borderId="0" xfId="0" applyNumberFormat="1" applyFont="1" applyAlignment="1"/>
    <xf numFmtId="0" fontId="5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0" xfId="0" applyFont="1" applyAlignment="1"/>
    <xf numFmtId="0" fontId="12" fillId="0" borderId="0" xfId="0" applyFont="1" applyAlignment="1"/>
    <xf numFmtId="49" fontId="9" fillId="0" borderId="0" xfId="0" applyNumberFormat="1" applyFont="1" applyAlignment="1">
      <alignment horizontal="left"/>
    </xf>
    <xf numFmtId="0" fontId="5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shrinkToFit="1"/>
    </xf>
    <xf numFmtId="38" fontId="5" fillId="0" borderId="11" xfId="2" applyFont="1" applyFill="1" applyBorder="1" applyAlignment="1">
      <alignment horizontal="right"/>
    </xf>
    <xf numFmtId="0" fontId="5" fillId="0" borderId="12" xfId="0" applyFont="1" applyBorder="1" applyAlignment="1">
      <alignment horizontal="center" shrinkToFit="1"/>
    </xf>
    <xf numFmtId="49" fontId="5" fillId="0" borderId="13" xfId="0" applyNumberFormat="1" applyFont="1" applyBorder="1" applyAlignment="1">
      <alignment horizontal="center" shrinkToFit="1"/>
    </xf>
    <xf numFmtId="0" fontId="6" fillId="0" borderId="13" xfId="1" applyFont="1" applyBorder="1" applyAlignment="1">
      <alignment horizontal="center"/>
    </xf>
    <xf numFmtId="49" fontId="6" fillId="0" borderId="13" xfId="1" applyNumberFormat="1" applyFont="1" applyBorder="1" applyAlignment="1">
      <alignment horizontal="left"/>
    </xf>
    <xf numFmtId="0" fontId="6" fillId="0" borderId="13" xfId="1" applyFont="1" applyBorder="1"/>
    <xf numFmtId="0" fontId="13" fillId="0" borderId="14" xfId="1" applyFont="1" applyBorder="1" applyAlignment="1">
      <alignment horizontal="center"/>
    </xf>
    <xf numFmtId="38" fontId="5" fillId="0" borderId="13" xfId="2" applyFont="1" applyFill="1" applyBorder="1" applyAlignment="1">
      <alignment horizontal="right"/>
    </xf>
    <xf numFmtId="38" fontId="5" fillId="0" borderId="15" xfId="2" applyFont="1" applyFill="1" applyBorder="1" applyAlignment="1">
      <alignment horizontal="right"/>
    </xf>
    <xf numFmtId="0" fontId="5" fillId="0" borderId="16" xfId="0" applyFont="1" applyBorder="1" applyAlignment="1">
      <alignment horizontal="center" shrinkToFit="1"/>
    </xf>
    <xf numFmtId="49" fontId="5" fillId="0" borderId="17" xfId="0" applyNumberFormat="1" applyFont="1" applyBorder="1" applyAlignment="1">
      <alignment horizontal="center" shrinkToFit="1"/>
    </xf>
    <xf numFmtId="0" fontId="6" fillId="0" borderId="17" xfId="1" applyFont="1" applyBorder="1" applyAlignment="1">
      <alignment horizontal="center"/>
    </xf>
    <xf numFmtId="49" fontId="6" fillId="0" borderId="17" xfId="1" applyNumberFormat="1" applyFont="1" applyBorder="1" applyAlignment="1">
      <alignment horizontal="left"/>
    </xf>
    <xf numFmtId="0" fontId="6" fillId="0" borderId="17" xfId="1" applyFont="1" applyBorder="1"/>
    <xf numFmtId="0" fontId="6" fillId="0" borderId="18" xfId="1" applyFont="1" applyBorder="1" applyAlignment="1">
      <alignment horizontal="center"/>
    </xf>
    <xf numFmtId="38" fontId="5" fillId="0" borderId="17" xfId="2" applyFont="1" applyFill="1" applyBorder="1" applyAlignment="1">
      <alignment horizontal="right"/>
    </xf>
    <xf numFmtId="38" fontId="5" fillId="0" borderId="19" xfId="2" applyFont="1" applyFill="1" applyBorder="1" applyAlignment="1">
      <alignment horizontal="right"/>
    </xf>
    <xf numFmtId="0" fontId="14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0" xfId="1" applyFont="1"/>
    <xf numFmtId="0" fontId="15" fillId="0" borderId="1" xfId="1" applyFont="1" applyBorder="1" applyAlignment="1">
      <alignment horizontal="center"/>
    </xf>
    <xf numFmtId="0" fontId="16" fillId="0" borderId="0" xfId="1" applyFont="1"/>
    <xf numFmtId="49" fontId="15" fillId="0" borderId="1" xfId="1" applyNumberFormat="1" applyFont="1" applyBorder="1" applyAlignment="1">
      <alignment horizontal="center"/>
    </xf>
    <xf numFmtId="177" fontId="14" fillId="0" borderId="0" xfId="0" applyNumberFormat="1" applyFont="1">
      <alignment vertical="center"/>
    </xf>
    <xf numFmtId="2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0" fontId="18" fillId="0" borderId="0" xfId="0" applyFont="1">
      <alignment vertical="center"/>
    </xf>
    <xf numFmtId="0" fontId="14" fillId="0" borderId="0" xfId="0" applyFont="1" applyAlignment="1">
      <alignment vertical="center" wrapText="1"/>
    </xf>
    <xf numFmtId="2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2" xfId="0" applyFont="1" applyBorder="1" applyAlignment="1">
      <alignment horizontal="center" vertical="top"/>
    </xf>
  </cellXfs>
  <cellStyles count="3">
    <cellStyle name="標準 2" xfId="1" xr:uid="{20A630ED-A8BD-444E-B3B7-CE827A74C401}"/>
    <cellStyle name="常规" xfId="0" builtinId="0"/>
    <cellStyle name="桁区切り 2" xfId="2" xr:uid="{8A98515B-5A29-CE44-B133-864660B3AE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974-A730-9A49-BC9A-9DFA6FCD8825}">
  <dimension ref="A1:M54"/>
  <sheetViews>
    <sheetView topLeftCell="A22" workbookViewId="0">
      <selection activeCell="H42" sqref="H42"/>
    </sheetView>
  </sheetViews>
  <sheetFormatPr baseColWidth="10" defaultRowHeight="16"/>
  <sheetData>
    <row r="1" spans="1:13" s="16" customFormat="1" ht="22.5" customHeight="1">
      <c r="A1" s="26" t="s">
        <v>119</v>
      </c>
      <c r="B1" s="14"/>
      <c r="C1" s="27" t="s">
        <v>120</v>
      </c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6" customFormat="1" ht="22.5" customHeight="1">
      <c r="A2" s="26" t="s">
        <v>121</v>
      </c>
      <c r="B2" s="14"/>
      <c r="C2" s="27" t="s">
        <v>129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s="16" customFormat="1" ht="22.5" customHeight="1">
      <c r="A3" s="26" t="s">
        <v>123</v>
      </c>
      <c r="B3" s="14"/>
      <c r="C3" s="27" t="s">
        <v>130</v>
      </c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s="16" customFormat="1" ht="22.5" customHeight="1">
      <c r="A4" s="28" t="s">
        <v>125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s="16" customFormat="1" ht="22.5" customHeight="1" thickBot="1">
      <c r="A5" s="15" t="s">
        <v>131</v>
      </c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s="16" customFormat="1" ht="30" customHeight="1">
      <c r="A6" s="32" t="s">
        <v>111</v>
      </c>
      <c r="B6" s="33" t="s">
        <v>112</v>
      </c>
      <c r="C6" s="33" t="s">
        <v>113</v>
      </c>
      <c r="D6" s="33" t="s">
        <v>114</v>
      </c>
      <c r="E6" s="33" t="s">
        <v>115</v>
      </c>
      <c r="F6" s="34" t="s">
        <v>132</v>
      </c>
      <c r="G6" s="33" t="s">
        <v>133</v>
      </c>
      <c r="H6" s="33">
        <v>1</v>
      </c>
      <c r="I6" s="33">
        <v>2</v>
      </c>
      <c r="J6" s="33">
        <v>3</v>
      </c>
      <c r="K6" s="33">
        <v>4</v>
      </c>
      <c r="L6" s="35">
        <v>5</v>
      </c>
      <c r="M6" s="11"/>
    </row>
    <row r="7" spans="1:13" s="16" customFormat="1" ht="27" customHeight="1">
      <c r="A7" s="36">
        <v>250</v>
      </c>
      <c r="B7" s="3">
        <v>2021000000</v>
      </c>
      <c r="C7" s="4">
        <v>3</v>
      </c>
      <c r="D7" s="5" t="s">
        <v>0</v>
      </c>
      <c r="E7" s="6" t="s">
        <v>1</v>
      </c>
      <c r="F7" s="30" t="s">
        <v>134</v>
      </c>
      <c r="G7" s="12">
        <v>7823</v>
      </c>
      <c r="H7" s="12">
        <v>3844</v>
      </c>
      <c r="I7" s="12">
        <v>5444</v>
      </c>
      <c r="J7" s="12">
        <v>7348</v>
      </c>
      <c r="K7" s="12">
        <v>9843</v>
      </c>
      <c r="L7" s="37">
        <v>12635</v>
      </c>
      <c r="M7" s="9"/>
    </row>
    <row r="8" spans="1:13" s="16" customFormat="1" ht="27" customHeight="1">
      <c r="A8" s="36">
        <v>251</v>
      </c>
      <c r="B8" s="3">
        <v>2021000000</v>
      </c>
      <c r="C8" s="4">
        <v>4</v>
      </c>
      <c r="D8" s="5" t="s">
        <v>4</v>
      </c>
      <c r="E8" s="6" t="s">
        <v>5</v>
      </c>
      <c r="F8" s="30" t="s">
        <v>134</v>
      </c>
      <c r="G8" s="12">
        <v>7660</v>
      </c>
      <c r="H8" s="12">
        <v>3820</v>
      </c>
      <c r="I8" s="12">
        <v>5367</v>
      </c>
      <c r="J8" s="12">
        <v>7138</v>
      </c>
      <c r="K8" s="12">
        <v>9581</v>
      </c>
      <c r="L8" s="37">
        <v>12392</v>
      </c>
      <c r="M8" s="9"/>
    </row>
    <row r="9" spans="1:13" s="16" customFormat="1" ht="27" customHeight="1">
      <c r="A9" s="36">
        <v>252</v>
      </c>
      <c r="B9" s="3">
        <v>2021000000</v>
      </c>
      <c r="C9" s="4">
        <v>5</v>
      </c>
      <c r="D9" s="5" t="s">
        <v>6</v>
      </c>
      <c r="E9" s="6" t="s">
        <v>7</v>
      </c>
      <c r="F9" s="30" t="s">
        <v>134</v>
      </c>
      <c r="G9" s="12">
        <v>6469</v>
      </c>
      <c r="H9" s="12">
        <v>3203</v>
      </c>
      <c r="I9" s="12">
        <v>4535</v>
      </c>
      <c r="J9" s="12">
        <v>6058</v>
      </c>
      <c r="K9" s="12">
        <v>8156</v>
      </c>
      <c r="L9" s="37">
        <v>10395</v>
      </c>
      <c r="M9" s="9"/>
    </row>
    <row r="10" spans="1:13" s="16" customFormat="1" ht="13.5" customHeight="1">
      <c r="A10" s="36">
        <v>253</v>
      </c>
      <c r="B10" s="3">
        <v>2021000000</v>
      </c>
      <c r="C10" s="4">
        <v>6</v>
      </c>
      <c r="D10" s="5" t="s">
        <v>8</v>
      </c>
      <c r="E10" s="6" t="s">
        <v>9</v>
      </c>
      <c r="F10" s="30" t="s">
        <v>134</v>
      </c>
      <c r="G10" s="12">
        <v>532</v>
      </c>
      <c r="H10" s="12">
        <v>276</v>
      </c>
      <c r="I10" s="12">
        <v>413</v>
      </c>
      <c r="J10" s="12">
        <v>512</v>
      </c>
      <c r="K10" s="12">
        <v>619</v>
      </c>
      <c r="L10" s="37">
        <v>837</v>
      </c>
      <c r="M10" s="9"/>
    </row>
    <row r="11" spans="1:13" s="16" customFormat="1" ht="13.5" customHeight="1">
      <c r="A11" s="36">
        <v>254</v>
      </c>
      <c r="B11" s="3">
        <v>2021000000</v>
      </c>
      <c r="C11" s="4">
        <v>6</v>
      </c>
      <c r="D11" s="5" t="s">
        <v>10</v>
      </c>
      <c r="E11" s="6" t="s">
        <v>11</v>
      </c>
      <c r="F11" s="30" t="s">
        <v>134</v>
      </c>
      <c r="G11" s="12">
        <v>502</v>
      </c>
      <c r="H11" s="12">
        <v>243</v>
      </c>
      <c r="I11" s="12">
        <v>365</v>
      </c>
      <c r="J11" s="12">
        <v>491</v>
      </c>
      <c r="K11" s="12">
        <v>626</v>
      </c>
      <c r="L11" s="37">
        <v>785</v>
      </c>
      <c r="M11" s="9"/>
    </row>
    <row r="12" spans="1:13" s="16" customFormat="1" ht="13.5" customHeight="1">
      <c r="A12" s="36">
        <v>255</v>
      </c>
      <c r="B12" s="3">
        <v>2021000000</v>
      </c>
      <c r="C12" s="4">
        <v>6</v>
      </c>
      <c r="D12" s="5" t="s">
        <v>12</v>
      </c>
      <c r="E12" s="6" t="s">
        <v>13</v>
      </c>
      <c r="F12" s="30" t="s">
        <v>134</v>
      </c>
      <c r="G12" s="12">
        <v>137</v>
      </c>
      <c r="H12" s="12">
        <v>55</v>
      </c>
      <c r="I12" s="12">
        <v>90</v>
      </c>
      <c r="J12" s="12">
        <v>113</v>
      </c>
      <c r="K12" s="12">
        <v>169</v>
      </c>
      <c r="L12" s="37">
        <v>260</v>
      </c>
      <c r="M12" s="9"/>
    </row>
    <row r="13" spans="1:13" s="16" customFormat="1" ht="13.5" customHeight="1">
      <c r="A13" s="36">
        <v>256</v>
      </c>
      <c r="B13" s="3">
        <v>2021000000</v>
      </c>
      <c r="C13" s="4">
        <v>6</v>
      </c>
      <c r="D13" s="5" t="s">
        <v>14</v>
      </c>
      <c r="E13" s="6" t="s">
        <v>15</v>
      </c>
      <c r="F13" s="30" t="s">
        <v>134</v>
      </c>
      <c r="G13" s="12">
        <v>515</v>
      </c>
      <c r="H13" s="12">
        <v>327</v>
      </c>
      <c r="I13" s="12">
        <v>388</v>
      </c>
      <c r="J13" s="12">
        <v>529</v>
      </c>
      <c r="K13" s="12">
        <v>650</v>
      </c>
      <c r="L13" s="37">
        <v>682</v>
      </c>
      <c r="M13" s="9"/>
    </row>
    <row r="14" spans="1:13" s="16" customFormat="1">
      <c r="A14" s="36">
        <v>257</v>
      </c>
      <c r="B14" s="3">
        <v>2021000000</v>
      </c>
      <c r="C14" s="4">
        <v>6</v>
      </c>
      <c r="D14" s="5" t="s">
        <v>16</v>
      </c>
      <c r="E14" s="6" t="s">
        <v>17</v>
      </c>
      <c r="F14" s="30" t="s">
        <v>134</v>
      </c>
      <c r="G14" s="12">
        <v>1415</v>
      </c>
      <c r="H14" s="12">
        <v>737</v>
      </c>
      <c r="I14" s="12">
        <v>1027</v>
      </c>
      <c r="J14" s="12">
        <v>1345</v>
      </c>
      <c r="K14" s="12">
        <v>1776</v>
      </c>
      <c r="L14" s="37">
        <v>2188</v>
      </c>
      <c r="M14" s="9"/>
    </row>
    <row r="15" spans="1:13" s="16" customFormat="1" ht="13.5" customHeight="1">
      <c r="A15" s="36">
        <v>258</v>
      </c>
      <c r="B15" s="3">
        <v>2021000000</v>
      </c>
      <c r="C15" s="4">
        <v>6</v>
      </c>
      <c r="D15" s="5" t="s">
        <v>18</v>
      </c>
      <c r="E15" s="6" t="s">
        <v>19</v>
      </c>
      <c r="F15" s="30" t="s">
        <v>134</v>
      </c>
      <c r="G15" s="12">
        <v>286</v>
      </c>
      <c r="H15" s="12">
        <v>133</v>
      </c>
      <c r="I15" s="12">
        <v>216</v>
      </c>
      <c r="J15" s="12">
        <v>282</v>
      </c>
      <c r="K15" s="12">
        <v>323</v>
      </c>
      <c r="L15" s="37">
        <v>474</v>
      </c>
      <c r="M15" s="9"/>
    </row>
    <row r="16" spans="1:13" s="16" customFormat="1" ht="13.5" customHeight="1">
      <c r="A16" s="36">
        <v>259</v>
      </c>
      <c r="B16" s="3">
        <v>2021000000</v>
      </c>
      <c r="C16" s="4">
        <v>6</v>
      </c>
      <c r="D16" s="5" t="s">
        <v>20</v>
      </c>
      <c r="E16" s="6" t="s">
        <v>21</v>
      </c>
      <c r="F16" s="30" t="s">
        <v>134</v>
      </c>
      <c r="G16" s="12">
        <v>482</v>
      </c>
      <c r="H16" s="12">
        <v>202</v>
      </c>
      <c r="I16" s="12">
        <v>311</v>
      </c>
      <c r="J16" s="12">
        <v>434</v>
      </c>
      <c r="K16" s="12">
        <v>616</v>
      </c>
      <c r="L16" s="37">
        <v>846</v>
      </c>
      <c r="M16" s="9"/>
    </row>
    <row r="17" spans="1:13" s="16" customFormat="1" ht="13.5" customHeight="1">
      <c r="A17" s="36">
        <v>260</v>
      </c>
      <c r="B17" s="3">
        <v>2021000000</v>
      </c>
      <c r="C17" s="4">
        <v>6</v>
      </c>
      <c r="D17" s="5" t="s">
        <v>22</v>
      </c>
      <c r="E17" s="6" t="s">
        <v>23</v>
      </c>
      <c r="F17" s="30" t="s">
        <v>134</v>
      </c>
      <c r="G17" s="12">
        <v>120</v>
      </c>
      <c r="H17" s="12">
        <v>40</v>
      </c>
      <c r="I17" s="12">
        <v>67</v>
      </c>
      <c r="J17" s="12">
        <v>115</v>
      </c>
      <c r="K17" s="12">
        <v>154</v>
      </c>
      <c r="L17" s="37">
        <v>225</v>
      </c>
      <c r="M17" s="9"/>
    </row>
    <row r="18" spans="1:13" s="16" customFormat="1" ht="13.5" customHeight="1">
      <c r="A18" s="36">
        <v>261</v>
      </c>
      <c r="B18" s="3">
        <v>2021000000</v>
      </c>
      <c r="C18" s="4">
        <v>6</v>
      </c>
      <c r="D18" s="5" t="s">
        <v>24</v>
      </c>
      <c r="E18" s="6" t="s">
        <v>25</v>
      </c>
      <c r="F18" s="30" t="s">
        <v>134</v>
      </c>
      <c r="G18" s="12">
        <v>635</v>
      </c>
      <c r="H18" s="12">
        <v>291</v>
      </c>
      <c r="I18" s="12">
        <v>439</v>
      </c>
      <c r="J18" s="12">
        <v>629</v>
      </c>
      <c r="K18" s="12">
        <v>875</v>
      </c>
      <c r="L18" s="37">
        <v>938</v>
      </c>
      <c r="M18" s="9"/>
    </row>
    <row r="19" spans="1:13" s="16" customFormat="1" ht="13.5" customHeight="1">
      <c r="A19" s="36">
        <v>262</v>
      </c>
      <c r="B19" s="3">
        <v>2021000000</v>
      </c>
      <c r="C19" s="4">
        <v>6</v>
      </c>
      <c r="D19" s="5" t="s">
        <v>26</v>
      </c>
      <c r="E19" s="6" t="s">
        <v>27</v>
      </c>
      <c r="F19" s="30" t="s">
        <v>134</v>
      </c>
      <c r="G19" s="12">
        <v>1846</v>
      </c>
      <c r="H19" s="12">
        <v>899</v>
      </c>
      <c r="I19" s="12">
        <v>1218</v>
      </c>
      <c r="J19" s="12">
        <v>1607</v>
      </c>
      <c r="K19" s="12">
        <v>2346</v>
      </c>
      <c r="L19" s="37">
        <v>3160</v>
      </c>
      <c r="M19" s="9"/>
    </row>
    <row r="20" spans="1:13" s="16" customFormat="1" ht="27" customHeight="1">
      <c r="A20" s="36">
        <v>263</v>
      </c>
      <c r="B20" s="3">
        <v>2021000000</v>
      </c>
      <c r="C20" s="4">
        <v>6</v>
      </c>
      <c r="D20" s="5" t="s">
        <v>28</v>
      </c>
      <c r="E20" s="6" t="s">
        <v>29</v>
      </c>
      <c r="F20" s="30" t="s">
        <v>134</v>
      </c>
      <c r="G20" s="12">
        <v>1027</v>
      </c>
      <c r="H20" s="12">
        <v>544</v>
      </c>
      <c r="I20" s="12">
        <v>734</v>
      </c>
      <c r="J20" s="12">
        <v>929</v>
      </c>
      <c r="K20" s="12">
        <v>1226</v>
      </c>
      <c r="L20" s="37">
        <v>1703</v>
      </c>
      <c r="M20" s="9"/>
    </row>
    <row r="21" spans="1:13" s="16" customFormat="1" ht="13.5" customHeight="1">
      <c r="A21" s="36">
        <v>264</v>
      </c>
      <c r="B21" s="3">
        <v>2021000000</v>
      </c>
      <c r="C21" s="4">
        <v>6</v>
      </c>
      <c r="D21" s="5" t="s">
        <v>30</v>
      </c>
      <c r="E21" s="6" t="s">
        <v>31</v>
      </c>
      <c r="F21" s="30" t="s">
        <v>134</v>
      </c>
      <c r="G21" s="12">
        <v>163</v>
      </c>
      <c r="H21" s="12">
        <v>73</v>
      </c>
      <c r="I21" s="12">
        <v>99</v>
      </c>
      <c r="J21" s="12">
        <v>152</v>
      </c>
      <c r="K21" s="12">
        <v>199</v>
      </c>
      <c r="L21" s="37">
        <v>293</v>
      </c>
      <c r="M21" s="9"/>
    </row>
    <row r="22" spans="1:13" s="16" customFormat="1" ht="27" customHeight="1" thickBot="1">
      <c r="A22" s="38">
        <v>265</v>
      </c>
      <c r="B22" s="39">
        <v>2021000000</v>
      </c>
      <c r="C22" s="40">
        <v>4</v>
      </c>
      <c r="D22" s="41" t="s">
        <v>32</v>
      </c>
      <c r="E22" s="42" t="s">
        <v>33</v>
      </c>
      <c r="F22" s="43" t="s">
        <v>134</v>
      </c>
      <c r="G22" s="44">
        <v>163</v>
      </c>
      <c r="H22" s="44">
        <v>25</v>
      </c>
      <c r="I22" s="44">
        <v>77</v>
      </c>
      <c r="J22" s="44">
        <v>210</v>
      </c>
      <c r="K22" s="44">
        <v>262</v>
      </c>
      <c r="L22" s="45">
        <v>243</v>
      </c>
      <c r="M22" s="13"/>
    </row>
    <row r="23" spans="1:13" s="16" customFormat="1" ht="27" customHeight="1">
      <c r="A23" s="46">
        <v>250</v>
      </c>
      <c r="B23" s="47">
        <v>2021000000</v>
      </c>
      <c r="C23" s="48">
        <v>3</v>
      </c>
      <c r="D23" s="49" t="s">
        <v>0</v>
      </c>
      <c r="E23" s="50" t="s">
        <v>1</v>
      </c>
      <c r="F23" s="51" t="s">
        <v>135</v>
      </c>
      <c r="G23" s="52">
        <v>125423</v>
      </c>
      <c r="H23" s="52">
        <v>58269</v>
      </c>
      <c r="I23" s="52">
        <v>85277</v>
      </c>
      <c r="J23" s="52">
        <v>112860</v>
      </c>
      <c r="K23" s="52">
        <v>153309</v>
      </c>
      <c r="L23" s="53">
        <v>217402</v>
      </c>
      <c r="M23" s="9"/>
    </row>
    <row r="24" spans="1:13" s="16" customFormat="1" ht="27" customHeight="1">
      <c r="A24" s="36">
        <v>251</v>
      </c>
      <c r="B24" s="3">
        <v>2021000000</v>
      </c>
      <c r="C24" s="4">
        <v>4</v>
      </c>
      <c r="D24" s="5" t="s">
        <v>4</v>
      </c>
      <c r="E24" s="6" t="s">
        <v>5</v>
      </c>
      <c r="F24" s="31" t="s">
        <v>135</v>
      </c>
      <c r="G24" s="12">
        <v>115296</v>
      </c>
      <c r="H24" s="12">
        <v>56716</v>
      </c>
      <c r="I24" s="12">
        <v>80565</v>
      </c>
      <c r="J24" s="12">
        <v>100615</v>
      </c>
      <c r="K24" s="12">
        <v>136721</v>
      </c>
      <c r="L24" s="37">
        <v>201862</v>
      </c>
      <c r="M24" s="9"/>
    </row>
    <row r="25" spans="1:13" s="16" customFormat="1" ht="27" customHeight="1">
      <c r="A25" s="36">
        <v>252</v>
      </c>
      <c r="B25" s="3">
        <v>2021000000</v>
      </c>
      <c r="C25" s="4">
        <v>5</v>
      </c>
      <c r="D25" s="5" t="s">
        <v>6</v>
      </c>
      <c r="E25" s="6" t="s">
        <v>7</v>
      </c>
      <c r="F25" s="31" t="s">
        <v>135</v>
      </c>
      <c r="G25" s="12">
        <v>104308</v>
      </c>
      <c r="H25" s="12">
        <v>51407</v>
      </c>
      <c r="I25" s="12">
        <v>73266</v>
      </c>
      <c r="J25" s="12">
        <v>91157</v>
      </c>
      <c r="K25" s="12">
        <v>124316</v>
      </c>
      <c r="L25" s="37">
        <v>181393</v>
      </c>
      <c r="M25" s="9"/>
    </row>
    <row r="26" spans="1:13" s="16" customFormat="1" ht="13.5" customHeight="1">
      <c r="A26" s="36">
        <v>253</v>
      </c>
      <c r="B26" s="3">
        <v>2021000000</v>
      </c>
      <c r="C26" s="4">
        <v>6</v>
      </c>
      <c r="D26" s="5" t="s">
        <v>8</v>
      </c>
      <c r="E26" s="6" t="s">
        <v>9</v>
      </c>
      <c r="F26" s="31" t="s">
        <v>135</v>
      </c>
      <c r="G26" s="12">
        <v>4986</v>
      </c>
      <c r="H26" s="12">
        <v>2823</v>
      </c>
      <c r="I26" s="12">
        <v>4059</v>
      </c>
      <c r="J26" s="12">
        <v>4622</v>
      </c>
      <c r="K26" s="12">
        <v>5262</v>
      </c>
      <c r="L26" s="37">
        <v>8165</v>
      </c>
      <c r="M26" s="9"/>
    </row>
    <row r="27" spans="1:13" s="16" customFormat="1" ht="13.5" customHeight="1">
      <c r="A27" s="36">
        <v>254</v>
      </c>
      <c r="B27" s="3">
        <v>2021000000</v>
      </c>
      <c r="C27" s="4">
        <v>6</v>
      </c>
      <c r="D27" s="5" t="s">
        <v>10</v>
      </c>
      <c r="E27" s="6" t="s">
        <v>11</v>
      </c>
      <c r="F27" s="31" t="s">
        <v>135</v>
      </c>
      <c r="G27" s="12">
        <v>5647</v>
      </c>
      <c r="H27" s="12">
        <v>2759</v>
      </c>
      <c r="I27" s="12">
        <v>4178</v>
      </c>
      <c r="J27" s="12">
        <v>5332</v>
      </c>
      <c r="K27" s="12">
        <v>7060</v>
      </c>
      <c r="L27" s="37">
        <v>8908</v>
      </c>
      <c r="M27" s="9"/>
    </row>
    <row r="28" spans="1:13" s="16" customFormat="1" ht="13.5" customHeight="1">
      <c r="A28" s="36">
        <v>255</v>
      </c>
      <c r="B28" s="3">
        <v>2021000000</v>
      </c>
      <c r="C28" s="4">
        <v>6</v>
      </c>
      <c r="D28" s="5" t="s">
        <v>12</v>
      </c>
      <c r="E28" s="6" t="s">
        <v>13</v>
      </c>
      <c r="F28" s="31" t="s">
        <v>135</v>
      </c>
      <c r="G28" s="12">
        <v>1888</v>
      </c>
      <c r="H28" s="12">
        <v>741</v>
      </c>
      <c r="I28" s="12">
        <v>1279</v>
      </c>
      <c r="J28" s="12">
        <v>1479</v>
      </c>
      <c r="K28" s="12">
        <v>2204</v>
      </c>
      <c r="L28" s="37">
        <v>3736</v>
      </c>
      <c r="M28" s="9"/>
    </row>
    <row r="29" spans="1:13" s="16" customFormat="1" ht="13.5" customHeight="1">
      <c r="A29" s="36">
        <v>256</v>
      </c>
      <c r="B29" s="3">
        <v>2021000000</v>
      </c>
      <c r="C29" s="4">
        <v>6</v>
      </c>
      <c r="D29" s="5" t="s">
        <v>14</v>
      </c>
      <c r="E29" s="6" t="s">
        <v>15</v>
      </c>
      <c r="F29" s="31" t="s">
        <v>135</v>
      </c>
      <c r="G29" s="12">
        <v>13223</v>
      </c>
      <c r="H29" s="12">
        <v>8202</v>
      </c>
      <c r="I29" s="12">
        <v>10390</v>
      </c>
      <c r="J29" s="12">
        <v>12458</v>
      </c>
      <c r="K29" s="12">
        <v>14636</v>
      </c>
      <c r="L29" s="37">
        <v>20432</v>
      </c>
      <c r="M29" s="9"/>
    </row>
    <row r="30" spans="1:13" s="16" customFormat="1">
      <c r="A30" s="36">
        <v>257</v>
      </c>
      <c r="B30" s="3">
        <v>2021000000</v>
      </c>
      <c r="C30" s="4">
        <v>6</v>
      </c>
      <c r="D30" s="5" t="s">
        <v>16</v>
      </c>
      <c r="E30" s="6" t="s">
        <v>17</v>
      </c>
      <c r="F30" s="31" t="s">
        <v>135</v>
      </c>
      <c r="G30" s="12">
        <v>17988</v>
      </c>
      <c r="H30" s="12">
        <v>9875</v>
      </c>
      <c r="I30" s="12">
        <v>13971</v>
      </c>
      <c r="J30" s="12">
        <v>15721</v>
      </c>
      <c r="K30" s="12">
        <v>20122</v>
      </c>
      <c r="L30" s="37">
        <v>30249</v>
      </c>
      <c r="M30" s="9"/>
    </row>
    <row r="31" spans="1:13" s="16" customFormat="1" ht="13.5" customHeight="1">
      <c r="A31" s="36">
        <v>258</v>
      </c>
      <c r="B31" s="3">
        <v>2021000000</v>
      </c>
      <c r="C31" s="4">
        <v>6</v>
      </c>
      <c r="D31" s="5" t="s">
        <v>18</v>
      </c>
      <c r="E31" s="6" t="s">
        <v>19</v>
      </c>
      <c r="F31" s="31" t="s">
        <v>135</v>
      </c>
      <c r="G31" s="12">
        <v>3732</v>
      </c>
      <c r="H31" s="12">
        <v>1648</v>
      </c>
      <c r="I31" s="12">
        <v>2761</v>
      </c>
      <c r="J31" s="12">
        <v>3259</v>
      </c>
      <c r="K31" s="12">
        <v>3887</v>
      </c>
      <c r="L31" s="37">
        <v>7105</v>
      </c>
      <c r="M31" s="9"/>
    </row>
    <row r="32" spans="1:13" s="16" customFormat="1" ht="13.5" customHeight="1">
      <c r="A32" s="36">
        <v>259</v>
      </c>
      <c r="B32" s="3">
        <v>2021000000</v>
      </c>
      <c r="C32" s="4">
        <v>6</v>
      </c>
      <c r="D32" s="5" t="s">
        <v>20</v>
      </c>
      <c r="E32" s="6" t="s">
        <v>21</v>
      </c>
      <c r="F32" s="31" t="s">
        <v>135</v>
      </c>
      <c r="G32" s="12">
        <v>8338</v>
      </c>
      <c r="H32" s="12">
        <v>3357</v>
      </c>
      <c r="I32" s="12">
        <v>4904</v>
      </c>
      <c r="J32" s="12">
        <v>6960</v>
      </c>
      <c r="K32" s="12">
        <v>10063</v>
      </c>
      <c r="L32" s="37">
        <v>16405</v>
      </c>
      <c r="M32" s="9"/>
    </row>
    <row r="33" spans="1:13" s="16" customFormat="1" ht="13.5" customHeight="1">
      <c r="A33" s="36">
        <v>260</v>
      </c>
      <c r="B33" s="3">
        <v>2021000000</v>
      </c>
      <c r="C33" s="4">
        <v>6</v>
      </c>
      <c r="D33" s="5" t="s">
        <v>22</v>
      </c>
      <c r="E33" s="6" t="s">
        <v>23</v>
      </c>
      <c r="F33" s="31" t="s">
        <v>135</v>
      </c>
      <c r="G33" s="12">
        <v>5735</v>
      </c>
      <c r="H33" s="12">
        <v>1814</v>
      </c>
      <c r="I33" s="12">
        <v>3733</v>
      </c>
      <c r="J33" s="12">
        <v>4895</v>
      </c>
      <c r="K33" s="12">
        <v>7093</v>
      </c>
      <c r="L33" s="37">
        <v>11140</v>
      </c>
      <c r="M33" s="9"/>
    </row>
    <row r="34" spans="1:13" s="16" customFormat="1" ht="13.5" customHeight="1">
      <c r="A34" s="36">
        <v>261</v>
      </c>
      <c r="B34" s="3">
        <v>2021000000</v>
      </c>
      <c r="C34" s="4">
        <v>6</v>
      </c>
      <c r="D34" s="5" t="s">
        <v>24</v>
      </c>
      <c r="E34" s="6" t="s">
        <v>25</v>
      </c>
      <c r="F34" s="31" t="s">
        <v>135</v>
      </c>
      <c r="G34" s="12">
        <v>5526</v>
      </c>
      <c r="H34" s="12">
        <v>2351</v>
      </c>
      <c r="I34" s="12">
        <v>3741</v>
      </c>
      <c r="J34" s="12">
        <v>5398</v>
      </c>
      <c r="K34" s="12">
        <v>7808</v>
      </c>
      <c r="L34" s="37">
        <v>8332</v>
      </c>
      <c r="M34" s="9"/>
    </row>
    <row r="35" spans="1:13" s="16" customFormat="1" ht="13.5" customHeight="1">
      <c r="A35" s="36">
        <v>262</v>
      </c>
      <c r="B35" s="3">
        <v>2021000000</v>
      </c>
      <c r="C35" s="4">
        <v>6</v>
      </c>
      <c r="D35" s="5" t="s">
        <v>26</v>
      </c>
      <c r="E35" s="6" t="s">
        <v>27</v>
      </c>
      <c r="F35" s="31" t="s">
        <v>135</v>
      </c>
      <c r="G35" s="12">
        <v>37244</v>
      </c>
      <c r="H35" s="12">
        <v>17836</v>
      </c>
      <c r="I35" s="12">
        <v>24250</v>
      </c>
      <c r="J35" s="12">
        <v>31033</v>
      </c>
      <c r="K35" s="12">
        <v>46179</v>
      </c>
      <c r="L35" s="37">
        <v>66922</v>
      </c>
      <c r="M35" s="9"/>
    </row>
    <row r="36" spans="1:13" s="16" customFormat="1" ht="27" customHeight="1">
      <c r="A36" s="36">
        <v>263</v>
      </c>
      <c r="B36" s="3">
        <v>2021000000</v>
      </c>
      <c r="C36" s="4">
        <v>6</v>
      </c>
      <c r="D36" s="5" t="s">
        <v>28</v>
      </c>
      <c r="E36" s="6" t="s">
        <v>29</v>
      </c>
      <c r="F36" s="31" t="s">
        <v>135</v>
      </c>
      <c r="G36" s="12">
        <v>6212</v>
      </c>
      <c r="H36" s="12">
        <v>3612</v>
      </c>
      <c r="I36" s="12">
        <v>4517</v>
      </c>
      <c r="J36" s="12">
        <v>5193</v>
      </c>
      <c r="K36" s="12">
        <v>7056</v>
      </c>
      <c r="L36" s="37">
        <v>10681</v>
      </c>
      <c r="M36" s="9"/>
    </row>
    <row r="37" spans="1:13" s="16" customFormat="1" ht="13.5" customHeight="1">
      <c r="A37" s="36">
        <v>264</v>
      </c>
      <c r="B37" s="3">
        <v>2021000000</v>
      </c>
      <c r="C37" s="4">
        <v>6</v>
      </c>
      <c r="D37" s="5" t="s">
        <v>30</v>
      </c>
      <c r="E37" s="6" t="s">
        <v>31</v>
      </c>
      <c r="F37" s="31" t="s">
        <v>135</v>
      </c>
      <c r="G37" s="12">
        <v>4776</v>
      </c>
      <c r="H37" s="12">
        <v>1697</v>
      </c>
      <c r="I37" s="12">
        <v>2782</v>
      </c>
      <c r="J37" s="12">
        <v>4265</v>
      </c>
      <c r="K37" s="12">
        <v>5350</v>
      </c>
      <c r="L37" s="37">
        <v>9788</v>
      </c>
      <c r="M37" s="9"/>
    </row>
    <row r="38" spans="1:13" s="16" customFormat="1" ht="27" customHeight="1" thickBot="1">
      <c r="A38" s="36">
        <v>265</v>
      </c>
      <c r="B38" s="3">
        <v>2021000000</v>
      </c>
      <c r="C38" s="4">
        <v>4</v>
      </c>
      <c r="D38" s="5" t="s">
        <v>32</v>
      </c>
      <c r="E38" s="6" t="s">
        <v>33</v>
      </c>
      <c r="F38" s="31" t="s">
        <v>135</v>
      </c>
      <c r="G38" s="12">
        <v>10128</v>
      </c>
      <c r="H38" s="12">
        <v>1553</v>
      </c>
      <c r="I38" s="12">
        <v>4712</v>
      </c>
      <c r="J38" s="12">
        <v>12245</v>
      </c>
      <c r="K38" s="12">
        <v>16588</v>
      </c>
      <c r="L38" s="37">
        <v>15540</v>
      </c>
      <c r="M38" s="13"/>
    </row>
    <row r="39" spans="1:13">
      <c r="A39" s="46">
        <v>250</v>
      </c>
      <c r="B39" s="47">
        <v>2021000000</v>
      </c>
      <c r="C39" s="48">
        <v>3</v>
      </c>
      <c r="D39" s="49" t="s">
        <v>0</v>
      </c>
      <c r="E39" s="50" t="s">
        <v>1</v>
      </c>
      <c r="F39" s="48" t="s">
        <v>136</v>
      </c>
      <c r="G39" s="52">
        <f>G23/G7*100</f>
        <v>1603.2596190719673</v>
      </c>
      <c r="H39" s="52">
        <f t="shared" ref="H39:L39" si="0">H23/H7*100</f>
        <v>1515.8428720083248</v>
      </c>
      <c r="I39" s="52">
        <f t="shared" si="0"/>
        <v>1566.4401175606172</v>
      </c>
      <c r="J39" s="52">
        <f t="shared" si="0"/>
        <v>1535.9281437125749</v>
      </c>
      <c r="K39" s="52">
        <f t="shared" si="0"/>
        <v>1557.5434318805244</v>
      </c>
      <c r="L39" s="53">
        <f t="shared" si="0"/>
        <v>1720.6331618519987</v>
      </c>
    </row>
    <row r="40" spans="1:13">
      <c r="A40" s="36">
        <v>251</v>
      </c>
      <c r="B40" s="3">
        <v>2021000000</v>
      </c>
      <c r="C40" s="4">
        <v>4</v>
      </c>
      <c r="D40" s="5" t="s">
        <v>4</v>
      </c>
      <c r="E40" s="6" t="s">
        <v>5</v>
      </c>
      <c r="F40" s="4" t="s">
        <v>136</v>
      </c>
      <c r="G40" s="12">
        <f t="shared" ref="G40:L40" si="1">G24/G8*100</f>
        <v>1505.1697127937337</v>
      </c>
      <c r="H40" s="12">
        <f t="shared" si="1"/>
        <v>1484.7120418848167</v>
      </c>
      <c r="I40" s="12">
        <f t="shared" si="1"/>
        <v>1501.1179429849078</v>
      </c>
      <c r="J40" s="12">
        <f t="shared" si="1"/>
        <v>1409.5685065844775</v>
      </c>
      <c r="K40" s="12">
        <f t="shared" si="1"/>
        <v>1427.0013568521031</v>
      </c>
      <c r="L40" s="37">
        <f t="shared" si="1"/>
        <v>1628.9703034215624</v>
      </c>
    </row>
    <row r="41" spans="1:13">
      <c r="A41" s="36">
        <v>252</v>
      </c>
      <c r="B41" s="3">
        <v>2021000000</v>
      </c>
      <c r="C41" s="4">
        <v>5</v>
      </c>
      <c r="D41" s="5" t="s">
        <v>6</v>
      </c>
      <c r="E41" s="6" t="s">
        <v>7</v>
      </c>
      <c r="F41" s="4" t="s">
        <v>136</v>
      </c>
      <c r="G41" s="12">
        <f t="shared" ref="G41:L41" si="2">G25/G9*100</f>
        <v>1612.4285051785439</v>
      </c>
      <c r="H41" s="12">
        <f t="shared" si="2"/>
        <v>1604.9640961598502</v>
      </c>
      <c r="I41" s="12">
        <f t="shared" si="2"/>
        <v>1615.5678059536936</v>
      </c>
      <c r="J41" s="12">
        <f t="shared" si="2"/>
        <v>1504.7375371409705</v>
      </c>
      <c r="K41" s="12">
        <f t="shared" si="2"/>
        <v>1524.2275625306522</v>
      </c>
      <c r="L41" s="37">
        <f t="shared" si="2"/>
        <v>1745.0024050024051</v>
      </c>
    </row>
    <row r="42" spans="1:13">
      <c r="A42" s="36">
        <v>253</v>
      </c>
      <c r="B42" s="3">
        <v>2021000000</v>
      </c>
      <c r="C42" s="4">
        <v>6</v>
      </c>
      <c r="D42" s="5" t="s">
        <v>8</v>
      </c>
      <c r="E42" s="6" t="s">
        <v>9</v>
      </c>
      <c r="F42" s="4" t="s">
        <v>136</v>
      </c>
      <c r="G42" s="12">
        <f t="shared" ref="G42:L42" si="3">G26/G10*100</f>
        <v>937.21804511278197</v>
      </c>
      <c r="H42" s="12">
        <f t="shared" si="3"/>
        <v>1022.8260869565216</v>
      </c>
      <c r="I42" s="12">
        <f t="shared" si="3"/>
        <v>982.80871670702174</v>
      </c>
      <c r="J42" s="12">
        <f t="shared" si="3"/>
        <v>902.734375</v>
      </c>
      <c r="K42" s="12">
        <f t="shared" si="3"/>
        <v>850.08077544426487</v>
      </c>
      <c r="L42" s="37">
        <f t="shared" si="3"/>
        <v>975.50776583034656</v>
      </c>
    </row>
    <row r="43" spans="1:13">
      <c r="A43" s="36">
        <v>254</v>
      </c>
      <c r="B43" s="3">
        <v>2021000000</v>
      </c>
      <c r="C43" s="4">
        <v>6</v>
      </c>
      <c r="D43" s="5" t="s">
        <v>10</v>
      </c>
      <c r="E43" s="6" t="s">
        <v>11</v>
      </c>
      <c r="F43" s="4" t="s">
        <v>136</v>
      </c>
      <c r="G43" s="12">
        <f t="shared" ref="G43:L43" si="4">G27/G11*100</f>
        <v>1124.9003984063745</v>
      </c>
      <c r="H43" s="12">
        <f t="shared" si="4"/>
        <v>1135.3909465020577</v>
      </c>
      <c r="I43" s="12">
        <f t="shared" si="4"/>
        <v>1144.6575342465753</v>
      </c>
      <c r="J43" s="12">
        <f t="shared" si="4"/>
        <v>1085.9470468431771</v>
      </c>
      <c r="K43" s="12">
        <f t="shared" si="4"/>
        <v>1127.7955271565495</v>
      </c>
      <c r="L43" s="37">
        <f t="shared" si="4"/>
        <v>1134.7770700636943</v>
      </c>
    </row>
    <row r="44" spans="1:13">
      <c r="A44" s="36">
        <v>255</v>
      </c>
      <c r="B44" s="3">
        <v>2021000000</v>
      </c>
      <c r="C44" s="4">
        <v>6</v>
      </c>
      <c r="D44" s="5" t="s">
        <v>12</v>
      </c>
      <c r="E44" s="6" t="s">
        <v>13</v>
      </c>
      <c r="F44" s="4" t="s">
        <v>136</v>
      </c>
      <c r="G44" s="12">
        <f t="shared" ref="G44:L44" si="5">G28/G12*100</f>
        <v>1378.1021897810217</v>
      </c>
      <c r="H44" s="12">
        <f t="shared" si="5"/>
        <v>1347.2727272727273</v>
      </c>
      <c r="I44" s="12">
        <f t="shared" si="5"/>
        <v>1421.1111111111111</v>
      </c>
      <c r="J44" s="12">
        <f t="shared" si="5"/>
        <v>1308.8495575221239</v>
      </c>
      <c r="K44" s="12">
        <f t="shared" si="5"/>
        <v>1304.1420118343194</v>
      </c>
      <c r="L44" s="37">
        <f t="shared" si="5"/>
        <v>1436.9230769230769</v>
      </c>
    </row>
    <row r="45" spans="1:13">
      <c r="A45" s="36">
        <v>256</v>
      </c>
      <c r="B45" s="3">
        <v>2021000000</v>
      </c>
      <c r="C45" s="4">
        <v>6</v>
      </c>
      <c r="D45" s="5" t="s">
        <v>14</v>
      </c>
      <c r="E45" s="6" t="s">
        <v>15</v>
      </c>
      <c r="F45" s="4" t="s">
        <v>136</v>
      </c>
      <c r="G45" s="12">
        <f t="shared" ref="G45:L45" si="6">G29/G13*100</f>
        <v>2567.5728155339802</v>
      </c>
      <c r="H45" s="12">
        <f t="shared" si="6"/>
        <v>2508.2568807339449</v>
      </c>
      <c r="I45" s="12">
        <f t="shared" si="6"/>
        <v>2677.8350515463917</v>
      </c>
      <c r="J45" s="12">
        <f t="shared" si="6"/>
        <v>2355.0094517958414</v>
      </c>
      <c r="K45" s="12">
        <f t="shared" si="6"/>
        <v>2251.6923076923076</v>
      </c>
      <c r="L45" s="37">
        <f t="shared" si="6"/>
        <v>2995.8944281524923</v>
      </c>
    </row>
    <row r="46" spans="1:13">
      <c r="A46" s="36">
        <v>257</v>
      </c>
      <c r="B46" s="3">
        <v>2021000000</v>
      </c>
      <c r="C46" s="4">
        <v>6</v>
      </c>
      <c r="D46" s="5" t="s">
        <v>16</v>
      </c>
      <c r="E46" s="6" t="s">
        <v>17</v>
      </c>
      <c r="F46" s="4" t="s">
        <v>136</v>
      </c>
      <c r="G46" s="12">
        <f t="shared" ref="G46:L46" si="7">G30/G14*100</f>
        <v>1271.2367491166078</v>
      </c>
      <c r="H46" s="12">
        <f t="shared" si="7"/>
        <v>1339.8914518317504</v>
      </c>
      <c r="I46" s="12">
        <f t="shared" si="7"/>
        <v>1360.3700097370984</v>
      </c>
      <c r="J46" s="12">
        <f t="shared" si="7"/>
        <v>1168.8475836431228</v>
      </c>
      <c r="K46" s="12">
        <f t="shared" si="7"/>
        <v>1132.9954954954956</v>
      </c>
      <c r="L46" s="37">
        <f t="shared" si="7"/>
        <v>1382.4954296160877</v>
      </c>
    </row>
    <row r="47" spans="1:13">
      <c r="A47" s="36">
        <v>258</v>
      </c>
      <c r="B47" s="3">
        <v>2021000000</v>
      </c>
      <c r="C47" s="4">
        <v>6</v>
      </c>
      <c r="D47" s="5" t="s">
        <v>18</v>
      </c>
      <c r="E47" s="6" t="s">
        <v>19</v>
      </c>
      <c r="F47" s="4" t="s">
        <v>136</v>
      </c>
      <c r="G47" s="12">
        <f t="shared" ref="G47:L47" si="8">G31/G15*100</f>
        <v>1304.8951048951049</v>
      </c>
      <c r="H47" s="12">
        <f t="shared" si="8"/>
        <v>1239.0977443609022</v>
      </c>
      <c r="I47" s="12">
        <f t="shared" si="8"/>
        <v>1278.2407407407406</v>
      </c>
      <c r="J47" s="12">
        <f t="shared" si="8"/>
        <v>1155.6737588652481</v>
      </c>
      <c r="K47" s="12">
        <f t="shared" si="8"/>
        <v>1203.405572755418</v>
      </c>
      <c r="L47" s="37">
        <f t="shared" si="8"/>
        <v>1498.9451476793249</v>
      </c>
    </row>
    <row r="48" spans="1:13">
      <c r="A48" s="36">
        <v>259</v>
      </c>
      <c r="B48" s="3">
        <v>2021000000</v>
      </c>
      <c r="C48" s="4">
        <v>6</v>
      </c>
      <c r="D48" s="5" t="s">
        <v>20</v>
      </c>
      <c r="E48" s="6" t="s">
        <v>21</v>
      </c>
      <c r="F48" s="4" t="s">
        <v>136</v>
      </c>
      <c r="G48" s="12">
        <f t="shared" ref="G48:L48" si="9">G32/G16*100</f>
        <v>1729.8755186721992</v>
      </c>
      <c r="H48" s="12">
        <f t="shared" si="9"/>
        <v>1661.8811881188119</v>
      </c>
      <c r="I48" s="12">
        <f t="shared" si="9"/>
        <v>1576.8488745980708</v>
      </c>
      <c r="J48" s="12">
        <f t="shared" si="9"/>
        <v>1603.6866359447004</v>
      </c>
      <c r="K48" s="12">
        <f t="shared" si="9"/>
        <v>1633.6038961038962</v>
      </c>
      <c r="L48" s="37">
        <f t="shared" si="9"/>
        <v>1939.1252955082741</v>
      </c>
    </row>
    <row r="49" spans="1:12">
      <c r="A49" s="36">
        <v>260</v>
      </c>
      <c r="B49" s="3">
        <v>2021000000</v>
      </c>
      <c r="C49" s="4">
        <v>6</v>
      </c>
      <c r="D49" s="5" t="s">
        <v>22</v>
      </c>
      <c r="E49" s="6" t="s">
        <v>23</v>
      </c>
      <c r="F49" s="4" t="s">
        <v>136</v>
      </c>
      <c r="G49" s="12">
        <f t="shared" ref="G49:L49" si="10">G33/G17*100</f>
        <v>4779.1666666666661</v>
      </c>
      <c r="H49" s="12">
        <f t="shared" si="10"/>
        <v>4535</v>
      </c>
      <c r="I49" s="12">
        <f t="shared" si="10"/>
        <v>5571.6417910447763</v>
      </c>
      <c r="J49" s="12">
        <f t="shared" si="10"/>
        <v>4256.521739130435</v>
      </c>
      <c r="K49" s="12">
        <f t="shared" si="10"/>
        <v>4605.8441558441555</v>
      </c>
      <c r="L49" s="37">
        <f t="shared" si="10"/>
        <v>4951.1111111111113</v>
      </c>
    </row>
    <row r="50" spans="1:12">
      <c r="A50" s="36">
        <v>261</v>
      </c>
      <c r="B50" s="3">
        <v>2021000000</v>
      </c>
      <c r="C50" s="4">
        <v>6</v>
      </c>
      <c r="D50" s="5" t="s">
        <v>24</v>
      </c>
      <c r="E50" s="6" t="s">
        <v>25</v>
      </c>
      <c r="F50" s="4" t="s">
        <v>136</v>
      </c>
      <c r="G50" s="12">
        <f t="shared" ref="G50:L50" si="11">G34/G18*100</f>
        <v>870.23622047244089</v>
      </c>
      <c r="H50" s="12">
        <f t="shared" si="11"/>
        <v>807.90378006872845</v>
      </c>
      <c r="I50" s="12">
        <f t="shared" si="11"/>
        <v>852.16400911161736</v>
      </c>
      <c r="J50" s="12">
        <f t="shared" si="11"/>
        <v>858.18759936406991</v>
      </c>
      <c r="K50" s="12">
        <f t="shared" si="11"/>
        <v>892.34285714285716</v>
      </c>
      <c r="L50" s="37">
        <f t="shared" si="11"/>
        <v>888.27292110874203</v>
      </c>
    </row>
    <row r="51" spans="1:12">
      <c r="A51" s="36">
        <v>262</v>
      </c>
      <c r="B51" s="3">
        <v>2021000000</v>
      </c>
      <c r="C51" s="4">
        <v>6</v>
      </c>
      <c r="D51" s="5" t="s">
        <v>26</v>
      </c>
      <c r="E51" s="6" t="s">
        <v>27</v>
      </c>
      <c r="F51" s="4" t="s">
        <v>136</v>
      </c>
      <c r="G51" s="12">
        <f t="shared" ref="G51:L51" si="12">G35/G19*100</f>
        <v>2017.5514626218853</v>
      </c>
      <c r="H51" s="12">
        <f t="shared" si="12"/>
        <v>1983.9822024471634</v>
      </c>
      <c r="I51" s="12">
        <f t="shared" si="12"/>
        <v>1990.968801313629</v>
      </c>
      <c r="J51" s="12">
        <f t="shared" si="12"/>
        <v>1931.1138767890479</v>
      </c>
      <c r="K51" s="12">
        <f t="shared" si="12"/>
        <v>1968.4143222506393</v>
      </c>
      <c r="L51" s="37">
        <f t="shared" si="12"/>
        <v>2117.7848101265822</v>
      </c>
    </row>
    <row r="52" spans="1:12">
      <c r="A52" s="36">
        <v>263</v>
      </c>
      <c r="B52" s="3">
        <v>2021000000</v>
      </c>
      <c r="C52" s="4">
        <v>6</v>
      </c>
      <c r="D52" s="5" t="s">
        <v>28</v>
      </c>
      <c r="E52" s="6" t="s">
        <v>29</v>
      </c>
      <c r="F52" s="4" t="s">
        <v>136</v>
      </c>
      <c r="G52" s="12">
        <f t="shared" ref="G52:L52" si="13">G36/G20*100</f>
        <v>604.86854917234666</v>
      </c>
      <c r="H52" s="12">
        <f t="shared" si="13"/>
        <v>663.97058823529414</v>
      </c>
      <c r="I52" s="12">
        <f t="shared" si="13"/>
        <v>615.39509536784738</v>
      </c>
      <c r="J52" s="12">
        <f t="shared" si="13"/>
        <v>558.9881593110872</v>
      </c>
      <c r="K52" s="12">
        <f t="shared" si="13"/>
        <v>575.53017944535077</v>
      </c>
      <c r="L52" s="37">
        <f t="shared" si="13"/>
        <v>627.1873165002936</v>
      </c>
    </row>
    <row r="53" spans="1:12">
      <c r="A53" s="36">
        <v>264</v>
      </c>
      <c r="B53" s="3">
        <v>2021000000</v>
      </c>
      <c r="C53" s="4">
        <v>6</v>
      </c>
      <c r="D53" s="5" t="s">
        <v>30</v>
      </c>
      <c r="E53" s="6" t="s">
        <v>31</v>
      </c>
      <c r="F53" s="4" t="s">
        <v>136</v>
      </c>
      <c r="G53" s="12">
        <f t="shared" ref="G53:L54" si="14">G37/G21*100</f>
        <v>2930.0613496932515</v>
      </c>
      <c r="H53" s="12">
        <f t="shared" si="14"/>
        <v>2324.6575342465753</v>
      </c>
      <c r="I53" s="12">
        <f t="shared" si="14"/>
        <v>2810.1010101010102</v>
      </c>
      <c r="J53" s="12">
        <f t="shared" si="14"/>
        <v>2805.9210526315792</v>
      </c>
      <c r="K53" s="12">
        <f t="shared" si="14"/>
        <v>2688.4422110552764</v>
      </c>
      <c r="L53" s="37">
        <f t="shared" si="14"/>
        <v>3340.6143344709894</v>
      </c>
    </row>
    <row r="54" spans="1:12" ht="17" thickBot="1">
      <c r="A54" s="38">
        <v>265</v>
      </c>
      <c r="B54" s="39">
        <v>2021000000</v>
      </c>
      <c r="C54" s="40">
        <v>4</v>
      </c>
      <c r="D54" s="41" t="s">
        <v>32</v>
      </c>
      <c r="E54" s="42" t="s">
        <v>33</v>
      </c>
      <c r="F54" s="40" t="s">
        <v>136</v>
      </c>
      <c r="G54" s="44">
        <f t="shared" si="14"/>
        <v>6213.496932515337</v>
      </c>
      <c r="H54" s="44">
        <f t="shared" si="14"/>
        <v>6212</v>
      </c>
      <c r="I54" s="44">
        <f t="shared" si="14"/>
        <v>6119.4805194805194</v>
      </c>
      <c r="J54" s="44">
        <f t="shared" si="14"/>
        <v>5830.9523809523807</v>
      </c>
      <c r="K54" s="44">
        <f t="shared" si="14"/>
        <v>6331.2977099236641</v>
      </c>
      <c r="L54" s="45">
        <f t="shared" si="14"/>
        <v>6395.0617283950623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D64C-00B2-5646-A0F9-CBD4C8E764DB}">
  <dimension ref="A1:CD67"/>
  <sheetViews>
    <sheetView topLeftCell="AB27" workbookViewId="0">
      <selection activeCell="AE56" sqref="AE56:AG56"/>
    </sheetView>
  </sheetViews>
  <sheetFormatPr baseColWidth="10" defaultRowHeight="16"/>
  <cols>
    <col min="27" max="28" width="11" bestFit="1" customWidth="1"/>
    <col min="30" max="30" width="22" bestFit="1" customWidth="1"/>
    <col min="31" max="35" width="23.33203125" bestFit="1" customWidth="1"/>
    <col min="36" max="36" width="14.6640625" bestFit="1" customWidth="1"/>
  </cols>
  <sheetData>
    <row r="1" spans="1:82" s="14" customFormat="1" ht="21" customHeight="1">
      <c r="A1" s="26" t="s">
        <v>119</v>
      </c>
      <c r="C1" s="27" t="s">
        <v>120</v>
      </c>
    </row>
    <row r="2" spans="1:82" s="14" customFormat="1" ht="21" customHeight="1">
      <c r="A2" s="26" t="s">
        <v>121</v>
      </c>
      <c r="C2" s="27" t="s">
        <v>122</v>
      </c>
    </row>
    <row r="3" spans="1:82" s="14" customFormat="1" ht="21" customHeight="1">
      <c r="A3" s="26" t="s">
        <v>123</v>
      </c>
      <c r="C3" s="27" t="s">
        <v>124</v>
      </c>
    </row>
    <row r="4" spans="1:82" s="14" customFormat="1" ht="21" customHeight="1">
      <c r="A4" s="28" t="s">
        <v>125</v>
      </c>
    </row>
    <row r="5" spans="1:82" s="14" customFormat="1" ht="21" customHeight="1">
      <c r="A5" s="15" t="s">
        <v>34</v>
      </c>
      <c r="B5" s="16"/>
      <c r="C5" s="16"/>
    </row>
    <row r="6" spans="1:82" s="11" customFormat="1" ht="30" customHeight="1">
      <c r="F6" s="18"/>
      <c r="G6" s="19" t="s">
        <v>35</v>
      </c>
      <c r="H6" s="19" t="s">
        <v>36</v>
      </c>
      <c r="I6" s="19" t="s">
        <v>37</v>
      </c>
      <c r="J6" s="19" t="s">
        <v>38</v>
      </c>
      <c r="K6" s="19" t="s">
        <v>39</v>
      </c>
      <c r="L6" s="19" t="s">
        <v>40</v>
      </c>
      <c r="M6" s="19" t="s">
        <v>41</v>
      </c>
      <c r="N6" s="19" t="s">
        <v>42</v>
      </c>
      <c r="O6" s="19" t="s">
        <v>43</v>
      </c>
      <c r="P6" s="19" t="s">
        <v>44</v>
      </c>
      <c r="Q6" s="19" t="s">
        <v>45</v>
      </c>
      <c r="R6" s="19" t="s">
        <v>46</v>
      </c>
      <c r="S6" s="19" t="s">
        <v>47</v>
      </c>
      <c r="T6" s="19" t="s">
        <v>48</v>
      </c>
      <c r="U6" s="19" t="s">
        <v>49</v>
      </c>
      <c r="V6" s="19" t="s">
        <v>50</v>
      </c>
      <c r="W6" s="19" t="s">
        <v>51</v>
      </c>
      <c r="X6" s="19" t="s">
        <v>52</v>
      </c>
      <c r="Y6" s="19" t="s">
        <v>53</v>
      </c>
      <c r="Z6" s="19" t="s">
        <v>54</v>
      </c>
      <c r="AA6" s="19" t="s">
        <v>55</v>
      </c>
      <c r="AB6" s="19" t="s">
        <v>56</v>
      </c>
      <c r="AC6" s="19" t="s">
        <v>57</v>
      </c>
      <c r="AD6" s="19" t="s">
        <v>58</v>
      </c>
      <c r="AE6" s="19" t="s">
        <v>59</v>
      </c>
      <c r="AF6" s="19" t="s">
        <v>60</v>
      </c>
      <c r="AG6" s="19" t="s">
        <v>61</v>
      </c>
      <c r="AH6" s="19" t="s">
        <v>62</v>
      </c>
      <c r="AI6" s="19" t="s">
        <v>63</v>
      </c>
      <c r="AJ6" s="19" t="s">
        <v>64</v>
      </c>
      <c r="AK6" s="19" t="s">
        <v>65</v>
      </c>
      <c r="AL6" s="19" t="s">
        <v>66</v>
      </c>
      <c r="AM6" s="19" t="s">
        <v>67</v>
      </c>
      <c r="AN6" s="19" t="s">
        <v>68</v>
      </c>
      <c r="AO6" s="19" t="s">
        <v>69</v>
      </c>
      <c r="AP6" s="19" t="s">
        <v>70</v>
      </c>
      <c r="AQ6" s="19" t="s">
        <v>71</v>
      </c>
      <c r="AR6" s="19" t="s">
        <v>72</v>
      </c>
      <c r="AS6" s="19" t="s">
        <v>73</v>
      </c>
      <c r="AT6" s="19" t="s">
        <v>74</v>
      </c>
      <c r="AU6" s="19" t="s">
        <v>75</v>
      </c>
      <c r="AV6" s="19" t="s">
        <v>76</v>
      </c>
      <c r="AW6" s="19" t="s">
        <v>77</v>
      </c>
      <c r="AX6" s="19" t="s">
        <v>78</v>
      </c>
      <c r="AY6" s="19" t="s">
        <v>79</v>
      </c>
      <c r="AZ6" s="19" t="s">
        <v>80</v>
      </c>
      <c r="BA6" s="19" t="s">
        <v>81</v>
      </c>
      <c r="BB6" s="19" t="s">
        <v>82</v>
      </c>
      <c r="BC6" s="19" t="s">
        <v>83</v>
      </c>
      <c r="BD6" s="19" t="s">
        <v>84</v>
      </c>
      <c r="BE6" s="19" t="s">
        <v>85</v>
      </c>
      <c r="BF6" s="19" t="s">
        <v>86</v>
      </c>
      <c r="BG6" s="19" t="s">
        <v>87</v>
      </c>
      <c r="BH6" s="19" t="s">
        <v>88</v>
      </c>
      <c r="BI6" s="19" t="s">
        <v>89</v>
      </c>
      <c r="BJ6" s="19" t="s">
        <v>90</v>
      </c>
      <c r="BK6" s="19" t="s">
        <v>91</v>
      </c>
      <c r="BL6" s="19" t="s">
        <v>92</v>
      </c>
      <c r="BM6" s="19" t="s">
        <v>93</v>
      </c>
      <c r="BN6" s="19" t="s">
        <v>94</v>
      </c>
      <c r="BO6" s="19" t="s">
        <v>95</v>
      </c>
      <c r="BP6" s="19" t="s">
        <v>96</v>
      </c>
      <c r="BQ6" s="19" t="s">
        <v>97</v>
      </c>
      <c r="BR6" s="19" t="s">
        <v>98</v>
      </c>
      <c r="BS6" s="19" t="s">
        <v>99</v>
      </c>
      <c r="BT6" s="19" t="s">
        <v>100</v>
      </c>
      <c r="BU6" s="19" t="s">
        <v>101</v>
      </c>
      <c r="BV6" s="19" t="s">
        <v>102</v>
      </c>
      <c r="BW6" s="19" t="s">
        <v>103</v>
      </c>
      <c r="BX6" s="19" t="s">
        <v>104</v>
      </c>
      <c r="BY6" s="19" t="s">
        <v>105</v>
      </c>
      <c r="BZ6" s="19" t="s">
        <v>106</v>
      </c>
      <c r="CA6" s="19" t="s">
        <v>107</v>
      </c>
      <c r="CB6" s="19" t="s">
        <v>108</v>
      </c>
      <c r="CC6" s="19" t="s">
        <v>109</v>
      </c>
      <c r="CD6" s="20" t="s">
        <v>110</v>
      </c>
    </row>
    <row r="7" spans="1:82" s="11" customFormat="1" ht="30" customHeight="1">
      <c r="A7" s="21" t="s">
        <v>111</v>
      </c>
      <c r="B7" s="22" t="s">
        <v>112</v>
      </c>
      <c r="C7" s="22" t="s">
        <v>113</v>
      </c>
      <c r="D7" s="22" t="s">
        <v>114</v>
      </c>
      <c r="E7" s="22" t="s">
        <v>115</v>
      </c>
      <c r="F7" s="23" t="s">
        <v>116</v>
      </c>
      <c r="G7" s="19" t="s">
        <v>117</v>
      </c>
      <c r="H7" s="24" t="s">
        <v>118</v>
      </c>
      <c r="I7" s="24" t="s">
        <v>118</v>
      </c>
      <c r="J7" s="24" t="s">
        <v>118</v>
      </c>
      <c r="K7" s="19" t="s">
        <v>117</v>
      </c>
      <c r="L7" s="24" t="s">
        <v>118</v>
      </c>
      <c r="M7" s="24" t="s">
        <v>118</v>
      </c>
      <c r="N7" s="24" t="s">
        <v>118</v>
      </c>
      <c r="O7" s="19" t="s">
        <v>117</v>
      </c>
      <c r="P7" s="24" t="s">
        <v>118</v>
      </c>
      <c r="Q7" s="24" t="s">
        <v>118</v>
      </c>
      <c r="R7" s="24" t="s">
        <v>118</v>
      </c>
      <c r="S7" s="19" t="s">
        <v>117</v>
      </c>
      <c r="T7" s="24" t="s">
        <v>118</v>
      </c>
      <c r="U7" s="24" t="s">
        <v>118</v>
      </c>
      <c r="V7" s="24" t="s">
        <v>118</v>
      </c>
      <c r="W7" s="19" t="s">
        <v>117</v>
      </c>
      <c r="X7" s="24" t="s">
        <v>118</v>
      </c>
      <c r="Y7" s="24" t="s">
        <v>118</v>
      </c>
      <c r="Z7" s="24" t="s">
        <v>118</v>
      </c>
      <c r="AA7" s="19" t="s">
        <v>117</v>
      </c>
      <c r="AB7" s="24" t="s">
        <v>118</v>
      </c>
      <c r="AC7" s="24" t="s">
        <v>118</v>
      </c>
      <c r="AD7" s="24" t="s">
        <v>118</v>
      </c>
      <c r="AE7" s="19" t="s">
        <v>117</v>
      </c>
      <c r="AF7" s="24" t="s">
        <v>118</v>
      </c>
      <c r="AG7" s="24" t="s">
        <v>118</v>
      </c>
      <c r="AH7" s="24" t="s">
        <v>118</v>
      </c>
      <c r="AI7" s="19" t="s">
        <v>117</v>
      </c>
      <c r="AJ7" s="24" t="s">
        <v>118</v>
      </c>
      <c r="AK7" s="24" t="s">
        <v>118</v>
      </c>
      <c r="AL7" s="24" t="s">
        <v>118</v>
      </c>
      <c r="AM7" s="19" t="s">
        <v>117</v>
      </c>
      <c r="AN7" s="24" t="s">
        <v>118</v>
      </c>
      <c r="AO7" s="24" t="s">
        <v>118</v>
      </c>
      <c r="AP7" s="24" t="s">
        <v>118</v>
      </c>
      <c r="AQ7" s="19" t="s">
        <v>117</v>
      </c>
      <c r="AR7" s="24" t="s">
        <v>118</v>
      </c>
      <c r="AS7" s="24" t="s">
        <v>118</v>
      </c>
      <c r="AT7" s="24" t="s">
        <v>118</v>
      </c>
      <c r="AU7" s="19" t="s">
        <v>117</v>
      </c>
      <c r="AV7" s="24" t="s">
        <v>118</v>
      </c>
      <c r="AW7" s="24" t="s">
        <v>118</v>
      </c>
      <c r="AX7" s="24" t="s">
        <v>118</v>
      </c>
      <c r="AY7" s="19" t="s">
        <v>117</v>
      </c>
      <c r="AZ7" s="24" t="s">
        <v>118</v>
      </c>
      <c r="BA7" s="24" t="s">
        <v>118</v>
      </c>
      <c r="BB7" s="24" t="s">
        <v>118</v>
      </c>
      <c r="BC7" s="19" t="s">
        <v>117</v>
      </c>
      <c r="BD7" s="24" t="s">
        <v>118</v>
      </c>
      <c r="BE7" s="24" t="s">
        <v>118</v>
      </c>
      <c r="BF7" s="24" t="s">
        <v>118</v>
      </c>
      <c r="BG7" s="19" t="s">
        <v>117</v>
      </c>
      <c r="BH7" s="24" t="s">
        <v>118</v>
      </c>
      <c r="BI7" s="24" t="s">
        <v>118</v>
      </c>
      <c r="BJ7" s="24" t="s">
        <v>118</v>
      </c>
      <c r="BK7" s="19" t="s">
        <v>117</v>
      </c>
      <c r="BL7" s="24" t="s">
        <v>118</v>
      </c>
      <c r="BM7" s="24" t="s">
        <v>118</v>
      </c>
      <c r="BN7" s="24" t="s">
        <v>118</v>
      </c>
      <c r="BO7" s="19" t="s">
        <v>117</v>
      </c>
      <c r="BP7" s="24" t="s">
        <v>118</v>
      </c>
      <c r="BQ7" s="24" t="s">
        <v>118</v>
      </c>
      <c r="BR7" s="24" t="s">
        <v>118</v>
      </c>
      <c r="BS7" s="19" t="s">
        <v>117</v>
      </c>
      <c r="BT7" s="24" t="s">
        <v>118</v>
      </c>
      <c r="BU7" s="24" t="s">
        <v>118</v>
      </c>
      <c r="BV7" s="24" t="s">
        <v>118</v>
      </c>
      <c r="BW7" s="19" t="s">
        <v>117</v>
      </c>
      <c r="BX7" s="24" t="s">
        <v>118</v>
      </c>
      <c r="BY7" s="24" t="s">
        <v>118</v>
      </c>
      <c r="BZ7" s="24" t="s">
        <v>118</v>
      </c>
      <c r="CA7" s="19" t="s">
        <v>117</v>
      </c>
      <c r="CB7" s="24" t="s">
        <v>118</v>
      </c>
      <c r="CC7" s="24" t="s">
        <v>118</v>
      </c>
      <c r="CD7" s="25" t="s">
        <v>118</v>
      </c>
    </row>
    <row r="8" spans="1:82" s="11" customFormat="1" ht="27" customHeight="1">
      <c r="A8" s="2">
        <v>3</v>
      </c>
      <c r="B8" s="3">
        <v>2021000000</v>
      </c>
      <c r="C8" s="4">
        <v>1</v>
      </c>
      <c r="D8" s="17" t="s">
        <v>126</v>
      </c>
      <c r="E8" s="1" t="s">
        <v>127</v>
      </c>
      <c r="F8" s="29" t="s">
        <v>128</v>
      </c>
      <c r="G8" s="8"/>
      <c r="H8" s="10">
        <v>2.93</v>
      </c>
      <c r="I8" s="8"/>
      <c r="J8" s="8"/>
      <c r="K8" s="8"/>
      <c r="L8" s="10">
        <v>2.29</v>
      </c>
      <c r="M8" s="8"/>
      <c r="N8" s="8"/>
      <c r="O8" s="8"/>
      <c r="P8" s="10">
        <v>2.4300000000000002</v>
      </c>
      <c r="Q8" s="8"/>
      <c r="R8" s="8"/>
      <c r="S8" s="8"/>
      <c r="T8" s="10">
        <v>2.38</v>
      </c>
      <c r="U8" s="8"/>
      <c r="V8" s="8"/>
      <c r="W8" s="8"/>
      <c r="X8" s="10">
        <v>2.4</v>
      </c>
      <c r="Y8" s="8"/>
      <c r="Z8" s="8"/>
      <c r="AA8" s="8"/>
      <c r="AB8" s="10">
        <v>2.54</v>
      </c>
      <c r="AC8" s="8"/>
      <c r="AD8" s="8"/>
      <c r="AE8" s="8"/>
      <c r="AF8" s="10">
        <v>2.71</v>
      </c>
      <c r="AG8" s="8"/>
      <c r="AH8" s="8"/>
      <c r="AI8" s="8"/>
      <c r="AJ8" s="10">
        <v>2.85</v>
      </c>
      <c r="AK8" s="8"/>
      <c r="AL8" s="8"/>
      <c r="AM8" s="8"/>
      <c r="AN8" s="10">
        <v>3</v>
      </c>
      <c r="AO8" s="8"/>
      <c r="AP8" s="8"/>
      <c r="AQ8" s="8"/>
      <c r="AR8" s="10">
        <v>3.18</v>
      </c>
      <c r="AS8" s="8"/>
      <c r="AT8" s="8"/>
      <c r="AU8" s="8"/>
      <c r="AV8" s="10">
        <v>3.18</v>
      </c>
      <c r="AW8" s="8"/>
      <c r="AX8" s="8"/>
      <c r="AY8" s="8"/>
      <c r="AZ8" s="10">
        <v>3.25</v>
      </c>
      <c r="BA8" s="8"/>
      <c r="BB8" s="8"/>
      <c r="BC8" s="8"/>
      <c r="BD8" s="10">
        <v>3.26</v>
      </c>
      <c r="BE8" s="8"/>
      <c r="BF8" s="8"/>
      <c r="BG8" s="8"/>
      <c r="BH8" s="10">
        <v>3.3</v>
      </c>
      <c r="BI8" s="8"/>
      <c r="BJ8" s="8"/>
      <c r="BK8" s="8"/>
      <c r="BL8" s="10">
        <v>3.35</v>
      </c>
      <c r="BM8" s="8"/>
      <c r="BN8" s="8"/>
      <c r="BO8" s="8"/>
      <c r="BP8" s="10">
        <v>3.44</v>
      </c>
      <c r="BQ8" s="8"/>
      <c r="BR8" s="8"/>
      <c r="BS8" s="8"/>
      <c r="BT8" s="10">
        <v>3.37</v>
      </c>
      <c r="BU8" s="8"/>
      <c r="BV8" s="8"/>
      <c r="BW8" s="8"/>
      <c r="BX8" s="10">
        <v>3.38</v>
      </c>
      <c r="BY8" s="8"/>
      <c r="BZ8" s="8"/>
      <c r="CA8" s="8"/>
      <c r="CB8" s="10">
        <v>3.4</v>
      </c>
      <c r="CC8" s="8"/>
      <c r="CD8" s="8"/>
    </row>
    <row r="9" spans="1:82" s="11" customFormat="1" ht="27" customHeight="1">
      <c r="A9" s="2">
        <v>250</v>
      </c>
      <c r="B9" s="3">
        <v>2021000000</v>
      </c>
      <c r="C9" s="4">
        <v>3</v>
      </c>
      <c r="D9" s="5" t="s">
        <v>0</v>
      </c>
      <c r="E9" s="6" t="s">
        <v>1</v>
      </c>
      <c r="F9" s="7" t="s">
        <v>2</v>
      </c>
      <c r="G9" s="8">
        <v>7823</v>
      </c>
      <c r="H9" s="8">
        <v>125423</v>
      </c>
      <c r="J9" s="9">
        <f t="shared" ref="J9:J24" si="0">H9/G9*100</f>
        <v>1603.2596190719673</v>
      </c>
      <c r="K9" s="8">
        <v>3458</v>
      </c>
      <c r="L9" s="8">
        <v>45642</v>
      </c>
      <c r="M9" s="9" t="s">
        <v>3</v>
      </c>
      <c r="N9" s="9">
        <f t="shared" ref="N9:N24" si="1">L9/K9*100</f>
        <v>1319.895893580104</v>
      </c>
      <c r="O9" s="8">
        <v>3955</v>
      </c>
      <c r="P9" s="8">
        <v>55306</v>
      </c>
      <c r="Q9" s="9" t="s">
        <v>3</v>
      </c>
      <c r="R9" s="9">
        <f t="shared" ref="R9:R24" si="2">P9/O9*100</f>
        <v>1398.3817951959545</v>
      </c>
      <c r="S9" s="8">
        <v>3947</v>
      </c>
      <c r="T9" s="8">
        <v>58997</v>
      </c>
      <c r="U9" s="9" t="s">
        <v>3</v>
      </c>
      <c r="V9" s="9">
        <f t="shared" ref="V9:V24" si="3">T9/S9*100</f>
        <v>1494.7301748163161</v>
      </c>
      <c r="W9" s="8">
        <v>3979</v>
      </c>
      <c r="X9" s="8">
        <v>66207</v>
      </c>
      <c r="Y9" s="9" t="s">
        <v>3</v>
      </c>
      <c r="Z9" s="9">
        <f t="shared" ref="Z9:Z24" si="4">X9/W9*100</f>
        <v>1663.9105302839907</v>
      </c>
      <c r="AA9" s="8">
        <v>5074</v>
      </c>
      <c r="AB9" s="8">
        <v>80385</v>
      </c>
      <c r="AC9" s="9" t="s">
        <v>3</v>
      </c>
      <c r="AD9" s="9">
        <f t="shared" ref="AD9:AD24" si="5">AB9/AA9*100</f>
        <v>1584.2530547891211</v>
      </c>
      <c r="AE9" s="8">
        <v>6247</v>
      </c>
      <c r="AF9" s="8">
        <v>97543</v>
      </c>
      <c r="AG9" s="9" t="s">
        <v>3</v>
      </c>
      <c r="AH9" s="9">
        <f t="shared" ref="AH9:AH24" si="6">AF9/AE9*100</f>
        <v>1561.4374899951977</v>
      </c>
      <c r="AI9" s="8">
        <v>6291</v>
      </c>
      <c r="AJ9" s="8">
        <v>99309</v>
      </c>
      <c r="AK9" s="9" t="s">
        <v>3</v>
      </c>
      <c r="AL9" s="9">
        <f t="shared" ref="AL9:AL24" si="7">AJ9/AI9*100</f>
        <v>1578.5884597043396</v>
      </c>
      <c r="AM9" s="8">
        <v>6991</v>
      </c>
      <c r="AN9" s="8">
        <v>107637</v>
      </c>
      <c r="AO9" s="9" t="s">
        <v>3</v>
      </c>
      <c r="AP9" s="9">
        <f t="shared" ref="AP9:AP24" si="8">AN9/AM9*100</f>
        <v>1539.6509798312115</v>
      </c>
      <c r="AQ9" s="8">
        <v>8154</v>
      </c>
      <c r="AR9" s="8">
        <v>124228</v>
      </c>
      <c r="AS9" s="9" t="s">
        <v>3</v>
      </c>
      <c r="AT9" s="9">
        <f t="shared" ref="AT9:AT24" si="9">AR9/AQ9*100</f>
        <v>1523.5221976943831</v>
      </c>
      <c r="AU9" s="8">
        <v>9391</v>
      </c>
      <c r="AV9" s="8">
        <v>140337</v>
      </c>
      <c r="AW9" s="9" t="s">
        <v>3</v>
      </c>
      <c r="AX9" s="9">
        <f t="shared" ref="AX9:AX24" si="10">AV9/AU9*100</f>
        <v>1494.3775955702267</v>
      </c>
      <c r="AY9" s="8">
        <v>8909</v>
      </c>
      <c r="AZ9" s="8">
        <v>138001</v>
      </c>
      <c r="BA9" s="9" t="s">
        <v>3</v>
      </c>
      <c r="BB9" s="9">
        <f t="shared" ref="BB9:BB24" si="11">AZ9/AY9*100</f>
        <v>1549.0066225165563</v>
      </c>
      <c r="BC9" s="8">
        <v>9915</v>
      </c>
      <c r="BD9" s="8">
        <v>155573</v>
      </c>
      <c r="BE9" s="9" t="s">
        <v>3</v>
      </c>
      <c r="BF9" s="9">
        <f t="shared" ref="BF9:BF24" si="12">BD9/BC9*100</f>
        <v>1569.0670700958144</v>
      </c>
      <c r="BG9" s="8">
        <v>11289</v>
      </c>
      <c r="BH9" s="8">
        <v>171716</v>
      </c>
      <c r="BI9" s="9" t="s">
        <v>3</v>
      </c>
      <c r="BJ9" s="9">
        <f t="shared" ref="BJ9:BJ24" si="13">BH9/BG9*100</f>
        <v>1521.0913278412613</v>
      </c>
      <c r="BK9" s="8">
        <v>9929</v>
      </c>
      <c r="BL9" s="8">
        <v>166260</v>
      </c>
      <c r="BM9" s="9" t="s">
        <v>3</v>
      </c>
      <c r="BN9" s="9">
        <f t="shared" ref="BN9:BN24" si="14">BL9/BK9*100</f>
        <v>1674.4888709839863</v>
      </c>
      <c r="BO9" s="8">
        <v>10623</v>
      </c>
      <c r="BP9" s="8">
        <v>184086</v>
      </c>
      <c r="BQ9" s="9" t="s">
        <v>3</v>
      </c>
      <c r="BR9" s="9">
        <f t="shared" ref="BR9:BR24" si="15">BP9/BO9*100</f>
        <v>1732.9003106467098</v>
      </c>
      <c r="BS9" s="8">
        <v>13763</v>
      </c>
      <c r="BT9" s="8">
        <v>217032</v>
      </c>
      <c r="BU9" s="9" t="s">
        <v>3</v>
      </c>
      <c r="BV9" s="9">
        <f t="shared" ref="BV9:BV24" si="16">BT9/BS9*100</f>
        <v>1576.9236358352102</v>
      </c>
      <c r="BW9" s="8">
        <v>14124</v>
      </c>
      <c r="BX9" s="8">
        <v>252527</v>
      </c>
      <c r="BY9" s="9" t="s">
        <v>3</v>
      </c>
      <c r="BZ9" s="9">
        <f t="shared" ref="BZ9:BZ24" si="17">BX9/BW9*100</f>
        <v>1787.9283489096572</v>
      </c>
      <c r="CA9" s="8">
        <v>14666</v>
      </c>
      <c r="CB9" s="8">
        <v>280073</v>
      </c>
      <c r="CC9" s="9" t="s">
        <v>3</v>
      </c>
      <c r="CD9" s="9">
        <f t="shared" ref="CD9:CD24" si="18">CB9/CA9*100</f>
        <v>1909.6754397927177</v>
      </c>
    </row>
    <row r="10" spans="1:82" s="11" customFormat="1" ht="27" customHeight="1">
      <c r="A10" s="2">
        <v>251</v>
      </c>
      <c r="B10" s="3">
        <v>2021000000</v>
      </c>
      <c r="C10" s="4">
        <v>4</v>
      </c>
      <c r="D10" s="5" t="s">
        <v>4</v>
      </c>
      <c r="E10" s="6" t="s">
        <v>5</v>
      </c>
      <c r="F10" s="7" t="s">
        <v>2</v>
      </c>
      <c r="G10" s="8">
        <v>7660</v>
      </c>
      <c r="H10" s="8">
        <v>115296</v>
      </c>
      <c r="J10" s="9">
        <f t="shared" si="0"/>
        <v>1505.1697127937337</v>
      </c>
      <c r="K10" s="8">
        <v>3439</v>
      </c>
      <c r="L10" s="8">
        <v>44456</v>
      </c>
      <c r="M10" s="9" t="s">
        <v>3</v>
      </c>
      <c r="N10" s="9">
        <f t="shared" si="1"/>
        <v>1292.7013666763594</v>
      </c>
      <c r="O10" s="8">
        <v>3931</v>
      </c>
      <c r="P10" s="8">
        <v>53276</v>
      </c>
      <c r="Q10" s="9" t="s">
        <v>3</v>
      </c>
      <c r="R10" s="9">
        <f t="shared" si="2"/>
        <v>1355.2785550750446</v>
      </c>
      <c r="S10" s="8">
        <v>3927</v>
      </c>
      <c r="T10" s="8">
        <v>57847</v>
      </c>
      <c r="U10" s="9" t="s">
        <v>3</v>
      </c>
      <c r="V10" s="9">
        <f t="shared" si="3"/>
        <v>1473.0583142347848</v>
      </c>
      <c r="W10" s="8">
        <v>3947</v>
      </c>
      <c r="X10" s="8">
        <v>64384</v>
      </c>
      <c r="Y10" s="9" t="s">
        <v>3</v>
      </c>
      <c r="Z10" s="9">
        <f t="shared" si="4"/>
        <v>1631.213579934127</v>
      </c>
      <c r="AA10" s="8">
        <v>5009</v>
      </c>
      <c r="AB10" s="8">
        <v>76666</v>
      </c>
      <c r="AC10" s="9" t="s">
        <v>3</v>
      </c>
      <c r="AD10" s="9">
        <f t="shared" si="5"/>
        <v>1530.5649830305449</v>
      </c>
      <c r="AE10" s="8">
        <v>6137</v>
      </c>
      <c r="AF10" s="8">
        <v>90485</v>
      </c>
      <c r="AG10" s="9" t="s">
        <v>3</v>
      </c>
      <c r="AH10" s="9">
        <f t="shared" si="6"/>
        <v>1474.4174678181523</v>
      </c>
      <c r="AI10" s="8">
        <v>6155</v>
      </c>
      <c r="AJ10" s="8">
        <v>91069</v>
      </c>
      <c r="AK10" s="9" t="s">
        <v>3</v>
      </c>
      <c r="AL10" s="9">
        <f t="shared" si="7"/>
        <v>1479.5938261575955</v>
      </c>
      <c r="AM10" s="8">
        <v>6782</v>
      </c>
      <c r="AN10" s="8">
        <v>95637</v>
      </c>
      <c r="AO10" s="9" t="s">
        <v>3</v>
      </c>
      <c r="AP10" s="9">
        <f t="shared" si="8"/>
        <v>1410.1592450604542</v>
      </c>
      <c r="AQ10" s="8">
        <v>7901</v>
      </c>
      <c r="AR10" s="8">
        <v>109245</v>
      </c>
      <c r="AS10" s="9" t="s">
        <v>3</v>
      </c>
      <c r="AT10" s="9">
        <f t="shared" si="9"/>
        <v>1382.6730793570434</v>
      </c>
      <c r="AU10" s="8">
        <v>9120</v>
      </c>
      <c r="AV10" s="8">
        <v>124589</v>
      </c>
      <c r="AW10" s="9" t="s">
        <v>3</v>
      </c>
      <c r="AX10" s="9">
        <f t="shared" si="10"/>
        <v>1366.1074561403509</v>
      </c>
      <c r="AY10" s="8">
        <v>8650</v>
      </c>
      <c r="AZ10" s="8">
        <v>121673</v>
      </c>
      <c r="BA10" s="9" t="s">
        <v>3</v>
      </c>
      <c r="BB10" s="9">
        <f t="shared" si="11"/>
        <v>1406.6242774566474</v>
      </c>
      <c r="BC10" s="8">
        <v>9712</v>
      </c>
      <c r="BD10" s="8">
        <v>143057</v>
      </c>
      <c r="BE10" s="9" t="s">
        <v>3</v>
      </c>
      <c r="BF10" s="9">
        <f t="shared" si="12"/>
        <v>1472.9921746293246</v>
      </c>
      <c r="BG10" s="8">
        <v>10986</v>
      </c>
      <c r="BH10" s="8">
        <v>151568</v>
      </c>
      <c r="BI10" s="9" t="s">
        <v>3</v>
      </c>
      <c r="BJ10" s="9">
        <f t="shared" si="13"/>
        <v>1379.6468232295649</v>
      </c>
      <c r="BK10" s="8">
        <v>9618</v>
      </c>
      <c r="BL10" s="8">
        <v>147080</v>
      </c>
      <c r="BM10" s="9" t="s">
        <v>3</v>
      </c>
      <c r="BN10" s="9">
        <f t="shared" si="14"/>
        <v>1529.2160532335204</v>
      </c>
      <c r="BO10" s="8">
        <v>10344</v>
      </c>
      <c r="BP10" s="8">
        <v>166103</v>
      </c>
      <c r="BQ10" s="9" t="s">
        <v>3</v>
      </c>
      <c r="BR10" s="9">
        <f t="shared" si="15"/>
        <v>1605.790796597061</v>
      </c>
      <c r="BS10" s="8">
        <v>13518</v>
      </c>
      <c r="BT10" s="8">
        <v>201305</v>
      </c>
      <c r="BU10" s="9" t="s">
        <v>3</v>
      </c>
      <c r="BV10" s="9">
        <f t="shared" si="16"/>
        <v>1489.1625980174583</v>
      </c>
      <c r="BW10" s="8">
        <v>13933</v>
      </c>
      <c r="BX10" s="8">
        <v>238757</v>
      </c>
      <c r="BY10" s="9" t="s">
        <v>3</v>
      </c>
      <c r="BZ10" s="9">
        <f t="shared" si="17"/>
        <v>1713.6079810521783</v>
      </c>
      <c r="CA10" s="8">
        <v>14507</v>
      </c>
      <c r="CB10" s="8">
        <v>270304</v>
      </c>
      <c r="CC10" s="9" t="s">
        <v>3</v>
      </c>
      <c r="CD10" s="9">
        <f t="shared" si="18"/>
        <v>1863.2660095126489</v>
      </c>
    </row>
    <row r="11" spans="1:82" s="11" customFormat="1" ht="27" customHeight="1">
      <c r="A11" s="2">
        <v>252</v>
      </c>
      <c r="B11" s="3">
        <v>2021000000</v>
      </c>
      <c r="C11" s="4">
        <v>5</v>
      </c>
      <c r="D11" s="5" t="s">
        <v>6</v>
      </c>
      <c r="E11" s="6" t="s">
        <v>7</v>
      </c>
      <c r="F11" s="7" t="s">
        <v>2</v>
      </c>
      <c r="G11" s="8">
        <v>6469</v>
      </c>
      <c r="H11" s="8">
        <v>104308</v>
      </c>
      <c r="J11" s="9">
        <f t="shared" si="0"/>
        <v>1612.4285051785439</v>
      </c>
      <c r="K11" s="8">
        <v>2761</v>
      </c>
      <c r="L11" s="8">
        <v>39429</v>
      </c>
      <c r="M11" s="9" t="s">
        <v>3</v>
      </c>
      <c r="N11" s="9">
        <f t="shared" si="1"/>
        <v>1428.0695400217314</v>
      </c>
      <c r="O11" s="8">
        <v>3271</v>
      </c>
      <c r="P11" s="8">
        <v>48171</v>
      </c>
      <c r="Q11" s="9" t="s">
        <v>3</v>
      </c>
      <c r="R11" s="9">
        <f t="shared" si="2"/>
        <v>1472.6689085906451</v>
      </c>
      <c r="S11" s="8">
        <v>3336</v>
      </c>
      <c r="T11" s="8">
        <v>52915</v>
      </c>
      <c r="U11" s="9" t="s">
        <v>3</v>
      </c>
      <c r="V11" s="9">
        <f t="shared" si="3"/>
        <v>1586.1810551558754</v>
      </c>
      <c r="W11" s="8">
        <v>3343</v>
      </c>
      <c r="X11" s="8">
        <v>58493</v>
      </c>
      <c r="Y11" s="9" t="s">
        <v>3</v>
      </c>
      <c r="Z11" s="9">
        <f t="shared" si="4"/>
        <v>1749.715824110081</v>
      </c>
      <c r="AA11" s="8">
        <v>4244</v>
      </c>
      <c r="AB11" s="8">
        <v>69722</v>
      </c>
      <c r="AC11" s="9" t="s">
        <v>3</v>
      </c>
      <c r="AD11" s="9">
        <f t="shared" si="5"/>
        <v>1642.836946277097</v>
      </c>
      <c r="AE11" s="8">
        <v>5183</v>
      </c>
      <c r="AF11" s="8">
        <v>82863</v>
      </c>
      <c r="AG11" s="9" t="s">
        <v>3</v>
      </c>
      <c r="AH11" s="9">
        <f t="shared" si="6"/>
        <v>1598.7459000578815</v>
      </c>
      <c r="AI11" s="8">
        <v>5249</v>
      </c>
      <c r="AJ11" s="8">
        <v>82081</v>
      </c>
      <c r="AK11" s="9" t="s">
        <v>3</v>
      </c>
      <c r="AL11" s="9">
        <f t="shared" si="7"/>
        <v>1563.745475328634</v>
      </c>
      <c r="AM11" s="8">
        <v>5711</v>
      </c>
      <c r="AN11" s="8">
        <v>86562</v>
      </c>
      <c r="AO11" s="9" t="s">
        <v>3</v>
      </c>
      <c r="AP11" s="9">
        <f t="shared" si="8"/>
        <v>1515.7065312554719</v>
      </c>
      <c r="AQ11" s="8">
        <v>6694</v>
      </c>
      <c r="AR11" s="8">
        <v>98564</v>
      </c>
      <c r="AS11" s="9" t="s">
        <v>3</v>
      </c>
      <c r="AT11" s="9">
        <f t="shared" si="9"/>
        <v>1472.42306543173</v>
      </c>
      <c r="AU11" s="8">
        <v>7775</v>
      </c>
      <c r="AV11" s="8">
        <v>113171</v>
      </c>
      <c r="AW11" s="9" t="s">
        <v>3</v>
      </c>
      <c r="AX11" s="9">
        <f t="shared" si="10"/>
        <v>1455.5755627009646</v>
      </c>
      <c r="AY11" s="8">
        <v>7349</v>
      </c>
      <c r="AZ11" s="8">
        <v>110760</v>
      </c>
      <c r="BA11" s="9" t="s">
        <v>3</v>
      </c>
      <c r="BB11" s="9">
        <f t="shared" si="11"/>
        <v>1507.1438290923934</v>
      </c>
      <c r="BC11" s="8">
        <v>8345</v>
      </c>
      <c r="BD11" s="8">
        <v>129691</v>
      </c>
      <c r="BE11" s="9" t="s">
        <v>3</v>
      </c>
      <c r="BF11" s="9">
        <f t="shared" si="12"/>
        <v>1554.116237267825</v>
      </c>
      <c r="BG11" s="8">
        <v>9253</v>
      </c>
      <c r="BH11" s="8">
        <v>138669</v>
      </c>
      <c r="BI11" s="9" t="s">
        <v>3</v>
      </c>
      <c r="BJ11" s="9">
        <f t="shared" si="13"/>
        <v>1498.6382794769265</v>
      </c>
      <c r="BK11" s="8">
        <v>8191</v>
      </c>
      <c r="BL11" s="8">
        <v>133824</v>
      </c>
      <c r="BM11" s="9" t="s">
        <v>3</v>
      </c>
      <c r="BN11" s="9">
        <f t="shared" si="14"/>
        <v>1633.7931876449761</v>
      </c>
      <c r="BO11" s="8">
        <v>8839</v>
      </c>
      <c r="BP11" s="8">
        <v>151995</v>
      </c>
      <c r="BQ11" s="9" t="s">
        <v>3</v>
      </c>
      <c r="BR11" s="9">
        <f t="shared" si="15"/>
        <v>1719.5949768073312</v>
      </c>
      <c r="BS11" s="8">
        <v>11255</v>
      </c>
      <c r="BT11" s="8">
        <v>178909</v>
      </c>
      <c r="BU11" s="9" t="s">
        <v>3</v>
      </c>
      <c r="BV11" s="9">
        <f t="shared" si="16"/>
        <v>1589.5957352287874</v>
      </c>
      <c r="BW11" s="8">
        <v>11908</v>
      </c>
      <c r="BX11" s="8">
        <v>213856</v>
      </c>
      <c r="BY11" s="9" t="s">
        <v>3</v>
      </c>
      <c r="BZ11" s="9">
        <f t="shared" si="17"/>
        <v>1795.9019146792073</v>
      </c>
      <c r="CA11" s="8">
        <v>11820</v>
      </c>
      <c r="CB11" s="8">
        <v>241145</v>
      </c>
      <c r="CC11" s="9" t="s">
        <v>3</v>
      </c>
      <c r="CD11" s="9">
        <f t="shared" si="18"/>
        <v>2040.1438240270729</v>
      </c>
    </row>
    <row r="12" spans="1:82" s="11" customFormat="1" ht="13.5" customHeight="1">
      <c r="A12" s="2">
        <v>253</v>
      </c>
      <c r="B12" s="3">
        <v>2021000000</v>
      </c>
      <c r="C12" s="4">
        <v>6</v>
      </c>
      <c r="D12" s="5" t="s">
        <v>8</v>
      </c>
      <c r="E12" s="6" t="s">
        <v>9</v>
      </c>
      <c r="F12" s="7" t="s">
        <v>2</v>
      </c>
      <c r="G12" s="8">
        <v>532</v>
      </c>
      <c r="H12" s="8">
        <v>4986</v>
      </c>
      <c r="J12" s="9">
        <f t="shared" si="0"/>
        <v>937.21804511278197</v>
      </c>
      <c r="K12" s="8">
        <v>229</v>
      </c>
      <c r="L12" s="8">
        <v>2208</v>
      </c>
      <c r="M12" s="9" t="s">
        <v>3</v>
      </c>
      <c r="N12" s="9">
        <f t="shared" si="1"/>
        <v>964.19213973799117</v>
      </c>
      <c r="O12" s="8">
        <v>272</v>
      </c>
      <c r="P12" s="8">
        <v>2748</v>
      </c>
      <c r="Q12" s="9" t="s">
        <v>3</v>
      </c>
      <c r="R12" s="9">
        <f t="shared" si="2"/>
        <v>1010.2941176470589</v>
      </c>
      <c r="S12" s="8">
        <v>263</v>
      </c>
      <c r="T12" s="8">
        <v>2518</v>
      </c>
      <c r="U12" s="9" t="s">
        <v>3</v>
      </c>
      <c r="V12" s="9">
        <f t="shared" si="3"/>
        <v>957.41444866920153</v>
      </c>
      <c r="W12" s="8">
        <v>331</v>
      </c>
      <c r="X12" s="8">
        <v>3600</v>
      </c>
      <c r="Y12" s="9" t="s">
        <v>3</v>
      </c>
      <c r="Z12" s="9">
        <f t="shared" si="4"/>
        <v>1087.6132930513595</v>
      </c>
      <c r="AA12" s="8">
        <v>380</v>
      </c>
      <c r="AB12" s="8">
        <v>3544</v>
      </c>
      <c r="AC12" s="9" t="s">
        <v>3</v>
      </c>
      <c r="AD12" s="9">
        <f t="shared" si="5"/>
        <v>932.63157894736844</v>
      </c>
      <c r="AE12" s="8">
        <v>474</v>
      </c>
      <c r="AF12" s="8">
        <v>4810</v>
      </c>
      <c r="AG12" s="9" t="s">
        <v>3</v>
      </c>
      <c r="AH12" s="9">
        <f t="shared" si="6"/>
        <v>1014.7679324894515</v>
      </c>
      <c r="AI12" s="8">
        <v>458</v>
      </c>
      <c r="AJ12" s="8">
        <v>4587</v>
      </c>
      <c r="AK12" s="9" t="s">
        <v>3</v>
      </c>
      <c r="AL12" s="9">
        <f t="shared" si="7"/>
        <v>1001.5283842794761</v>
      </c>
      <c r="AM12" s="8">
        <v>515</v>
      </c>
      <c r="AN12" s="8">
        <v>4303</v>
      </c>
      <c r="AO12" s="9" t="s">
        <v>3</v>
      </c>
      <c r="AP12" s="9">
        <f t="shared" si="8"/>
        <v>835.53398058252424</v>
      </c>
      <c r="AQ12" s="8">
        <v>531</v>
      </c>
      <c r="AR12" s="8">
        <v>4746</v>
      </c>
      <c r="AS12" s="9" t="s">
        <v>3</v>
      </c>
      <c r="AT12" s="9">
        <f t="shared" si="9"/>
        <v>893.78531073446334</v>
      </c>
      <c r="AU12" s="8">
        <v>532</v>
      </c>
      <c r="AV12" s="8">
        <v>5050</v>
      </c>
      <c r="AW12" s="9" t="s">
        <v>3</v>
      </c>
      <c r="AX12" s="9">
        <f t="shared" si="10"/>
        <v>949.24812030075179</v>
      </c>
      <c r="AY12" s="8">
        <v>599</v>
      </c>
      <c r="AZ12" s="8">
        <v>5001</v>
      </c>
      <c r="BA12" s="9" t="s">
        <v>3</v>
      </c>
      <c r="BB12" s="9">
        <f t="shared" si="11"/>
        <v>834.89148580968276</v>
      </c>
      <c r="BC12" s="8">
        <v>618</v>
      </c>
      <c r="BD12" s="8">
        <v>5084</v>
      </c>
      <c r="BE12" s="9" t="s">
        <v>3</v>
      </c>
      <c r="BF12" s="9">
        <f t="shared" si="12"/>
        <v>822.65372168284796</v>
      </c>
      <c r="BG12" s="8">
        <v>684</v>
      </c>
      <c r="BH12" s="8">
        <v>5974</v>
      </c>
      <c r="BI12" s="9" t="s">
        <v>3</v>
      </c>
      <c r="BJ12" s="9">
        <f t="shared" si="13"/>
        <v>873.39181286549706</v>
      </c>
      <c r="BK12" s="8">
        <v>673</v>
      </c>
      <c r="BL12" s="8">
        <v>6101</v>
      </c>
      <c r="BM12" s="9" t="s">
        <v>3</v>
      </c>
      <c r="BN12" s="9">
        <f t="shared" si="14"/>
        <v>906.53789004457644</v>
      </c>
      <c r="BO12" s="8">
        <v>686</v>
      </c>
      <c r="BP12" s="8">
        <v>6547</v>
      </c>
      <c r="BQ12" s="9" t="s">
        <v>3</v>
      </c>
      <c r="BR12" s="9">
        <f t="shared" si="15"/>
        <v>954.37317784256561</v>
      </c>
      <c r="BS12" s="8">
        <v>949</v>
      </c>
      <c r="BT12" s="8">
        <v>8137</v>
      </c>
      <c r="BU12" s="9" t="s">
        <v>3</v>
      </c>
      <c r="BV12" s="9">
        <f t="shared" si="16"/>
        <v>857.42887249736577</v>
      </c>
      <c r="BW12" s="8">
        <v>1073</v>
      </c>
      <c r="BX12" s="8">
        <v>9887</v>
      </c>
      <c r="BY12" s="9" t="s">
        <v>3</v>
      </c>
      <c r="BZ12" s="9">
        <f t="shared" si="17"/>
        <v>921.43522833178008</v>
      </c>
      <c r="CA12" s="8">
        <v>793</v>
      </c>
      <c r="CB12" s="8">
        <v>10057</v>
      </c>
      <c r="CC12" s="9" t="s">
        <v>3</v>
      </c>
      <c r="CD12" s="9">
        <f t="shared" si="18"/>
        <v>1268.2219419924338</v>
      </c>
    </row>
    <row r="13" spans="1:82" s="11" customFormat="1" ht="13.5" customHeight="1">
      <c r="A13" s="2">
        <v>254</v>
      </c>
      <c r="B13" s="3">
        <v>2021000000</v>
      </c>
      <c r="C13" s="4">
        <v>6</v>
      </c>
      <c r="D13" s="5" t="s">
        <v>10</v>
      </c>
      <c r="E13" s="6" t="s">
        <v>11</v>
      </c>
      <c r="F13" s="7" t="s">
        <v>2</v>
      </c>
      <c r="G13" s="8">
        <v>502</v>
      </c>
      <c r="H13" s="8">
        <v>5647</v>
      </c>
      <c r="J13" s="9">
        <f t="shared" si="0"/>
        <v>1124.9003984063745</v>
      </c>
      <c r="K13" s="8">
        <v>183</v>
      </c>
      <c r="L13" s="8">
        <v>1828</v>
      </c>
      <c r="M13" s="9" t="s">
        <v>3</v>
      </c>
      <c r="N13" s="9">
        <f t="shared" si="1"/>
        <v>998.90710382513657</v>
      </c>
      <c r="O13" s="8">
        <v>271</v>
      </c>
      <c r="P13" s="8">
        <v>3209</v>
      </c>
      <c r="Q13" s="9" t="s">
        <v>3</v>
      </c>
      <c r="R13" s="9">
        <f t="shared" si="2"/>
        <v>1184.1328413284134</v>
      </c>
      <c r="S13" s="8">
        <v>247</v>
      </c>
      <c r="T13" s="8">
        <v>2750</v>
      </c>
      <c r="U13" s="9" t="s">
        <v>3</v>
      </c>
      <c r="V13" s="9">
        <f t="shared" si="3"/>
        <v>1113.3603238866397</v>
      </c>
      <c r="W13" s="8">
        <v>267</v>
      </c>
      <c r="X13" s="8">
        <v>3149</v>
      </c>
      <c r="Y13" s="9" t="s">
        <v>3</v>
      </c>
      <c r="Z13" s="9">
        <f t="shared" si="4"/>
        <v>1179.4007490636704</v>
      </c>
      <c r="AA13" s="8">
        <v>349</v>
      </c>
      <c r="AB13" s="8">
        <v>3961</v>
      </c>
      <c r="AC13" s="9" t="s">
        <v>3</v>
      </c>
      <c r="AD13" s="9">
        <f t="shared" si="5"/>
        <v>1134.9570200573066</v>
      </c>
      <c r="AE13" s="8">
        <v>405</v>
      </c>
      <c r="AF13" s="8">
        <v>4629</v>
      </c>
      <c r="AG13" s="9" t="s">
        <v>3</v>
      </c>
      <c r="AH13" s="9">
        <f t="shared" si="6"/>
        <v>1142.962962962963</v>
      </c>
      <c r="AI13" s="8">
        <v>441</v>
      </c>
      <c r="AJ13" s="8">
        <v>5110</v>
      </c>
      <c r="AK13" s="9" t="s">
        <v>3</v>
      </c>
      <c r="AL13" s="9">
        <f t="shared" si="7"/>
        <v>1158.7301587301588</v>
      </c>
      <c r="AM13" s="8">
        <v>424</v>
      </c>
      <c r="AN13" s="8">
        <v>4674</v>
      </c>
      <c r="AO13" s="9" t="s">
        <v>3</v>
      </c>
      <c r="AP13" s="9">
        <f t="shared" si="8"/>
        <v>1102.3584905660377</v>
      </c>
      <c r="AQ13" s="8">
        <v>576</v>
      </c>
      <c r="AR13" s="8">
        <v>5950</v>
      </c>
      <c r="AS13" s="9" t="s">
        <v>3</v>
      </c>
      <c r="AT13" s="9">
        <f t="shared" si="9"/>
        <v>1032.9861111111111</v>
      </c>
      <c r="AU13" s="8">
        <v>558</v>
      </c>
      <c r="AV13" s="8">
        <v>6131</v>
      </c>
      <c r="AW13" s="9" t="s">
        <v>3</v>
      </c>
      <c r="AX13" s="9">
        <f t="shared" si="10"/>
        <v>1098.7455197132617</v>
      </c>
      <c r="AY13" s="8">
        <v>569</v>
      </c>
      <c r="AZ13" s="8">
        <v>6434</v>
      </c>
      <c r="BA13" s="9" t="s">
        <v>3</v>
      </c>
      <c r="BB13" s="9">
        <f t="shared" si="11"/>
        <v>1130.7557117750439</v>
      </c>
      <c r="BC13" s="8">
        <v>625</v>
      </c>
      <c r="BD13" s="8">
        <v>6792</v>
      </c>
      <c r="BE13" s="9" t="s">
        <v>3</v>
      </c>
      <c r="BF13" s="9">
        <f t="shared" si="12"/>
        <v>1086.72</v>
      </c>
      <c r="BG13" s="8">
        <v>766</v>
      </c>
      <c r="BH13" s="8">
        <v>8292</v>
      </c>
      <c r="BI13" s="9" t="s">
        <v>3</v>
      </c>
      <c r="BJ13" s="9">
        <f t="shared" si="13"/>
        <v>1082.5065274151436</v>
      </c>
      <c r="BK13" s="8">
        <v>631</v>
      </c>
      <c r="BL13" s="8">
        <v>7644</v>
      </c>
      <c r="BM13" s="9" t="s">
        <v>3</v>
      </c>
      <c r="BN13" s="9">
        <f t="shared" si="14"/>
        <v>1211.4104595879558</v>
      </c>
      <c r="BO13" s="8">
        <v>718</v>
      </c>
      <c r="BP13" s="8">
        <v>8563</v>
      </c>
      <c r="BQ13" s="9" t="s">
        <v>3</v>
      </c>
      <c r="BR13" s="9">
        <f t="shared" si="15"/>
        <v>1192.6183844011141</v>
      </c>
      <c r="BS13" s="8">
        <v>852</v>
      </c>
      <c r="BT13" s="8">
        <v>9294</v>
      </c>
      <c r="BU13" s="9" t="s">
        <v>3</v>
      </c>
      <c r="BV13" s="9">
        <f t="shared" si="16"/>
        <v>1090.8450704225352</v>
      </c>
      <c r="BW13" s="8">
        <v>954</v>
      </c>
      <c r="BX13" s="8">
        <v>10192</v>
      </c>
      <c r="BY13" s="9" t="s">
        <v>3</v>
      </c>
      <c r="BZ13" s="9">
        <f t="shared" si="17"/>
        <v>1068.3438155136269</v>
      </c>
      <c r="CA13" s="8">
        <v>774</v>
      </c>
      <c r="CB13" s="8">
        <v>9152</v>
      </c>
      <c r="CC13" s="9" t="s">
        <v>3</v>
      </c>
      <c r="CD13" s="9">
        <f t="shared" si="18"/>
        <v>1182.4289405684756</v>
      </c>
    </row>
    <row r="14" spans="1:82" s="11" customFormat="1" ht="13.5" customHeight="1">
      <c r="A14" s="2">
        <v>255</v>
      </c>
      <c r="B14" s="3">
        <v>2021000000</v>
      </c>
      <c r="C14" s="4">
        <v>6</v>
      </c>
      <c r="D14" s="5" t="s">
        <v>12</v>
      </c>
      <c r="E14" s="6" t="s">
        <v>13</v>
      </c>
      <c r="F14" s="7" t="s">
        <v>2</v>
      </c>
      <c r="G14" s="8">
        <v>137</v>
      </c>
      <c r="H14" s="8">
        <v>1888</v>
      </c>
      <c r="J14" s="9">
        <f t="shared" si="0"/>
        <v>1378.1021897810217</v>
      </c>
      <c r="K14" s="8">
        <v>63</v>
      </c>
      <c r="L14" s="8">
        <v>730</v>
      </c>
      <c r="M14" s="9" t="s">
        <v>3</v>
      </c>
      <c r="N14" s="9">
        <f t="shared" si="1"/>
        <v>1158.7301587301588</v>
      </c>
      <c r="O14" s="8">
        <v>56</v>
      </c>
      <c r="P14" s="8">
        <v>794</v>
      </c>
      <c r="Q14" s="9" t="s">
        <v>3</v>
      </c>
      <c r="R14" s="9">
        <f t="shared" si="2"/>
        <v>1417.8571428571429</v>
      </c>
      <c r="S14" s="8">
        <v>48</v>
      </c>
      <c r="T14" s="8">
        <v>583</v>
      </c>
      <c r="U14" s="9" t="s">
        <v>3</v>
      </c>
      <c r="V14" s="9">
        <f t="shared" si="3"/>
        <v>1214.5833333333335</v>
      </c>
      <c r="W14" s="8">
        <v>59</v>
      </c>
      <c r="X14" s="8">
        <v>889</v>
      </c>
      <c r="Y14" s="9" t="s">
        <v>3</v>
      </c>
      <c r="Z14" s="9">
        <f t="shared" si="4"/>
        <v>1506.7796610169491</v>
      </c>
      <c r="AA14" s="8">
        <v>76</v>
      </c>
      <c r="AB14" s="8">
        <v>1022</v>
      </c>
      <c r="AC14" s="9" t="s">
        <v>3</v>
      </c>
      <c r="AD14" s="9">
        <f t="shared" si="5"/>
        <v>1344.7368421052631</v>
      </c>
      <c r="AE14" s="8">
        <v>112</v>
      </c>
      <c r="AF14" s="8">
        <v>1709</v>
      </c>
      <c r="AG14" s="9" t="s">
        <v>3</v>
      </c>
      <c r="AH14" s="9">
        <f t="shared" si="6"/>
        <v>1525.8928571428571</v>
      </c>
      <c r="AI14" s="8">
        <v>112</v>
      </c>
      <c r="AJ14" s="8">
        <v>1300</v>
      </c>
      <c r="AK14" s="9" t="s">
        <v>3</v>
      </c>
      <c r="AL14" s="9">
        <f t="shared" si="7"/>
        <v>1160.7142857142858</v>
      </c>
      <c r="AM14" s="8">
        <v>113</v>
      </c>
      <c r="AN14" s="8">
        <v>1468</v>
      </c>
      <c r="AO14" s="9" t="s">
        <v>3</v>
      </c>
      <c r="AP14" s="9">
        <f t="shared" si="8"/>
        <v>1299.1150442477876</v>
      </c>
      <c r="AQ14" s="8">
        <v>116</v>
      </c>
      <c r="AR14" s="8">
        <v>1614</v>
      </c>
      <c r="AS14" s="9" t="s">
        <v>3</v>
      </c>
      <c r="AT14" s="9">
        <f t="shared" si="9"/>
        <v>1391.3793103448277</v>
      </c>
      <c r="AU14" s="8">
        <v>133</v>
      </c>
      <c r="AV14" s="8">
        <v>1828</v>
      </c>
      <c r="AW14" s="9" t="s">
        <v>3</v>
      </c>
      <c r="AX14" s="9">
        <f t="shared" si="10"/>
        <v>1374.4360902255639</v>
      </c>
      <c r="AY14" s="8">
        <v>156</v>
      </c>
      <c r="AZ14" s="8">
        <v>2004</v>
      </c>
      <c r="BA14" s="9" t="s">
        <v>3</v>
      </c>
      <c r="BB14" s="9">
        <f t="shared" si="11"/>
        <v>1284.6153846153848</v>
      </c>
      <c r="BC14" s="8">
        <v>157</v>
      </c>
      <c r="BD14" s="8">
        <v>2205</v>
      </c>
      <c r="BE14" s="9" t="s">
        <v>3</v>
      </c>
      <c r="BF14" s="9">
        <f t="shared" si="12"/>
        <v>1404.4585987261148</v>
      </c>
      <c r="BG14" s="8">
        <v>214</v>
      </c>
      <c r="BH14" s="8">
        <v>2702</v>
      </c>
      <c r="BI14" s="9" t="s">
        <v>3</v>
      </c>
      <c r="BJ14" s="9">
        <f t="shared" si="13"/>
        <v>1262.6168224299067</v>
      </c>
      <c r="BK14" s="8">
        <v>173</v>
      </c>
      <c r="BL14" s="8">
        <v>2419</v>
      </c>
      <c r="BM14" s="9" t="s">
        <v>3</v>
      </c>
      <c r="BN14" s="9">
        <f t="shared" si="14"/>
        <v>1398.2658959537571</v>
      </c>
      <c r="BO14" s="8">
        <v>196</v>
      </c>
      <c r="BP14" s="8">
        <v>3004</v>
      </c>
      <c r="BQ14" s="9" t="s">
        <v>3</v>
      </c>
      <c r="BR14" s="9">
        <f t="shared" si="15"/>
        <v>1532.6530612244899</v>
      </c>
      <c r="BS14" s="8">
        <v>295</v>
      </c>
      <c r="BT14" s="8">
        <v>3915</v>
      </c>
      <c r="BU14" s="9" t="s">
        <v>3</v>
      </c>
      <c r="BV14" s="9">
        <f t="shared" si="16"/>
        <v>1327.1186440677966</v>
      </c>
      <c r="BW14" s="8">
        <v>264</v>
      </c>
      <c r="BX14" s="8">
        <v>3868</v>
      </c>
      <c r="BY14" s="9" t="s">
        <v>3</v>
      </c>
      <c r="BZ14" s="9">
        <f t="shared" si="17"/>
        <v>1465.1515151515152</v>
      </c>
      <c r="CA14" s="8">
        <v>369</v>
      </c>
      <c r="CB14" s="8">
        <v>5487</v>
      </c>
      <c r="CC14" s="9" t="s">
        <v>3</v>
      </c>
      <c r="CD14" s="9">
        <f t="shared" si="18"/>
        <v>1486.9918699186992</v>
      </c>
    </row>
    <row r="15" spans="1:82" s="11" customFormat="1" ht="13.5" customHeight="1">
      <c r="A15" s="2">
        <v>256</v>
      </c>
      <c r="B15" s="3">
        <v>2021000000</v>
      </c>
      <c r="C15" s="4">
        <v>6</v>
      </c>
      <c r="D15" s="5" t="s">
        <v>14</v>
      </c>
      <c r="E15" s="6" t="s">
        <v>15</v>
      </c>
      <c r="F15" s="7" t="s">
        <v>2</v>
      </c>
      <c r="G15" s="8">
        <v>515</v>
      </c>
      <c r="H15" s="8">
        <v>13223</v>
      </c>
      <c r="J15" s="9">
        <f t="shared" si="0"/>
        <v>2567.5728155339802</v>
      </c>
      <c r="K15" s="8">
        <v>276</v>
      </c>
      <c r="L15" s="8">
        <v>5334</v>
      </c>
      <c r="M15" s="9" t="s">
        <v>3</v>
      </c>
      <c r="N15" s="9">
        <f t="shared" si="1"/>
        <v>1932.6086956521738</v>
      </c>
      <c r="O15" s="8">
        <v>382</v>
      </c>
      <c r="P15" s="8">
        <v>7960</v>
      </c>
      <c r="Q15" s="9" t="s">
        <v>3</v>
      </c>
      <c r="R15" s="9">
        <f t="shared" si="2"/>
        <v>2083.7696335078535</v>
      </c>
      <c r="S15" s="8">
        <v>304</v>
      </c>
      <c r="T15" s="8">
        <v>8065</v>
      </c>
      <c r="U15" s="9" t="s">
        <v>3</v>
      </c>
      <c r="V15" s="9">
        <f t="shared" si="3"/>
        <v>2652.9605263157896</v>
      </c>
      <c r="W15" s="8">
        <v>326</v>
      </c>
      <c r="X15" s="8">
        <v>9479</v>
      </c>
      <c r="Y15" s="9" t="s">
        <v>3</v>
      </c>
      <c r="Z15" s="9">
        <f t="shared" si="4"/>
        <v>2907.6687116564417</v>
      </c>
      <c r="AA15" s="8">
        <v>359</v>
      </c>
      <c r="AB15" s="8">
        <v>10343</v>
      </c>
      <c r="AC15" s="9" t="s">
        <v>3</v>
      </c>
      <c r="AD15" s="9">
        <f t="shared" si="5"/>
        <v>2881.0584958217269</v>
      </c>
      <c r="AE15" s="8">
        <v>454</v>
      </c>
      <c r="AF15" s="8">
        <v>11285</v>
      </c>
      <c r="AG15" s="9" t="s">
        <v>3</v>
      </c>
      <c r="AH15" s="9">
        <f t="shared" si="6"/>
        <v>2485.6828193832598</v>
      </c>
      <c r="AI15" s="8">
        <v>401</v>
      </c>
      <c r="AJ15" s="8">
        <v>11696</v>
      </c>
      <c r="AK15" s="9" t="s">
        <v>3</v>
      </c>
      <c r="AL15" s="9">
        <f t="shared" si="7"/>
        <v>2916.7082294264342</v>
      </c>
      <c r="AM15" s="8">
        <v>515</v>
      </c>
      <c r="AN15" s="8">
        <v>12003</v>
      </c>
      <c r="AO15" s="9" t="s">
        <v>3</v>
      </c>
      <c r="AP15" s="9">
        <f t="shared" si="8"/>
        <v>2330.6796116504856</v>
      </c>
      <c r="AQ15" s="8">
        <v>601</v>
      </c>
      <c r="AR15" s="8">
        <v>12316</v>
      </c>
      <c r="AS15" s="9" t="s">
        <v>3</v>
      </c>
      <c r="AT15" s="9">
        <f t="shared" si="9"/>
        <v>2049.2512479201332</v>
      </c>
      <c r="AU15" s="8">
        <v>845</v>
      </c>
      <c r="AV15" s="8">
        <v>15632</v>
      </c>
      <c r="AW15" s="9" t="s">
        <v>3</v>
      </c>
      <c r="AX15" s="9">
        <f t="shared" si="10"/>
        <v>1849.9408284023668</v>
      </c>
      <c r="AY15" s="8">
        <v>567</v>
      </c>
      <c r="AZ15" s="8">
        <v>13275</v>
      </c>
      <c r="BA15" s="9" t="s">
        <v>3</v>
      </c>
      <c r="BB15" s="9">
        <f t="shared" si="11"/>
        <v>2341.269841269841</v>
      </c>
      <c r="BC15" s="8">
        <v>567</v>
      </c>
      <c r="BD15" s="8">
        <v>13250</v>
      </c>
      <c r="BE15" s="9" t="s">
        <v>3</v>
      </c>
      <c r="BF15" s="9">
        <f t="shared" si="12"/>
        <v>2336.8606701940034</v>
      </c>
      <c r="BG15" s="8">
        <v>725</v>
      </c>
      <c r="BH15" s="8">
        <v>16644</v>
      </c>
      <c r="BI15" s="9" t="s">
        <v>3</v>
      </c>
      <c r="BJ15" s="9">
        <f t="shared" si="13"/>
        <v>2295.7241379310344</v>
      </c>
      <c r="BK15" s="8">
        <v>633</v>
      </c>
      <c r="BL15" s="8">
        <v>17134</v>
      </c>
      <c r="BM15" s="9" t="s">
        <v>3</v>
      </c>
      <c r="BN15" s="9">
        <f t="shared" si="14"/>
        <v>2706.7930489731439</v>
      </c>
      <c r="BO15" s="8">
        <v>653</v>
      </c>
      <c r="BP15" s="8">
        <v>18453</v>
      </c>
      <c r="BQ15" s="9" t="s">
        <v>3</v>
      </c>
      <c r="BR15" s="9">
        <f t="shared" si="15"/>
        <v>2825.8805513016846</v>
      </c>
      <c r="BS15" s="8">
        <v>720</v>
      </c>
      <c r="BT15" s="8">
        <v>19922</v>
      </c>
      <c r="BU15" s="9" t="s">
        <v>3</v>
      </c>
      <c r="BV15" s="9">
        <f t="shared" si="16"/>
        <v>2766.9444444444443</v>
      </c>
      <c r="BW15" s="8">
        <v>638</v>
      </c>
      <c r="BX15" s="8">
        <v>20099</v>
      </c>
      <c r="BY15" s="9" t="s">
        <v>3</v>
      </c>
      <c r="BZ15" s="9">
        <f t="shared" si="17"/>
        <v>3150.3134796238246</v>
      </c>
      <c r="CA15" s="8">
        <v>662</v>
      </c>
      <c r="CB15" s="8">
        <v>25716</v>
      </c>
      <c r="CC15" s="9" t="s">
        <v>3</v>
      </c>
      <c r="CD15" s="9">
        <f t="shared" si="18"/>
        <v>3884.5921450151059</v>
      </c>
    </row>
    <row r="16" spans="1:82" s="11" customFormat="1" ht="14">
      <c r="A16" s="2">
        <v>257</v>
      </c>
      <c r="B16" s="3">
        <v>2021000000</v>
      </c>
      <c r="C16" s="4">
        <v>6</v>
      </c>
      <c r="D16" s="5" t="s">
        <v>16</v>
      </c>
      <c r="E16" s="6" t="s">
        <v>17</v>
      </c>
      <c r="F16" s="7" t="s">
        <v>2</v>
      </c>
      <c r="G16" s="8">
        <v>1415</v>
      </c>
      <c r="H16" s="8">
        <v>17988</v>
      </c>
      <c r="J16" s="9">
        <f t="shared" si="0"/>
        <v>1271.2367491166078</v>
      </c>
      <c r="K16" s="8">
        <v>746</v>
      </c>
      <c r="L16" s="8">
        <v>9120</v>
      </c>
      <c r="M16" s="9" t="s">
        <v>3</v>
      </c>
      <c r="N16" s="9">
        <f t="shared" si="1"/>
        <v>1222.5201072386058</v>
      </c>
      <c r="O16" s="8">
        <v>746</v>
      </c>
      <c r="P16" s="8">
        <v>8954</v>
      </c>
      <c r="Q16" s="9" t="s">
        <v>3</v>
      </c>
      <c r="R16" s="9">
        <f t="shared" si="2"/>
        <v>1200.2680965147454</v>
      </c>
      <c r="S16" s="8">
        <v>721</v>
      </c>
      <c r="T16" s="8">
        <v>9725</v>
      </c>
      <c r="U16" s="9" t="s">
        <v>3</v>
      </c>
      <c r="V16" s="9">
        <f t="shared" si="3"/>
        <v>1348.8210818307905</v>
      </c>
      <c r="W16" s="8">
        <v>747</v>
      </c>
      <c r="X16" s="8">
        <v>10783</v>
      </c>
      <c r="Y16" s="9" t="s">
        <v>3</v>
      </c>
      <c r="Z16" s="9">
        <f t="shared" si="4"/>
        <v>1443.5073627844713</v>
      </c>
      <c r="AA16" s="8">
        <v>937</v>
      </c>
      <c r="AB16" s="8">
        <v>13819</v>
      </c>
      <c r="AC16" s="9" t="s">
        <v>3</v>
      </c>
      <c r="AD16" s="9">
        <f t="shared" si="5"/>
        <v>1474.8132337246532</v>
      </c>
      <c r="AE16" s="8">
        <v>1204</v>
      </c>
      <c r="AF16" s="8">
        <v>15582</v>
      </c>
      <c r="AG16" s="9" t="s">
        <v>3</v>
      </c>
      <c r="AH16" s="9">
        <f t="shared" si="6"/>
        <v>1294.1860465116281</v>
      </c>
      <c r="AI16" s="8">
        <v>1111</v>
      </c>
      <c r="AJ16" s="8">
        <v>14391</v>
      </c>
      <c r="AK16" s="9" t="s">
        <v>3</v>
      </c>
      <c r="AL16" s="9">
        <f t="shared" si="7"/>
        <v>1295.3195319531953</v>
      </c>
      <c r="AM16" s="8">
        <v>1301</v>
      </c>
      <c r="AN16" s="8">
        <v>14782</v>
      </c>
      <c r="AO16" s="9" t="s">
        <v>3</v>
      </c>
      <c r="AP16" s="9">
        <f t="shared" si="8"/>
        <v>1136.2029208301306</v>
      </c>
      <c r="AQ16" s="8">
        <v>1458</v>
      </c>
      <c r="AR16" s="8">
        <v>16959</v>
      </c>
      <c r="AS16" s="9" t="s">
        <v>3</v>
      </c>
      <c r="AT16" s="9">
        <f t="shared" si="9"/>
        <v>1163.1687242798353</v>
      </c>
      <c r="AU16" s="8">
        <v>1855</v>
      </c>
      <c r="AV16" s="8">
        <v>19845</v>
      </c>
      <c r="AW16" s="9" t="s">
        <v>3</v>
      </c>
      <c r="AX16" s="9">
        <f t="shared" si="10"/>
        <v>1069.8113207547169</v>
      </c>
      <c r="AY16" s="8">
        <v>1579</v>
      </c>
      <c r="AZ16" s="8">
        <v>18388</v>
      </c>
      <c r="BA16" s="9" t="s">
        <v>3</v>
      </c>
      <c r="BB16" s="9">
        <f t="shared" si="11"/>
        <v>1164.5345155161494</v>
      </c>
      <c r="BC16" s="8">
        <v>1851</v>
      </c>
      <c r="BD16" s="8">
        <v>20773</v>
      </c>
      <c r="BE16" s="9" t="s">
        <v>3</v>
      </c>
      <c r="BF16" s="9">
        <f t="shared" si="12"/>
        <v>1122.2582387898433</v>
      </c>
      <c r="BG16" s="8">
        <v>1913</v>
      </c>
      <c r="BH16" s="8">
        <v>21140</v>
      </c>
      <c r="BI16" s="9" t="s">
        <v>3</v>
      </c>
      <c r="BJ16" s="9">
        <f t="shared" si="13"/>
        <v>1105.0705697856768</v>
      </c>
      <c r="BK16" s="8">
        <v>1730</v>
      </c>
      <c r="BL16" s="8">
        <v>20650</v>
      </c>
      <c r="BM16" s="9" t="s">
        <v>3</v>
      </c>
      <c r="BN16" s="9">
        <f t="shared" si="14"/>
        <v>1193.6416184971097</v>
      </c>
      <c r="BO16" s="8">
        <v>1841</v>
      </c>
      <c r="BP16" s="8">
        <v>24970</v>
      </c>
      <c r="BQ16" s="9" t="s">
        <v>3</v>
      </c>
      <c r="BR16" s="9">
        <f t="shared" si="15"/>
        <v>1356.328082563824</v>
      </c>
      <c r="BS16" s="8">
        <v>2461</v>
      </c>
      <c r="BT16" s="8">
        <v>30623</v>
      </c>
      <c r="BU16" s="9" t="s">
        <v>3</v>
      </c>
      <c r="BV16" s="9">
        <f t="shared" si="16"/>
        <v>1244.3315725314912</v>
      </c>
      <c r="BW16" s="8">
        <v>2611</v>
      </c>
      <c r="BX16" s="8">
        <v>39280</v>
      </c>
      <c r="BY16" s="9" t="s">
        <v>3</v>
      </c>
      <c r="BZ16" s="9">
        <f t="shared" si="17"/>
        <v>1504.4044427422443</v>
      </c>
      <c r="CA16" s="8">
        <v>2293</v>
      </c>
      <c r="CB16" s="8">
        <v>37995</v>
      </c>
      <c r="CC16" s="9" t="s">
        <v>3</v>
      </c>
      <c r="CD16" s="9">
        <f t="shared" si="18"/>
        <v>1656.9995638901003</v>
      </c>
    </row>
    <row r="17" spans="1:82" s="11" customFormat="1" ht="13.5" customHeight="1">
      <c r="A17" s="2">
        <v>258</v>
      </c>
      <c r="B17" s="3">
        <v>2021000000</v>
      </c>
      <c r="C17" s="4">
        <v>6</v>
      </c>
      <c r="D17" s="5" t="s">
        <v>18</v>
      </c>
      <c r="E17" s="6" t="s">
        <v>19</v>
      </c>
      <c r="F17" s="7" t="s">
        <v>2</v>
      </c>
      <c r="G17" s="8">
        <v>286</v>
      </c>
      <c r="H17" s="8">
        <v>3732</v>
      </c>
      <c r="J17" s="9">
        <f t="shared" si="0"/>
        <v>1304.8951048951049</v>
      </c>
      <c r="K17" s="8">
        <v>108</v>
      </c>
      <c r="L17" s="8">
        <v>1537</v>
      </c>
      <c r="M17" s="9" t="s">
        <v>3</v>
      </c>
      <c r="N17" s="9">
        <f t="shared" si="1"/>
        <v>1423.148148148148</v>
      </c>
      <c r="O17" s="8">
        <v>135</v>
      </c>
      <c r="P17" s="8">
        <v>1416</v>
      </c>
      <c r="Q17" s="9" t="s">
        <v>3</v>
      </c>
      <c r="R17" s="9">
        <f t="shared" si="2"/>
        <v>1048.8888888888889</v>
      </c>
      <c r="S17" s="8">
        <v>125</v>
      </c>
      <c r="T17" s="8">
        <v>1413</v>
      </c>
      <c r="U17" s="9" t="s">
        <v>3</v>
      </c>
      <c r="V17" s="9">
        <f t="shared" si="3"/>
        <v>1130.4000000000001</v>
      </c>
      <c r="W17" s="8">
        <v>158</v>
      </c>
      <c r="X17" s="8">
        <v>2181</v>
      </c>
      <c r="Y17" s="9" t="s">
        <v>3</v>
      </c>
      <c r="Z17" s="9">
        <f t="shared" si="4"/>
        <v>1380.379746835443</v>
      </c>
      <c r="AA17" s="8">
        <v>214</v>
      </c>
      <c r="AB17" s="8">
        <v>2451</v>
      </c>
      <c r="AC17" s="9" t="s">
        <v>3</v>
      </c>
      <c r="AD17" s="9">
        <f t="shared" si="5"/>
        <v>1145.3271028037384</v>
      </c>
      <c r="AE17" s="8">
        <v>244</v>
      </c>
      <c r="AF17" s="8">
        <v>3419</v>
      </c>
      <c r="AG17" s="9" t="s">
        <v>3</v>
      </c>
      <c r="AH17" s="9">
        <f t="shared" si="6"/>
        <v>1401.2295081967213</v>
      </c>
      <c r="AI17" s="8">
        <v>257</v>
      </c>
      <c r="AJ17" s="8">
        <v>3066</v>
      </c>
      <c r="AK17" s="9" t="s">
        <v>3</v>
      </c>
      <c r="AL17" s="9">
        <f t="shared" si="7"/>
        <v>1192.9961089494163</v>
      </c>
      <c r="AM17" s="8">
        <v>270</v>
      </c>
      <c r="AN17" s="8">
        <v>3143</v>
      </c>
      <c r="AO17" s="9" t="s">
        <v>3</v>
      </c>
      <c r="AP17" s="9">
        <f t="shared" si="8"/>
        <v>1164.0740740740741</v>
      </c>
      <c r="AQ17" s="8">
        <v>300</v>
      </c>
      <c r="AR17" s="8">
        <v>3250</v>
      </c>
      <c r="AS17" s="9" t="s">
        <v>3</v>
      </c>
      <c r="AT17" s="9">
        <f t="shared" si="9"/>
        <v>1083.3333333333335</v>
      </c>
      <c r="AU17" s="8">
        <v>301</v>
      </c>
      <c r="AV17" s="8">
        <v>3715</v>
      </c>
      <c r="AW17" s="9" t="s">
        <v>3</v>
      </c>
      <c r="AX17" s="9">
        <f t="shared" si="10"/>
        <v>1234.21926910299</v>
      </c>
      <c r="AY17" s="8">
        <v>343</v>
      </c>
      <c r="AZ17" s="8">
        <v>3795</v>
      </c>
      <c r="BA17" s="9" t="s">
        <v>3</v>
      </c>
      <c r="BB17" s="9">
        <f t="shared" si="11"/>
        <v>1106.4139941690962</v>
      </c>
      <c r="BC17" s="8">
        <v>306</v>
      </c>
      <c r="BD17" s="8">
        <v>3759</v>
      </c>
      <c r="BE17" s="9" t="s">
        <v>3</v>
      </c>
      <c r="BF17" s="9">
        <f t="shared" si="12"/>
        <v>1228.4313725490197</v>
      </c>
      <c r="BG17" s="8">
        <v>339</v>
      </c>
      <c r="BH17" s="8">
        <v>4176</v>
      </c>
      <c r="BI17" s="9" t="s">
        <v>3</v>
      </c>
      <c r="BJ17" s="9">
        <f t="shared" si="13"/>
        <v>1231.858407079646</v>
      </c>
      <c r="BK17" s="8">
        <v>333</v>
      </c>
      <c r="BL17" s="8">
        <v>4412</v>
      </c>
      <c r="BM17" s="9" t="s">
        <v>3</v>
      </c>
      <c r="BN17" s="9">
        <f t="shared" si="14"/>
        <v>1324.9249249249249</v>
      </c>
      <c r="BO17" s="8">
        <v>392</v>
      </c>
      <c r="BP17" s="8">
        <v>5211</v>
      </c>
      <c r="BQ17" s="9" t="s">
        <v>3</v>
      </c>
      <c r="BR17" s="9">
        <f t="shared" si="15"/>
        <v>1329.3367346938776</v>
      </c>
      <c r="BS17" s="8">
        <v>458</v>
      </c>
      <c r="BT17" s="8">
        <v>6564</v>
      </c>
      <c r="BU17" s="9" t="s">
        <v>3</v>
      </c>
      <c r="BV17" s="9">
        <f t="shared" si="16"/>
        <v>1433.1877729257642</v>
      </c>
      <c r="BW17" s="8">
        <v>627</v>
      </c>
      <c r="BX17" s="8">
        <v>8063</v>
      </c>
      <c r="BY17" s="9" t="s">
        <v>3</v>
      </c>
      <c r="BZ17" s="9">
        <f t="shared" si="17"/>
        <v>1285.9649122807018</v>
      </c>
      <c r="CA17" s="8">
        <v>605</v>
      </c>
      <c r="CB17" s="8">
        <v>11861</v>
      </c>
      <c r="CC17" s="9" t="s">
        <v>3</v>
      </c>
      <c r="CD17" s="9">
        <f t="shared" si="18"/>
        <v>1960.495867768595</v>
      </c>
    </row>
    <row r="18" spans="1:82" s="11" customFormat="1" ht="13.5" customHeight="1">
      <c r="A18" s="2">
        <v>259</v>
      </c>
      <c r="B18" s="3">
        <v>2021000000</v>
      </c>
      <c r="C18" s="4">
        <v>6</v>
      </c>
      <c r="D18" s="5" t="s">
        <v>20</v>
      </c>
      <c r="E18" s="6" t="s">
        <v>21</v>
      </c>
      <c r="F18" s="7" t="s">
        <v>2</v>
      </c>
      <c r="G18" s="8">
        <v>482</v>
      </c>
      <c r="H18" s="8">
        <v>8338</v>
      </c>
      <c r="J18" s="9">
        <f t="shared" si="0"/>
        <v>1729.8755186721992</v>
      </c>
      <c r="K18" s="8">
        <v>187</v>
      </c>
      <c r="L18" s="8">
        <v>3400</v>
      </c>
      <c r="M18" s="9" t="s">
        <v>3</v>
      </c>
      <c r="N18" s="9">
        <f t="shared" si="1"/>
        <v>1818.1818181818182</v>
      </c>
      <c r="O18" s="8">
        <v>219</v>
      </c>
      <c r="P18" s="8">
        <v>3248</v>
      </c>
      <c r="Q18" s="9" t="s">
        <v>3</v>
      </c>
      <c r="R18" s="9">
        <f t="shared" si="2"/>
        <v>1483.1050228310503</v>
      </c>
      <c r="S18" s="8">
        <v>205</v>
      </c>
      <c r="T18" s="8">
        <v>3288</v>
      </c>
      <c r="U18" s="9" t="s">
        <v>3</v>
      </c>
      <c r="V18" s="9">
        <f t="shared" si="3"/>
        <v>1603.9024390243903</v>
      </c>
      <c r="W18" s="8">
        <v>210</v>
      </c>
      <c r="X18" s="8">
        <v>3662</v>
      </c>
      <c r="Y18" s="9" t="s">
        <v>3</v>
      </c>
      <c r="Z18" s="9">
        <f t="shared" si="4"/>
        <v>1743.8095238095236</v>
      </c>
      <c r="AA18" s="8">
        <v>304</v>
      </c>
      <c r="AB18" s="8">
        <v>4712</v>
      </c>
      <c r="AC18" s="9" t="s">
        <v>3</v>
      </c>
      <c r="AD18" s="9">
        <f t="shared" si="5"/>
        <v>1550</v>
      </c>
      <c r="AE18" s="8">
        <v>349</v>
      </c>
      <c r="AF18" s="8">
        <v>5445</v>
      </c>
      <c r="AG18" s="9" t="s">
        <v>3</v>
      </c>
      <c r="AH18" s="9">
        <f t="shared" si="6"/>
        <v>1560.1719197707735</v>
      </c>
      <c r="AI18" s="8">
        <v>362</v>
      </c>
      <c r="AJ18" s="8">
        <v>6116</v>
      </c>
      <c r="AK18" s="9" t="s">
        <v>3</v>
      </c>
      <c r="AL18" s="9">
        <f t="shared" si="7"/>
        <v>1689.5027624309391</v>
      </c>
      <c r="AM18" s="8">
        <v>416</v>
      </c>
      <c r="AN18" s="8">
        <v>6488</v>
      </c>
      <c r="AO18" s="9" t="s">
        <v>3</v>
      </c>
      <c r="AP18" s="9">
        <f t="shared" si="8"/>
        <v>1559.6153846153848</v>
      </c>
      <c r="AQ18" s="8">
        <v>475</v>
      </c>
      <c r="AR18" s="8">
        <v>7395</v>
      </c>
      <c r="AS18" s="9" t="s">
        <v>3</v>
      </c>
      <c r="AT18" s="9">
        <f t="shared" si="9"/>
        <v>1556.8421052631579</v>
      </c>
      <c r="AU18" s="8">
        <v>555</v>
      </c>
      <c r="AV18" s="8">
        <v>9351</v>
      </c>
      <c r="AW18" s="9" t="s">
        <v>3</v>
      </c>
      <c r="AX18" s="9">
        <f t="shared" si="10"/>
        <v>1684.8648648648648</v>
      </c>
      <c r="AY18" s="8">
        <v>632</v>
      </c>
      <c r="AZ18" s="8">
        <v>9618</v>
      </c>
      <c r="BA18" s="9" t="s">
        <v>3</v>
      </c>
      <c r="BB18" s="9">
        <f t="shared" si="11"/>
        <v>1521.8354430379748</v>
      </c>
      <c r="BC18" s="8">
        <v>632</v>
      </c>
      <c r="BD18" s="8">
        <v>10407</v>
      </c>
      <c r="BE18" s="9" t="s">
        <v>3</v>
      </c>
      <c r="BF18" s="9">
        <f t="shared" si="12"/>
        <v>1646.6772151898733</v>
      </c>
      <c r="BG18" s="8">
        <v>658</v>
      </c>
      <c r="BH18" s="8">
        <v>10491</v>
      </c>
      <c r="BI18" s="9" t="s">
        <v>3</v>
      </c>
      <c r="BJ18" s="9">
        <f t="shared" si="13"/>
        <v>1594.3768996960487</v>
      </c>
      <c r="BK18" s="8">
        <v>624</v>
      </c>
      <c r="BL18" s="8">
        <v>10710</v>
      </c>
      <c r="BM18" s="9" t="s">
        <v>3</v>
      </c>
      <c r="BN18" s="9">
        <f t="shared" si="14"/>
        <v>1716.346153846154</v>
      </c>
      <c r="BO18" s="8">
        <v>593</v>
      </c>
      <c r="BP18" s="8">
        <v>10448</v>
      </c>
      <c r="BQ18" s="9" t="s">
        <v>3</v>
      </c>
      <c r="BR18" s="9">
        <f t="shared" si="15"/>
        <v>1761.8887015177065</v>
      </c>
      <c r="BS18" s="8">
        <v>917</v>
      </c>
      <c r="BT18" s="8">
        <v>16972</v>
      </c>
      <c r="BU18" s="9" t="s">
        <v>3</v>
      </c>
      <c r="BV18" s="9">
        <f t="shared" si="16"/>
        <v>1850.8178844056708</v>
      </c>
      <c r="BW18" s="8">
        <v>898</v>
      </c>
      <c r="BX18" s="8">
        <v>16235</v>
      </c>
      <c r="BY18" s="9" t="s">
        <v>3</v>
      </c>
      <c r="BZ18" s="9">
        <f t="shared" si="17"/>
        <v>1807.9064587973273</v>
      </c>
      <c r="CA18" s="8">
        <v>1196</v>
      </c>
      <c r="CB18" s="8">
        <v>29296</v>
      </c>
      <c r="CC18" s="9" t="s">
        <v>3</v>
      </c>
      <c r="CD18" s="9">
        <f t="shared" si="18"/>
        <v>2449.4983277591973</v>
      </c>
    </row>
    <row r="19" spans="1:82" s="11" customFormat="1" ht="13.5" customHeight="1">
      <c r="A19" s="2">
        <v>260</v>
      </c>
      <c r="B19" s="3">
        <v>2021000000</v>
      </c>
      <c r="C19" s="4">
        <v>6</v>
      </c>
      <c r="D19" s="5" t="s">
        <v>22</v>
      </c>
      <c r="E19" s="6" t="s">
        <v>23</v>
      </c>
      <c r="F19" s="7" t="s">
        <v>2</v>
      </c>
      <c r="G19" s="8">
        <v>120</v>
      </c>
      <c r="H19" s="8">
        <v>5735</v>
      </c>
      <c r="J19" s="9">
        <f t="shared" si="0"/>
        <v>4779.1666666666661</v>
      </c>
      <c r="K19" s="8">
        <v>34</v>
      </c>
      <c r="L19" s="8">
        <v>1022</v>
      </c>
      <c r="M19" s="9" t="s">
        <v>3</v>
      </c>
      <c r="N19" s="9">
        <f t="shared" si="1"/>
        <v>3005.8823529411766</v>
      </c>
      <c r="O19" s="8">
        <v>47</v>
      </c>
      <c r="P19" s="8">
        <v>2242</v>
      </c>
      <c r="Q19" s="9" t="s">
        <v>3</v>
      </c>
      <c r="R19" s="9">
        <f t="shared" si="2"/>
        <v>4770.2127659574462</v>
      </c>
      <c r="S19" s="8">
        <v>34</v>
      </c>
      <c r="T19" s="8">
        <v>1626</v>
      </c>
      <c r="U19" s="9" t="s">
        <v>3</v>
      </c>
      <c r="V19" s="9">
        <f t="shared" si="3"/>
        <v>4782.3529411764703</v>
      </c>
      <c r="W19" s="8">
        <v>49</v>
      </c>
      <c r="X19" s="8">
        <v>2460</v>
      </c>
      <c r="Y19" s="9" t="s">
        <v>3</v>
      </c>
      <c r="Z19" s="9">
        <f t="shared" si="4"/>
        <v>5020.408163265306</v>
      </c>
      <c r="AA19" s="8">
        <v>59</v>
      </c>
      <c r="AB19" s="8">
        <v>3089</v>
      </c>
      <c r="AC19" s="9" t="s">
        <v>3</v>
      </c>
      <c r="AD19" s="9">
        <f t="shared" si="5"/>
        <v>5235.593220338983</v>
      </c>
      <c r="AE19" s="8">
        <v>79</v>
      </c>
      <c r="AF19" s="8">
        <v>4612</v>
      </c>
      <c r="AG19" s="9" t="s">
        <v>3</v>
      </c>
      <c r="AH19" s="9">
        <f t="shared" si="6"/>
        <v>5837.9746835443038</v>
      </c>
      <c r="AI19" s="8">
        <v>86</v>
      </c>
      <c r="AJ19" s="8">
        <v>4133</v>
      </c>
      <c r="AK19" s="9" t="s">
        <v>3</v>
      </c>
      <c r="AL19" s="9">
        <f t="shared" si="7"/>
        <v>4805.8139534883721</v>
      </c>
      <c r="AM19" s="8">
        <v>113</v>
      </c>
      <c r="AN19" s="8">
        <v>4889</v>
      </c>
      <c r="AO19" s="9" t="s">
        <v>3</v>
      </c>
      <c r="AP19" s="9">
        <f t="shared" si="8"/>
        <v>4326.5486725663723</v>
      </c>
      <c r="AQ19" s="8">
        <v>137</v>
      </c>
      <c r="AR19" s="8">
        <v>5369</v>
      </c>
      <c r="AS19" s="9" t="s">
        <v>3</v>
      </c>
      <c r="AT19" s="9">
        <f t="shared" si="9"/>
        <v>3918.9781021897807</v>
      </c>
      <c r="AU19" s="8">
        <v>146</v>
      </c>
      <c r="AV19" s="8">
        <v>6663</v>
      </c>
      <c r="AW19" s="9" t="s">
        <v>3</v>
      </c>
      <c r="AX19" s="9">
        <f t="shared" si="10"/>
        <v>4563.698630136987</v>
      </c>
      <c r="AY19" s="8">
        <v>129</v>
      </c>
      <c r="AZ19" s="8">
        <v>6238</v>
      </c>
      <c r="BA19" s="9" t="s">
        <v>3</v>
      </c>
      <c r="BB19" s="9">
        <f t="shared" si="11"/>
        <v>4835.6589147286822</v>
      </c>
      <c r="BC19" s="8">
        <v>181</v>
      </c>
      <c r="BD19" s="8">
        <v>7618</v>
      </c>
      <c r="BE19" s="9" t="s">
        <v>3</v>
      </c>
      <c r="BF19" s="9">
        <f t="shared" si="12"/>
        <v>4208.8397790055251</v>
      </c>
      <c r="BG19" s="8">
        <v>175</v>
      </c>
      <c r="BH19" s="8">
        <v>8088</v>
      </c>
      <c r="BI19" s="9" t="s">
        <v>3</v>
      </c>
      <c r="BJ19" s="9">
        <f t="shared" si="13"/>
        <v>4621.7142857142862</v>
      </c>
      <c r="BK19" s="8">
        <v>143</v>
      </c>
      <c r="BL19" s="8">
        <v>7450</v>
      </c>
      <c r="BM19" s="9" t="s">
        <v>3</v>
      </c>
      <c r="BN19" s="9">
        <f t="shared" si="14"/>
        <v>5209.7902097902097</v>
      </c>
      <c r="BO19" s="8">
        <v>156</v>
      </c>
      <c r="BP19" s="8">
        <v>8275</v>
      </c>
      <c r="BQ19" s="9" t="s">
        <v>3</v>
      </c>
      <c r="BR19" s="9">
        <f t="shared" si="15"/>
        <v>5304.4871794871797</v>
      </c>
      <c r="BS19" s="8">
        <v>286</v>
      </c>
      <c r="BT19" s="8">
        <v>11164</v>
      </c>
      <c r="BU19" s="9" t="s">
        <v>3</v>
      </c>
      <c r="BV19" s="9">
        <f t="shared" si="16"/>
        <v>3903.4965034965035</v>
      </c>
      <c r="BW19" s="8">
        <v>232</v>
      </c>
      <c r="BX19" s="8">
        <v>15978</v>
      </c>
      <c r="BY19" s="9" t="s">
        <v>3</v>
      </c>
      <c r="BZ19" s="9">
        <f t="shared" si="17"/>
        <v>6887.0689655172409</v>
      </c>
      <c r="CA19" s="8">
        <v>276</v>
      </c>
      <c r="CB19" s="8">
        <v>13871</v>
      </c>
      <c r="CC19" s="9" t="s">
        <v>3</v>
      </c>
      <c r="CD19" s="9">
        <f t="shared" si="18"/>
        <v>5025.724637681159</v>
      </c>
    </row>
    <row r="20" spans="1:82" s="11" customFormat="1" ht="13.5" customHeight="1">
      <c r="A20" s="2">
        <v>261</v>
      </c>
      <c r="B20" s="3">
        <v>2021000000</v>
      </c>
      <c r="C20" s="4">
        <v>6</v>
      </c>
      <c r="D20" s="5" t="s">
        <v>24</v>
      </c>
      <c r="E20" s="6" t="s">
        <v>25</v>
      </c>
      <c r="F20" s="7" t="s">
        <v>2</v>
      </c>
      <c r="G20" s="8">
        <v>635</v>
      </c>
      <c r="H20" s="8">
        <v>5526</v>
      </c>
      <c r="J20" s="9">
        <f t="shared" si="0"/>
        <v>870.23622047244089</v>
      </c>
      <c r="K20" s="8">
        <v>226</v>
      </c>
      <c r="L20" s="8">
        <v>1717</v>
      </c>
      <c r="M20" s="9" t="s">
        <v>3</v>
      </c>
      <c r="N20" s="9">
        <f t="shared" si="1"/>
        <v>759.73451327433622</v>
      </c>
      <c r="O20" s="8">
        <v>331</v>
      </c>
      <c r="P20" s="8">
        <v>2686</v>
      </c>
      <c r="Q20" s="9" t="s">
        <v>3</v>
      </c>
      <c r="R20" s="9">
        <f t="shared" si="2"/>
        <v>811.48036253776434</v>
      </c>
      <c r="S20" s="8">
        <v>330</v>
      </c>
      <c r="T20" s="8">
        <v>2644</v>
      </c>
      <c r="U20" s="9" t="s">
        <v>3</v>
      </c>
      <c r="V20" s="9">
        <f t="shared" si="3"/>
        <v>801.21212121212113</v>
      </c>
      <c r="W20" s="8">
        <v>288</v>
      </c>
      <c r="X20" s="8">
        <v>2586</v>
      </c>
      <c r="Y20" s="9" t="s">
        <v>3</v>
      </c>
      <c r="Z20" s="9">
        <f t="shared" si="4"/>
        <v>897.91666666666663</v>
      </c>
      <c r="AA20" s="8">
        <v>377</v>
      </c>
      <c r="AB20" s="8">
        <v>3292</v>
      </c>
      <c r="AC20" s="9" t="s">
        <v>3</v>
      </c>
      <c r="AD20" s="9">
        <f t="shared" si="5"/>
        <v>873.20954907161797</v>
      </c>
      <c r="AE20" s="8">
        <v>534</v>
      </c>
      <c r="AF20" s="8">
        <v>4307</v>
      </c>
      <c r="AG20" s="9" t="s">
        <v>3</v>
      </c>
      <c r="AH20" s="9">
        <f t="shared" si="6"/>
        <v>806.55430711610484</v>
      </c>
      <c r="AI20" s="8">
        <v>456</v>
      </c>
      <c r="AJ20" s="8">
        <v>4036</v>
      </c>
      <c r="AK20" s="9" t="s">
        <v>3</v>
      </c>
      <c r="AL20" s="9">
        <f t="shared" si="7"/>
        <v>885.08771929824559</v>
      </c>
      <c r="AM20" s="8">
        <v>625</v>
      </c>
      <c r="AN20" s="8">
        <v>5222</v>
      </c>
      <c r="AO20" s="9" t="s">
        <v>3</v>
      </c>
      <c r="AP20" s="9">
        <f t="shared" si="8"/>
        <v>835.52</v>
      </c>
      <c r="AQ20" s="8">
        <v>710</v>
      </c>
      <c r="AR20" s="8">
        <v>6196</v>
      </c>
      <c r="AS20" s="9" t="s">
        <v>3</v>
      </c>
      <c r="AT20" s="9">
        <f t="shared" si="9"/>
        <v>872.67605633802816</v>
      </c>
      <c r="AU20" s="8">
        <v>900</v>
      </c>
      <c r="AV20" s="8">
        <v>7546</v>
      </c>
      <c r="AW20" s="9" t="s">
        <v>3</v>
      </c>
      <c r="AX20" s="9">
        <f t="shared" si="10"/>
        <v>838.44444444444446</v>
      </c>
      <c r="AY20" s="8">
        <v>760</v>
      </c>
      <c r="AZ20" s="8">
        <v>7100</v>
      </c>
      <c r="BA20" s="9" t="s">
        <v>3</v>
      </c>
      <c r="BB20" s="9">
        <f t="shared" si="11"/>
        <v>934.21052631578959</v>
      </c>
      <c r="BC20" s="8">
        <v>998</v>
      </c>
      <c r="BD20" s="8">
        <v>9020</v>
      </c>
      <c r="BE20" s="9" t="s">
        <v>3</v>
      </c>
      <c r="BF20" s="9">
        <f t="shared" si="12"/>
        <v>903.80761523046101</v>
      </c>
      <c r="BG20" s="8">
        <v>904</v>
      </c>
      <c r="BH20" s="8">
        <v>7832</v>
      </c>
      <c r="BI20" s="9" t="s">
        <v>3</v>
      </c>
      <c r="BJ20" s="9">
        <f t="shared" si="13"/>
        <v>866.37168141592917</v>
      </c>
      <c r="BK20" s="8">
        <v>833</v>
      </c>
      <c r="BL20" s="8">
        <v>7508</v>
      </c>
      <c r="BM20" s="9" t="s">
        <v>3</v>
      </c>
      <c r="BN20" s="9">
        <f t="shared" si="14"/>
        <v>901.32052821128445</v>
      </c>
      <c r="BO20" s="8">
        <v>891</v>
      </c>
      <c r="BP20" s="8">
        <v>8692</v>
      </c>
      <c r="BQ20" s="9" t="s">
        <v>3</v>
      </c>
      <c r="BR20" s="9">
        <f t="shared" si="15"/>
        <v>975.53310886644215</v>
      </c>
      <c r="BS20" s="8">
        <v>990</v>
      </c>
      <c r="BT20" s="8">
        <v>8179</v>
      </c>
      <c r="BU20" s="9" t="s">
        <v>3</v>
      </c>
      <c r="BV20" s="9">
        <f t="shared" si="16"/>
        <v>826.16161616161628</v>
      </c>
      <c r="BW20" s="8">
        <v>1008</v>
      </c>
      <c r="BX20" s="8">
        <v>9020</v>
      </c>
      <c r="BY20" s="9" t="s">
        <v>3</v>
      </c>
      <c r="BZ20" s="9">
        <f t="shared" si="17"/>
        <v>894.84126984126976</v>
      </c>
      <c r="CA20" s="8">
        <v>996</v>
      </c>
      <c r="CB20" s="8">
        <v>8599</v>
      </c>
      <c r="CC20" s="9" t="s">
        <v>3</v>
      </c>
      <c r="CD20" s="9">
        <f t="shared" si="18"/>
        <v>863.35341365461852</v>
      </c>
    </row>
    <row r="21" spans="1:82" s="11" customFormat="1" ht="13.5" customHeight="1">
      <c r="A21" s="2">
        <v>262</v>
      </c>
      <c r="B21" s="3">
        <v>2021000000</v>
      </c>
      <c r="C21" s="4">
        <v>6</v>
      </c>
      <c r="D21" s="5" t="s">
        <v>26</v>
      </c>
      <c r="E21" s="6" t="s">
        <v>27</v>
      </c>
      <c r="F21" s="7" t="s">
        <v>2</v>
      </c>
      <c r="G21" s="8">
        <v>1846</v>
      </c>
      <c r="H21" s="8">
        <v>37244</v>
      </c>
      <c r="J21" s="9">
        <f t="shared" si="0"/>
        <v>2017.5514626218853</v>
      </c>
      <c r="K21" s="8">
        <v>709</v>
      </c>
      <c r="L21" s="8">
        <v>12532</v>
      </c>
      <c r="M21" s="9" t="s">
        <v>3</v>
      </c>
      <c r="N21" s="9">
        <f t="shared" si="1"/>
        <v>1767.5599435825106</v>
      </c>
      <c r="O21" s="8">
        <v>813</v>
      </c>
      <c r="P21" s="8">
        <v>14914</v>
      </c>
      <c r="Q21" s="9" t="s">
        <v>3</v>
      </c>
      <c r="R21" s="9">
        <f t="shared" si="2"/>
        <v>1834.4403444034442</v>
      </c>
      <c r="S21" s="8">
        <v>1059</v>
      </c>
      <c r="T21" s="8">
        <v>20304</v>
      </c>
      <c r="U21" s="9" t="s">
        <v>3</v>
      </c>
      <c r="V21" s="9">
        <f t="shared" si="3"/>
        <v>1917.2804532577902</v>
      </c>
      <c r="W21" s="8">
        <v>908</v>
      </c>
      <c r="X21" s="8">
        <v>19703</v>
      </c>
      <c r="Y21" s="9" t="s">
        <v>3</v>
      </c>
      <c r="Z21" s="9">
        <f t="shared" si="4"/>
        <v>2169.9339207048456</v>
      </c>
      <c r="AA21" s="8">
        <v>1188</v>
      </c>
      <c r="AB21" s="8">
        <v>23490</v>
      </c>
      <c r="AC21" s="9" t="s">
        <v>3</v>
      </c>
      <c r="AD21" s="9">
        <f t="shared" si="5"/>
        <v>1977.2727272727273</v>
      </c>
      <c r="AE21" s="8">
        <v>1328</v>
      </c>
      <c r="AF21" s="8">
        <v>27065</v>
      </c>
      <c r="AG21" s="9" t="s">
        <v>3</v>
      </c>
      <c r="AH21" s="9">
        <f t="shared" si="6"/>
        <v>2038.0271084337348</v>
      </c>
      <c r="AI21" s="8">
        <v>1565</v>
      </c>
      <c r="AJ21" s="8">
        <v>27646</v>
      </c>
      <c r="AK21" s="9" t="s">
        <v>3</v>
      </c>
      <c r="AL21" s="9">
        <f t="shared" si="7"/>
        <v>1766.5175718849841</v>
      </c>
      <c r="AM21" s="8">
        <v>1418</v>
      </c>
      <c r="AN21" s="8">
        <v>29591</v>
      </c>
      <c r="AO21" s="9" t="s">
        <v>3</v>
      </c>
      <c r="AP21" s="9">
        <f t="shared" si="8"/>
        <v>2086.812411847673</v>
      </c>
      <c r="AQ21" s="8">
        <v>1789</v>
      </c>
      <c r="AR21" s="8">
        <v>34770</v>
      </c>
      <c r="AS21" s="9" t="s">
        <v>3</v>
      </c>
      <c r="AT21" s="9">
        <f t="shared" si="9"/>
        <v>1943.5438792621576</v>
      </c>
      <c r="AU21" s="8">
        <v>1952</v>
      </c>
      <c r="AV21" s="8">
        <v>37411</v>
      </c>
      <c r="AW21" s="9" t="s">
        <v>3</v>
      </c>
      <c r="AX21" s="9">
        <f t="shared" si="10"/>
        <v>1916.547131147541</v>
      </c>
      <c r="AY21" s="8">
        <v>2016</v>
      </c>
      <c r="AZ21" s="8">
        <v>38906</v>
      </c>
      <c r="BA21" s="9" t="s">
        <v>3</v>
      </c>
      <c r="BB21" s="9">
        <f t="shared" si="11"/>
        <v>1929.8611111111111</v>
      </c>
      <c r="BC21" s="8">
        <v>2411</v>
      </c>
      <c r="BD21" s="8">
        <v>50782</v>
      </c>
      <c r="BE21" s="9" t="s">
        <v>3</v>
      </c>
      <c r="BF21" s="9">
        <f t="shared" si="12"/>
        <v>2106.2629614267939</v>
      </c>
      <c r="BG21" s="8">
        <v>2873</v>
      </c>
      <c r="BH21" s="8">
        <v>53329</v>
      </c>
      <c r="BI21" s="9" t="s">
        <v>3</v>
      </c>
      <c r="BJ21" s="9">
        <f t="shared" si="13"/>
        <v>1856.2130177514791</v>
      </c>
      <c r="BK21" s="8">
        <v>2418</v>
      </c>
      <c r="BL21" s="8">
        <v>49797</v>
      </c>
      <c r="BM21" s="9" t="s">
        <v>3</v>
      </c>
      <c r="BN21" s="9">
        <f t="shared" si="14"/>
        <v>2059.4292803970225</v>
      </c>
      <c r="BO21" s="8">
        <v>2714</v>
      </c>
      <c r="BP21" s="8">
        <v>57830</v>
      </c>
      <c r="BQ21" s="9" t="s">
        <v>3</v>
      </c>
      <c r="BR21" s="9">
        <f t="shared" si="15"/>
        <v>2130.8032424465732</v>
      </c>
      <c r="BS21" s="8">
        <v>3327</v>
      </c>
      <c r="BT21" s="8">
        <v>64139</v>
      </c>
      <c r="BU21" s="9" t="s">
        <v>3</v>
      </c>
      <c r="BV21" s="9">
        <f t="shared" si="16"/>
        <v>1927.8328824767059</v>
      </c>
      <c r="BW21" s="8">
        <v>3605</v>
      </c>
      <c r="BX21" s="8">
        <v>81235</v>
      </c>
      <c r="BY21" s="9" t="s">
        <v>3</v>
      </c>
      <c r="BZ21" s="9">
        <f t="shared" si="17"/>
        <v>2253.3980582524273</v>
      </c>
      <c r="CA21" s="8">
        <v>3857</v>
      </c>
      <c r="CB21" s="8">
        <v>89111</v>
      </c>
      <c r="CC21" s="9" t="s">
        <v>3</v>
      </c>
      <c r="CD21" s="9">
        <f t="shared" si="18"/>
        <v>2310.3707544723879</v>
      </c>
    </row>
    <row r="22" spans="1:82" s="11" customFormat="1" ht="27" customHeight="1">
      <c r="A22" s="2">
        <v>263</v>
      </c>
      <c r="B22" s="3">
        <v>2021000000</v>
      </c>
      <c r="C22" s="4">
        <v>6</v>
      </c>
      <c r="D22" s="5" t="s">
        <v>28</v>
      </c>
      <c r="E22" s="6" t="s">
        <v>29</v>
      </c>
      <c r="F22" s="7" t="s">
        <v>2</v>
      </c>
      <c r="G22" s="8">
        <v>1027</v>
      </c>
      <c r="H22" s="8">
        <v>6212</v>
      </c>
      <c r="J22" s="9">
        <f t="shared" si="0"/>
        <v>604.86854917234666</v>
      </c>
      <c r="K22" s="8">
        <v>642</v>
      </c>
      <c r="L22" s="8">
        <v>4421</v>
      </c>
      <c r="M22" s="9" t="s">
        <v>3</v>
      </c>
      <c r="N22" s="9">
        <f t="shared" si="1"/>
        <v>688.62928348909657</v>
      </c>
      <c r="O22" s="8">
        <v>612</v>
      </c>
      <c r="P22" s="8">
        <v>3740</v>
      </c>
      <c r="Q22" s="9" t="s">
        <v>3</v>
      </c>
      <c r="R22" s="9">
        <f t="shared" si="2"/>
        <v>611.11111111111109</v>
      </c>
      <c r="S22" s="8">
        <v>508</v>
      </c>
      <c r="T22" s="8">
        <v>3246</v>
      </c>
      <c r="U22" s="9" t="s">
        <v>3</v>
      </c>
      <c r="V22" s="9">
        <f t="shared" si="3"/>
        <v>638.97637795275591</v>
      </c>
      <c r="W22" s="8">
        <v>509</v>
      </c>
      <c r="X22" s="8">
        <v>3322</v>
      </c>
      <c r="Y22" s="9" t="s">
        <v>3</v>
      </c>
      <c r="Z22" s="9">
        <f t="shared" si="4"/>
        <v>652.6522593320235</v>
      </c>
      <c r="AA22" s="8">
        <v>670</v>
      </c>
      <c r="AB22" s="8">
        <v>4456</v>
      </c>
      <c r="AC22" s="9" t="s">
        <v>3</v>
      </c>
      <c r="AD22" s="9">
        <f t="shared" si="5"/>
        <v>665.07462686567158</v>
      </c>
      <c r="AE22" s="8">
        <v>861</v>
      </c>
      <c r="AF22" s="8">
        <v>4918</v>
      </c>
      <c r="AG22" s="9" t="s">
        <v>3</v>
      </c>
      <c r="AH22" s="9">
        <f t="shared" si="6"/>
        <v>571.19628339140536</v>
      </c>
      <c r="AI22" s="8">
        <v>741</v>
      </c>
      <c r="AJ22" s="8">
        <v>4686</v>
      </c>
      <c r="AK22" s="9" t="s">
        <v>3</v>
      </c>
      <c r="AL22" s="9">
        <f t="shared" si="7"/>
        <v>632.38866396761136</v>
      </c>
      <c r="AM22" s="8">
        <v>958</v>
      </c>
      <c r="AN22" s="8">
        <v>5223</v>
      </c>
      <c r="AO22" s="9" t="s">
        <v>3</v>
      </c>
      <c r="AP22" s="9">
        <f t="shared" si="8"/>
        <v>545.19832985386222</v>
      </c>
      <c r="AQ22" s="8">
        <v>1031</v>
      </c>
      <c r="AR22" s="8">
        <v>5713</v>
      </c>
      <c r="AS22" s="9" t="s">
        <v>3</v>
      </c>
      <c r="AT22" s="9">
        <f t="shared" si="9"/>
        <v>554.1222114451989</v>
      </c>
      <c r="AU22" s="8">
        <v>1129</v>
      </c>
      <c r="AV22" s="8">
        <v>6511</v>
      </c>
      <c r="AW22" s="9" t="s">
        <v>3</v>
      </c>
      <c r="AX22" s="9">
        <f t="shared" si="10"/>
        <v>576.70504871567755</v>
      </c>
      <c r="AY22" s="8">
        <v>1134</v>
      </c>
      <c r="AZ22" s="8">
        <v>6503</v>
      </c>
      <c r="BA22" s="9" t="s">
        <v>3</v>
      </c>
      <c r="BB22" s="9">
        <f t="shared" si="11"/>
        <v>573.45679012345681</v>
      </c>
      <c r="BC22" s="8">
        <v>1134</v>
      </c>
      <c r="BD22" s="8">
        <v>6651</v>
      </c>
      <c r="BE22" s="9" t="s">
        <v>3</v>
      </c>
      <c r="BF22" s="9">
        <f t="shared" si="12"/>
        <v>586.50793650793651</v>
      </c>
      <c r="BG22" s="8">
        <v>1560</v>
      </c>
      <c r="BH22" s="8">
        <v>8375</v>
      </c>
      <c r="BI22" s="9" t="s">
        <v>3</v>
      </c>
      <c r="BJ22" s="9">
        <f t="shared" si="13"/>
        <v>536.85897435897436</v>
      </c>
      <c r="BK22" s="8">
        <v>1246</v>
      </c>
      <c r="BL22" s="8">
        <v>7502</v>
      </c>
      <c r="BM22" s="9" t="s">
        <v>3</v>
      </c>
      <c r="BN22" s="9">
        <f t="shared" si="14"/>
        <v>602.08667736757627</v>
      </c>
      <c r="BO22" s="8">
        <v>1291</v>
      </c>
      <c r="BP22" s="8">
        <v>7869</v>
      </c>
      <c r="BQ22" s="9" t="s">
        <v>3</v>
      </c>
      <c r="BR22" s="9">
        <f t="shared" si="15"/>
        <v>609.52749806351665</v>
      </c>
      <c r="BS22" s="8">
        <v>1925</v>
      </c>
      <c r="BT22" s="8">
        <v>11744</v>
      </c>
      <c r="BU22" s="9" t="s">
        <v>3</v>
      </c>
      <c r="BV22" s="9">
        <f t="shared" si="16"/>
        <v>610.07792207792204</v>
      </c>
      <c r="BW22" s="8">
        <v>1667</v>
      </c>
      <c r="BX22" s="8">
        <v>10623</v>
      </c>
      <c r="BY22" s="9" t="s">
        <v>3</v>
      </c>
      <c r="BZ22" s="9">
        <f t="shared" si="17"/>
        <v>637.25254949010207</v>
      </c>
      <c r="CA22" s="8">
        <v>2288</v>
      </c>
      <c r="CB22" s="8">
        <v>15195</v>
      </c>
      <c r="CC22" s="9" t="s">
        <v>3</v>
      </c>
      <c r="CD22" s="9">
        <f t="shared" si="18"/>
        <v>664.1171328671328</v>
      </c>
    </row>
    <row r="23" spans="1:82" s="11" customFormat="1" ht="13.5" customHeight="1">
      <c r="A23" s="2">
        <v>264</v>
      </c>
      <c r="B23" s="3">
        <v>2021000000</v>
      </c>
      <c r="C23" s="4">
        <v>6</v>
      </c>
      <c r="D23" s="5" t="s">
        <v>30</v>
      </c>
      <c r="E23" s="6" t="s">
        <v>31</v>
      </c>
      <c r="F23" s="7" t="s">
        <v>2</v>
      </c>
      <c r="G23" s="8">
        <v>163</v>
      </c>
      <c r="H23" s="8">
        <v>4776</v>
      </c>
      <c r="J23" s="9">
        <f t="shared" si="0"/>
        <v>2930.0613496932515</v>
      </c>
      <c r="K23" s="8">
        <v>37</v>
      </c>
      <c r="L23" s="8">
        <v>606</v>
      </c>
      <c r="M23" s="9" t="s">
        <v>3</v>
      </c>
      <c r="N23" s="9">
        <f t="shared" si="1"/>
        <v>1637.8378378378379</v>
      </c>
      <c r="O23" s="8">
        <v>49</v>
      </c>
      <c r="P23" s="8">
        <v>1365</v>
      </c>
      <c r="Q23" s="9" t="s">
        <v>3</v>
      </c>
      <c r="R23" s="9">
        <f t="shared" si="2"/>
        <v>2785.7142857142858</v>
      </c>
      <c r="S23" s="8">
        <v>83</v>
      </c>
      <c r="T23" s="8">
        <v>1686</v>
      </c>
      <c r="U23" s="9" t="s">
        <v>3</v>
      </c>
      <c r="V23" s="9">
        <f t="shared" si="3"/>
        <v>2031.3253012048194</v>
      </c>
      <c r="W23" s="8">
        <v>96</v>
      </c>
      <c r="X23" s="8">
        <v>2569</v>
      </c>
      <c r="Y23" s="9" t="s">
        <v>3</v>
      </c>
      <c r="Z23" s="9">
        <f t="shared" si="4"/>
        <v>2676.041666666667</v>
      </c>
      <c r="AA23" s="8">
        <v>95</v>
      </c>
      <c r="AB23" s="8">
        <v>2488</v>
      </c>
      <c r="AC23" s="9" t="s">
        <v>3</v>
      </c>
      <c r="AD23" s="9">
        <f t="shared" si="5"/>
        <v>2618.9473684210525</v>
      </c>
      <c r="AE23" s="8">
        <v>94</v>
      </c>
      <c r="AF23" s="8">
        <v>2704</v>
      </c>
      <c r="AG23" s="9" t="s">
        <v>3</v>
      </c>
      <c r="AH23" s="9">
        <f t="shared" si="6"/>
        <v>2876.5957446808511</v>
      </c>
      <c r="AI23" s="8">
        <v>165</v>
      </c>
      <c r="AJ23" s="8">
        <v>4302</v>
      </c>
      <c r="AK23" s="9" t="s">
        <v>3</v>
      </c>
      <c r="AL23" s="9">
        <f t="shared" si="7"/>
        <v>2607.2727272727275</v>
      </c>
      <c r="AM23" s="8">
        <v>113</v>
      </c>
      <c r="AN23" s="8">
        <v>3851</v>
      </c>
      <c r="AO23" s="9" t="s">
        <v>3</v>
      </c>
      <c r="AP23" s="9">
        <f t="shared" si="8"/>
        <v>3407.964601769911</v>
      </c>
      <c r="AQ23" s="8">
        <v>176</v>
      </c>
      <c r="AR23" s="8">
        <v>4967</v>
      </c>
      <c r="AS23" s="9" t="s">
        <v>3</v>
      </c>
      <c r="AT23" s="9">
        <f t="shared" si="9"/>
        <v>2822.159090909091</v>
      </c>
      <c r="AU23" s="8">
        <v>216</v>
      </c>
      <c r="AV23" s="8">
        <v>4908</v>
      </c>
      <c r="AW23" s="9" t="s">
        <v>3</v>
      </c>
      <c r="AX23" s="9">
        <f t="shared" si="10"/>
        <v>2272.2222222222222</v>
      </c>
      <c r="AY23" s="8">
        <v>167</v>
      </c>
      <c r="AZ23" s="8">
        <v>4409</v>
      </c>
      <c r="BA23" s="9" t="s">
        <v>3</v>
      </c>
      <c r="BB23" s="9">
        <f t="shared" si="11"/>
        <v>2640.1197604790418</v>
      </c>
      <c r="BC23" s="8">
        <v>233</v>
      </c>
      <c r="BD23" s="8">
        <v>6714</v>
      </c>
      <c r="BE23" s="9" t="s">
        <v>3</v>
      </c>
      <c r="BF23" s="9">
        <f t="shared" si="12"/>
        <v>2881.5450643776826</v>
      </c>
      <c r="BG23" s="8">
        <v>174</v>
      </c>
      <c r="BH23" s="8">
        <v>4523</v>
      </c>
      <c r="BI23" s="9" t="s">
        <v>3</v>
      </c>
      <c r="BJ23" s="9">
        <f t="shared" si="13"/>
        <v>2599.4252873563219</v>
      </c>
      <c r="BK23" s="8">
        <v>181</v>
      </c>
      <c r="BL23" s="8">
        <v>5753</v>
      </c>
      <c r="BM23" s="9" t="s">
        <v>3</v>
      </c>
      <c r="BN23" s="9">
        <f t="shared" si="14"/>
        <v>3178.4530386740335</v>
      </c>
      <c r="BO23" s="8">
        <v>214</v>
      </c>
      <c r="BP23" s="8">
        <v>6239</v>
      </c>
      <c r="BQ23" s="9" t="s">
        <v>3</v>
      </c>
      <c r="BR23" s="9">
        <f t="shared" si="15"/>
        <v>2915.4205607476638</v>
      </c>
      <c r="BS23" s="8">
        <v>338</v>
      </c>
      <c r="BT23" s="8">
        <v>10653</v>
      </c>
      <c r="BU23" s="9" t="s">
        <v>3</v>
      </c>
      <c r="BV23" s="9">
        <f t="shared" si="16"/>
        <v>3151.7751479289941</v>
      </c>
      <c r="BW23" s="8">
        <v>359</v>
      </c>
      <c r="BX23" s="8">
        <v>14278</v>
      </c>
      <c r="BY23" s="9" t="s">
        <v>3</v>
      </c>
      <c r="BZ23" s="9">
        <f t="shared" si="17"/>
        <v>3977.1587743732589</v>
      </c>
      <c r="CA23" s="8">
        <v>399</v>
      </c>
      <c r="CB23" s="8">
        <v>13964</v>
      </c>
      <c r="CC23" s="9" t="s">
        <v>3</v>
      </c>
      <c r="CD23" s="9">
        <f t="shared" si="18"/>
        <v>3499.749373433584</v>
      </c>
    </row>
    <row r="24" spans="1:82" s="11" customFormat="1" ht="27" customHeight="1">
      <c r="A24" s="2">
        <v>265</v>
      </c>
      <c r="B24" s="3">
        <v>2021000000</v>
      </c>
      <c r="C24" s="4">
        <v>4</v>
      </c>
      <c r="D24" s="5" t="s">
        <v>32</v>
      </c>
      <c r="E24" s="6" t="s">
        <v>33</v>
      </c>
      <c r="F24" s="7" t="s">
        <v>2</v>
      </c>
      <c r="G24" s="12">
        <v>163</v>
      </c>
      <c r="H24" s="12">
        <v>10128</v>
      </c>
      <c r="J24" s="9">
        <f t="shared" si="0"/>
        <v>6213.496932515337</v>
      </c>
      <c r="K24" s="12">
        <v>19</v>
      </c>
      <c r="L24" s="12">
        <v>1186</v>
      </c>
      <c r="M24" s="13" t="s">
        <v>3</v>
      </c>
      <c r="N24" s="9">
        <f t="shared" si="1"/>
        <v>6242.1052631578941</v>
      </c>
      <c r="O24" s="12">
        <v>24</v>
      </c>
      <c r="P24" s="12">
        <v>2030</v>
      </c>
      <c r="Q24" s="13" t="s">
        <v>3</v>
      </c>
      <c r="R24" s="9">
        <f t="shared" si="2"/>
        <v>8458.3333333333321</v>
      </c>
      <c r="S24" s="12">
        <v>20</v>
      </c>
      <c r="T24" s="12">
        <v>1150</v>
      </c>
      <c r="U24" s="13" t="s">
        <v>3</v>
      </c>
      <c r="V24" s="9">
        <f t="shared" si="3"/>
        <v>5750</v>
      </c>
      <c r="W24" s="12">
        <v>31</v>
      </c>
      <c r="X24" s="12">
        <v>1823</v>
      </c>
      <c r="Y24" s="13" t="s">
        <v>3</v>
      </c>
      <c r="Z24" s="9">
        <f t="shared" si="4"/>
        <v>5880.645161290322</v>
      </c>
      <c r="AA24" s="12">
        <v>65</v>
      </c>
      <c r="AB24" s="12">
        <v>3719</v>
      </c>
      <c r="AC24" s="13" t="s">
        <v>3</v>
      </c>
      <c r="AD24" s="9">
        <f t="shared" si="5"/>
        <v>5721.5384615384619</v>
      </c>
      <c r="AE24" s="12">
        <v>110</v>
      </c>
      <c r="AF24" s="12">
        <v>7059</v>
      </c>
      <c r="AG24" s="13" t="s">
        <v>3</v>
      </c>
      <c r="AH24" s="9">
        <f t="shared" si="6"/>
        <v>6417.272727272727</v>
      </c>
      <c r="AI24" s="12">
        <v>136</v>
      </c>
      <c r="AJ24" s="12">
        <v>8241</v>
      </c>
      <c r="AK24" s="13" t="s">
        <v>3</v>
      </c>
      <c r="AL24" s="9">
        <f t="shared" si="7"/>
        <v>6059.5588235294117</v>
      </c>
      <c r="AM24" s="12">
        <v>209</v>
      </c>
      <c r="AN24" s="12">
        <v>12000</v>
      </c>
      <c r="AO24" s="13" t="s">
        <v>3</v>
      </c>
      <c r="AP24" s="9">
        <f t="shared" si="8"/>
        <v>5741.6267942583727</v>
      </c>
      <c r="AQ24" s="12">
        <v>253</v>
      </c>
      <c r="AR24" s="12">
        <v>14983</v>
      </c>
      <c r="AS24" s="13" t="s">
        <v>3</v>
      </c>
      <c r="AT24" s="9">
        <f t="shared" si="9"/>
        <v>5922.134387351779</v>
      </c>
      <c r="AU24" s="12">
        <v>271</v>
      </c>
      <c r="AV24" s="12">
        <v>15748</v>
      </c>
      <c r="AW24" s="13" t="s">
        <v>3</v>
      </c>
      <c r="AX24" s="9">
        <f t="shared" si="10"/>
        <v>5811.0701107011064</v>
      </c>
      <c r="AY24" s="12">
        <v>259</v>
      </c>
      <c r="AZ24" s="12">
        <v>16328</v>
      </c>
      <c r="BA24" s="13" t="s">
        <v>3</v>
      </c>
      <c r="BB24" s="9">
        <f t="shared" si="11"/>
        <v>6304.2471042471043</v>
      </c>
      <c r="BC24" s="12">
        <v>203</v>
      </c>
      <c r="BD24" s="12">
        <v>12517</v>
      </c>
      <c r="BE24" s="13" t="s">
        <v>3</v>
      </c>
      <c r="BF24" s="9">
        <f t="shared" si="12"/>
        <v>6166.0098522167491</v>
      </c>
      <c r="BG24" s="12">
        <v>303</v>
      </c>
      <c r="BH24" s="12">
        <v>20148</v>
      </c>
      <c r="BI24" s="13" t="s">
        <v>3</v>
      </c>
      <c r="BJ24" s="9">
        <f t="shared" si="13"/>
        <v>6649.5049504950503</v>
      </c>
      <c r="BK24" s="12">
        <v>310</v>
      </c>
      <c r="BL24" s="12">
        <v>19179</v>
      </c>
      <c r="BM24" s="13" t="s">
        <v>3</v>
      </c>
      <c r="BN24" s="9">
        <f t="shared" si="14"/>
        <v>6186.7741935483873</v>
      </c>
      <c r="BO24" s="12">
        <v>279</v>
      </c>
      <c r="BP24" s="12">
        <v>17983</v>
      </c>
      <c r="BQ24" s="13" t="s">
        <v>3</v>
      </c>
      <c r="BR24" s="9">
        <f t="shared" si="15"/>
        <v>6445.5197132616486</v>
      </c>
      <c r="BS24" s="12">
        <v>246</v>
      </c>
      <c r="BT24" s="12">
        <v>15727</v>
      </c>
      <c r="BU24" s="13" t="s">
        <v>3</v>
      </c>
      <c r="BV24" s="9">
        <f t="shared" si="16"/>
        <v>6393.0894308943089</v>
      </c>
      <c r="BW24" s="12">
        <v>191</v>
      </c>
      <c r="BX24" s="12">
        <v>13770</v>
      </c>
      <c r="BY24" s="13" t="s">
        <v>3</v>
      </c>
      <c r="BZ24" s="9">
        <f t="shared" si="17"/>
        <v>7209.4240837696334</v>
      </c>
      <c r="CA24" s="12">
        <v>159</v>
      </c>
      <c r="CB24" s="12">
        <v>9769</v>
      </c>
      <c r="CC24" s="13" t="s">
        <v>3</v>
      </c>
      <c r="CD24" s="9">
        <f t="shared" si="18"/>
        <v>6144.0251572327043</v>
      </c>
    </row>
    <row r="28" spans="1:82">
      <c r="E28" s="54"/>
      <c r="F28" s="54" t="s">
        <v>176</v>
      </c>
      <c r="G28" s="54" t="s">
        <v>137</v>
      </c>
      <c r="H28" s="54" t="s">
        <v>138</v>
      </c>
      <c r="I28" s="54" t="s">
        <v>139</v>
      </c>
      <c r="J28" s="54" t="s">
        <v>140</v>
      </c>
      <c r="K28" s="54" t="s">
        <v>141</v>
      </c>
      <c r="L28" s="54" t="s">
        <v>142</v>
      </c>
      <c r="M28" s="54" t="s">
        <v>143</v>
      </c>
      <c r="N28" s="54" t="s">
        <v>144</v>
      </c>
      <c r="O28" s="54" t="s">
        <v>145</v>
      </c>
      <c r="P28" s="54" t="s">
        <v>146</v>
      </c>
      <c r="Q28" s="54" t="s">
        <v>147</v>
      </c>
      <c r="R28" s="54" t="s">
        <v>148</v>
      </c>
      <c r="S28" s="54" t="s">
        <v>149</v>
      </c>
      <c r="T28" s="54" t="s">
        <v>150</v>
      </c>
      <c r="U28" s="54" t="s">
        <v>151</v>
      </c>
      <c r="V28" s="54" t="s">
        <v>152</v>
      </c>
      <c r="W28" s="54" t="s">
        <v>153</v>
      </c>
      <c r="X28" s="54" t="s">
        <v>154</v>
      </c>
      <c r="Y28" s="54" t="s">
        <v>155</v>
      </c>
    </row>
    <row r="29" spans="1:82" ht="30">
      <c r="E29" s="55" t="s">
        <v>156</v>
      </c>
      <c r="F29" s="56" t="s">
        <v>157</v>
      </c>
      <c r="G29" s="54" t="s">
        <v>158</v>
      </c>
      <c r="H29" s="54" t="s">
        <v>158</v>
      </c>
      <c r="I29" s="54" t="s">
        <v>158</v>
      </c>
      <c r="J29" s="54" t="s">
        <v>158</v>
      </c>
      <c r="K29" s="54" t="s">
        <v>158</v>
      </c>
      <c r="L29" s="54" t="s">
        <v>158</v>
      </c>
      <c r="M29" s="54" t="s">
        <v>158</v>
      </c>
      <c r="N29" s="54" t="s">
        <v>158</v>
      </c>
      <c r="O29" s="54" t="s">
        <v>158</v>
      </c>
      <c r="P29" s="54" t="s">
        <v>158</v>
      </c>
      <c r="Q29" s="54" t="s">
        <v>158</v>
      </c>
      <c r="R29" s="54" t="s">
        <v>158</v>
      </c>
      <c r="S29" s="54" t="s">
        <v>158</v>
      </c>
      <c r="T29" s="54" t="s">
        <v>158</v>
      </c>
      <c r="U29" s="54" t="s">
        <v>158</v>
      </c>
      <c r="V29" s="54" t="s">
        <v>158</v>
      </c>
      <c r="W29" s="54" t="s">
        <v>158</v>
      </c>
      <c r="X29" s="54" t="s">
        <v>158</v>
      </c>
      <c r="Y29" s="54" t="s">
        <v>158</v>
      </c>
    </row>
    <row r="30" spans="1:82">
      <c r="E30" s="57"/>
      <c r="F30" s="58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 s="54" t="s">
        <v>178</v>
      </c>
      <c r="AB30" s="54" t="s">
        <v>179</v>
      </c>
      <c r="AC30" s="54"/>
      <c r="AD30" s="64" t="s">
        <v>177</v>
      </c>
      <c r="AE30" s="54"/>
      <c r="AF30" s="54"/>
      <c r="AG30" s="54"/>
      <c r="AH30" s="54"/>
      <c r="AI30" s="54"/>
    </row>
    <row r="31" spans="1:82">
      <c r="E31" s="59" t="s">
        <v>159</v>
      </c>
      <c r="F31" s="60" t="s">
        <v>160</v>
      </c>
      <c r="G31" s="62">
        <v>1603.2596190719673</v>
      </c>
      <c r="H31" s="62">
        <v>1319.895893580104</v>
      </c>
      <c r="I31" s="62">
        <v>1398.3817951959545</v>
      </c>
      <c r="J31" s="62">
        <v>1494.7301748163161</v>
      </c>
      <c r="K31" s="62">
        <v>1663.9105302839907</v>
      </c>
      <c r="L31" s="62">
        <v>1584.2530547891211</v>
      </c>
      <c r="M31" s="62">
        <v>1561.4374899951977</v>
      </c>
      <c r="N31" s="62">
        <v>1578.5884597043396</v>
      </c>
      <c r="O31" s="62">
        <v>1539.6509798312115</v>
      </c>
      <c r="P31" s="62">
        <v>1523.5221976943831</v>
      </c>
      <c r="Q31" s="62">
        <v>1494.3775955702267</v>
      </c>
      <c r="R31" s="62">
        <v>1549.0066225165563</v>
      </c>
      <c r="S31" s="62">
        <v>1569.0670700958144</v>
      </c>
      <c r="T31" s="62">
        <v>1521.0913278412613</v>
      </c>
      <c r="U31" s="62">
        <v>1674.4888709839863</v>
      </c>
      <c r="V31" s="62">
        <v>1732.9003106467098</v>
      </c>
      <c r="W31" s="62">
        <v>1576.9236358352102</v>
      </c>
      <c r="X31" s="62">
        <v>1787.9283489096572</v>
      </c>
      <c r="Y31" s="62">
        <v>1909.6754397927177</v>
      </c>
      <c r="AA31" s="62">
        <f>MIN(G31:Y31)</f>
        <v>1319.895893580104</v>
      </c>
      <c r="AB31" s="62">
        <f>MAX(G31:Y31)</f>
        <v>1909.6754397927177</v>
      </c>
      <c r="AC31" s="54"/>
      <c r="AD31" s="63">
        <f>(AB31-AA31)/3</f>
        <v>196.59318207087122</v>
      </c>
      <c r="AE31" s="63">
        <f t="shared" ref="AE31:AE46" si="19">MIN(J31:AB31)</f>
        <v>1319.895893580104</v>
      </c>
      <c r="AF31" s="63">
        <f>AE31+$AD31</f>
        <v>1516.4890756509753</v>
      </c>
      <c r="AG31" s="63">
        <f>AF31+$AD31</f>
        <v>1713.0822577218466</v>
      </c>
      <c r="AH31" s="63">
        <f>AG31+$AD31</f>
        <v>1909.675439792718</v>
      </c>
      <c r="AI31" s="63"/>
      <c r="AJ31" s="63"/>
    </row>
    <row r="32" spans="1:82">
      <c r="E32" s="59" t="s">
        <v>161</v>
      </c>
      <c r="F32" s="60" t="s">
        <v>160</v>
      </c>
      <c r="G32" s="62">
        <v>1505.1697127937337</v>
      </c>
      <c r="H32" s="62">
        <v>1292.7013666763594</v>
      </c>
      <c r="I32" s="62">
        <v>1355.2785550750446</v>
      </c>
      <c r="J32" s="62">
        <v>1473.0583142347848</v>
      </c>
      <c r="K32" s="62">
        <v>1631.213579934127</v>
      </c>
      <c r="L32" s="62">
        <v>1530.5649830305449</v>
      </c>
      <c r="M32" s="62">
        <v>1474.4174678181523</v>
      </c>
      <c r="N32" s="62">
        <v>1479.5938261575955</v>
      </c>
      <c r="O32" s="62">
        <v>1410.1592450604542</v>
      </c>
      <c r="P32" s="62">
        <v>1382.6730793570434</v>
      </c>
      <c r="Q32" s="62">
        <v>1366.1074561403509</v>
      </c>
      <c r="R32" s="62">
        <v>1406.6242774566474</v>
      </c>
      <c r="S32" s="62">
        <v>1472.9921746293246</v>
      </c>
      <c r="T32" s="62">
        <v>1379.6468232295649</v>
      </c>
      <c r="U32" s="62">
        <v>1529.2160532335204</v>
      </c>
      <c r="V32" s="62">
        <v>1605.790796597061</v>
      </c>
      <c r="W32" s="62">
        <v>1489.1625980174583</v>
      </c>
      <c r="X32" s="62">
        <v>1713.6079810521783</v>
      </c>
      <c r="Y32" s="62">
        <v>1863.2660095126489</v>
      </c>
      <c r="AA32" s="62">
        <f t="shared" ref="AA32:AA46" si="20">MIN(G32:Y32)</f>
        <v>1292.7013666763594</v>
      </c>
      <c r="AB32" s="62">
        <f t="shared" ref="AB32:AB46" si="21">MAX(G32:Y32)</f>
        <v>1863.2660095126489</v>
      </c>
      <c r="AC32" s="54"/>
      <c r="AD32" s="63">
        <f t="shared" ref="AD32:AD46" si="22">(AB32-AA32)/3</f>
        <v>190.18821427876318</v>
      </c>
      <c r="AE32" s="63">
        <f t="shared" si="19"/>
        <v>1292.7013666763594</v>
      </c>
      <c r="AF32" s="63">
        <f t="shared" ref="AF32:AG46" si="23">AE32+$AD32</f>
        <v>1482.8895809551225</v>
      </c>
      <c r="AG32" s="63">
        <f t="shared" si="23"/>
        <v>1673.0777952338856</v>
      </c>
      <c r="AH32" s="63">
        <f t="shared" ref="AH32" si="24">AG32+$AD32</f>
        <v>1863.2660095126487</v>
      </c>
      <c r="AI32" s="63"/>
      <c r="AJ32" s="63"/>
    </row>
    <row r="33" spans="5:36">
      <c r="E33" s="59" t="s">
        <v>162</v>
      </c>
      <c r="F33" s="60" t="s">
        <v>160</v>
      </c>
      <c r="G33" s="62">
        <v>1612.4285051785439</v>
      </c>
      <c r="H33" s="62">
        <v>1428.0695400217314</v>
      </c>
      <c r="I33" s="62">
        <v>1472.6689085906451</v>
      </c>
      <c r="J33" s="62">
        <v>1586.1810551558754</v>
      </c>
      <c r="K33" s="62">
        <v>1749.715824110081</v>
      </c>
      <c r="L33" s="62">
        <v>1642.836946277097</v>
      </c>
      <c r="M33" s="62">
        <v>1598.7459000578815</v>
      </c>
      <c r="N33" s="62">
        <v>1563.745475328634</v>
      </c>
      <c r="O33" s="62">
        <v>1515.7065312554719</v>
      </c>
      <c r="P33" s="62">
        <v>1472.42306543173</v>
      </c>
      <c r="Q33" s="62">
        <v>1455.5755627009646</v>
      </c>
      <c r="R33" s="62">
        <v>1507.1438290923934</v>
      </c>
      <c r="S33" s="62">
        <v>1554.116237267825</v>
      </c>
      <c r="T33" s="62">
        <v>1498.6382794769265</v>
      </c>
      <c r="U33" s="62">
        <v>1633.7931876449761</v>
      </c>
      <c r="V33" s="62">
        <v>1719.5949768073312</v>
      </c>
      <c r="W33" s="62">
        <v>1589.5957352287874</v>
      </c>
      <c r="X33" s="62">
        <v>1795.9019146792073</v>
      </c>
      <c r="Y33" s="62">
        <v>2040.1438240270729</v>
      </c>
      <c r="AA33" s="62">
        <f t="shared" si="20"/>
        <v>1428.0695400217314</v>
      </c>
      <c r="AB33" s="62">
        <f t="shared" si="21"/>
        <v>2040.1438240270729</v>
      </c>
      <c r="AC33" s="54"/>
      <c r="AD33" s="63">
        <f t="shared" si="22"/>
        <v>204.02476133511382</v>
      </c>
      <c r="AE33" s="63">
        <f t="shared" si="19"/>
        <v>1428.0695400217314</v>
      </c>
      <c r="AF33" s="63">
        <f t="shared" si="23"/>
        <v>1632.0943013568453</v>
      </c>
      <c r="AG33" s="63">
        <f t="shared" si="23"/>
        <v>1836.1190626919592</v>
      </c>
      <c r="AH33" s="63">
        <f t="shared" ref="AH33" si="25">AG33+$AD33</f>
        <v>2040.1438240270732</v>
      </c>
      <c r="AI33" s="63"/>
      <c r="AJ33" s="63"/>
    </row>
    <row r="34" spans="5:36">
      <c r="E34" s="59" t="s">
        <v>163</v>
      </c>
      <c r="F34" s="60" t="s">
        <v>160</v>
      </c>
      <c r="G34" s="62">
        <v>937.21804511278197</v>
      </c>
      <c r="H34" s="62">
        <v>964.19213973799117</v>
      </c>
      <c r="I34" s="62">
        <v>1010.2941176470589</v>
      </c>
      <c r="J34" s="62">
        <v>957.41444866920153</v>
      </c>
      <c r="K34" s="62">
        <v>1087.6132930513595</v>
      </c>
      <c r="L34" s="62">
        <v>932.63157894736844</v>
      </c>
      <c r="M34" s="62">
        <v>1014.7679324894515</v>
      </c>
      <c r="N34" s="62">
        <v>1001.5283842794761</v>
      </c>
      <c r="O34" s="62">
        <v>835.53398058252424</v>
      </c>
      <c r="P34" s="62">
        <v>893.78531073446334</v>
      </c>
      <c r="Q34" s="62">
        <v>949.24812030075179</v>
      </c>
      <c r="R34" s="62">
        <v>834.89148580968276</v>
      </c>
      <c r="S34" s="62">
        <v>822.65372168284796</v>
      </c>
      <c r="T34" s="62">
        <v>873.39181286549706</v>
      </c>
      <c r="U34" s="62">
        <v>906.53789004457644</v>
      </c>
      <c r="V34" s="62">
        <v>954.37317784256561</v>
      </c>
      <c r="W34" s="62">
        <v>857.42887249736577</v>
      </c>
      <c r="X34" s="62">
        <v>921.43522833178008</v>
      </c>
      <c r="Y34" s="62">
        <v>1268.2219419924338</v>
      </c>
      <c r="AA34" s="62">
        <f t="shared" si="20"/>
        <v>822.65372168284796</v>
      </c>
      <c r="AB34" s="62">
        <f t="shared" si="21"/>
        <v>1268.2219419924338</v>
      </c>
      <c r="AC34" s="54"/>
      <c r="AD34" s="63">
        <f>(AB34-AA34)/2</f>
        <v>222.78411015479293</v>
      </c>
      <c r="AE34" s="63">
        <f t="shared" si="19"/>
        <v>822.65372168284796</v>
      </c>
      <c r="AF34" s="63">
        <f t="shared" si="23"/>
        <v>1045.4378318376409</v>
      </c>
      <c r="AG34" s="63">
        <f t="shared" si="23"/>
        <v>1268.2219419924338</v>
      </c>
      <c r="AH34" s="63"/>
      <c r="AI34" s="63"/>
      <c r="AJ34" s="63"/>
    </row>
    <row r="35" spans="5:36">
      <c r="E35" s="59" t="s">
        <v>164</v>
      </c>
      <c r="F35" s="60" t="s">
        <v>160</v>
      </c>
      <c r="G35" s="62">
        <v>1124.9003984063745</v>
      </c>
      <c r="H35" s="62">
        <v>998.90710382513657</v>
      </c>
      <c r="I35" s="62">
        <v>1184.1328413284134</v>
      </c>
      <c r="J35" s="62">
        <v>1113.3603238866397</v>
      </c>
      <c r="K35" s="62">
        <v>1179.4007490636704</v>
      </c>
      <c r="L35" s="62">
        <v>1134.9570200573066</v>
      </c>
      <c r="M35" s="62">
        <v>1142.962962962963</v>
      </c>
      <c r="N35" s="62">
        <v>1158.7301587301588</v>
      </c>
      <c r="O35" s="62">
        <v>1102.3584905660377</v>
      </c>
      <c r="P35" s="62">
        <v>1032.9861111111111</v>
      </c>
      <c r="Q35" s="62">
        <v>1098.7455197132617</v>
      </c>
      <c r="R35" s="62">
        <v>1130.7557117750439</v>
      </c>
      <c r="S35" s="62">
        <v>1086.72</v>
      </c>
      <c r="T35" s="62">
        <v>1082.5065274151436</v>
      </c>
      <c r="U35" s="62">
        <v>1211.4104595879558</v>
      </c>
      <c r="V35" s="62">
        <v>1192.6183844011141</v>
      </c>
      <c r="W35" s="62">
        <v>1090.8450704225352</v>
      </c>
      <c r="X35" s="62">
        <v>1068.3438155136269</v>
      </c>
      <c r="Y35" s="62">
        <v>1182.4289405684756</v>
      </c>
      <c r="AA35" s="62">
        <f t="shared" si="20"/>
        <v>998.90710382513657</v>
      </c>
      <c r="AB35" s="62">
        <f t="shared" si="21"/>
        <v>1211.4104595879558</v>
      </c>
      <c r="AC35" s="54"/>
      <c r="AD35" s="63">
        <f>(AB35-AA35)/2</f>
        <v>106.25167788140959</v>
      </c>
      <c r="AE35" s="63">
        <f t="shared" si="19"/>
        <v>998.90710382513657</v>
      </c>
      <c r="AF35" s="63">
        <f t="shared" si="23"/>
        <v>1105.1587817065461</v>
      </c>
      <c r="AG35" s="63">
        <f t="shared" si="23"/>
        <v>1211.4104595879558</v>
      </c>
      <c r="AH35" s="63"/>
      <c r="AI35" s="63"/>
      <c r="AJ35" s="63"/>
    </row>
    <row r="36" spans="5:36">
      <c r="E36" s="59" t="s">
        <v>165</v>
      </c>
      <c r="F36" s="60" t="s">
        <v>160</v>
      </c>
      <c r="G36" s="62">
        <v>1378.1021897810217</v>
      </c>
      <c r="H36" s="62">
        <v>1158.7301587301588</v>
      </c>
      <c r="I36" s="62">
        <v>1417.8571428571429</v>
      </c>
      <c r="J36" s="62">
        <v>1214.5833333333335</v>
      </c>
      <c r="K36" s="62">
        <v>1506.7796610169491</v>
      </c>
      <c r="L36" s="62">
        <v>1344.7368421052631</v>
      </c>
      <c r="M36" s="62">
        <v>1525.8928571428571</v>
      </c>
      <c r="N36" s="62">
        <v>1160.7142857142858</v>
      </c>
      <c r="O36" s="62">
        <v>1299.1150442477876</v>
      </c>
      <c r="P36" s="62">
        <v>1391.3793103448277</v>
      </c>
      <c r="Q36" s="62">
        <v>1374.4360902255639</v>
      </c>
      <c r="R36" s="62">
        <v>1284.6153846153848</v>
      </c>
      <c r="S36" s="62">
        <v>1404.4585987261148</v>
      </c>
      <c r="T36" s="62">
        <v>1262.6168224299067</v>
      </c>
      <c r="U36" s="62">
        <v>1398.2658959537571</v>
      </c>
      <c r="V36" s="62">
        <v>1532.6530612244899</v>
      </c>
      <c r="W36" s="62">
        <v>1327.1186440677966</v>
      </c>
      <c r="X36" s="62">
        <v>1465.1515151515152</v>
      </c>
      <c r="Y36" s="62">
        <v>1486.9918699186992</v>
      </c>
      <c r="AA36" s="62">
        <f t="shared" si="20"/>
        <v>1158.7301587301588</v>
      </c>
      <c r="AB36" s="62">
        <f t="shared" si="21"/>
        <v>1532.6530612244899</v>
      </c>
      <c r="AC36" s="54"/>
      <c r="AD36" s="63">
        <f>(AB36-AA36)/1</f>
        <v>373.92290249433108</v>
      </c>
      <c r="AE36" s="63">
        <f t="shared" si="19"/>
        <v>1158.7301587301588</v>
      </c>
      <c r="AF36" s="63">
        <f t="shared" si="23"/>
        <v>1532.6530612244899</v>
      </c>
      <c r="AG36" s="63"/>
      <c r="AH36" s="63"/>
      <c r="AI36" s="63"/>
      <c r="AJ36" s="63"/>
    </row>
    <row r="37" spans="5:36">
      <c r="E37" s="59" t="s">
        <v>166</v>
      </c>
      <c r="F37" s="60" t="s">
        <v>160</v>
      </c>
      <c r="G37" s="62">
        <v>2567.5728155339802</v>
      </c>
      <c r="H37" s="62">
        <v>1932.6086956521738</v>
      </c>
      <c r="I37" s="62">
        <v>2083.7696335078535</v>
      </c>
      <c r="J37" s="62">
        <v>2652.9605263157896</v>
      </c>
      <c r="K37" s="62">
        <v>2907.6687116564417</v>
      </c>
      <c r="L37" s="62">
        <v>2881.0584958217269</v>
      </c>
      <c r="M37" s="62">
        <v>2485.6828193832598</v>
      </c>
      <c r="N37" s="62">
        <v>2916.7082294264342</v>
      </c>
      <c r="O37" s="62">
        <v>2330.6796116504856</v>
      </c>
      <c r="P37" s="62">
        <v>2049.2512479201332</v>
      </c>
      <c r="Q37" s="62">
        <v>1849.9408284023668</v>
      </c>
      <c r="R37" s="62">
        <v>2341.269841269841</v>
      </c>
      <c r="S37" s="62">
        <v>2336.8606701940034</v>
      </c>
      <c r="T37" s="62">
        <v>2295.7241379310344</v>
      </c>
      <c r="U37" s="62">
        <v>2706.7930489731439</v>
      </c>
      <c r="V37" s="62">
        <v>2825.8805513016846</v>
      </c>
      <c r="W37" s="62">
        <v>2766.9444444444443</v>
      </c>
      <c r="X37" s="62">
        <v>3150.3134796238246</v>
      </c>
      <c r="Y37" s="62">
        <v>3884.5921450151059</v>
      </c>
      <c r="AA37" s="62">
        <f t="shared" si="20"/>
        <v>1849.9408284023668</v>
      </c>
      <c r="AB37" s="62">
        <f t="shared" si="21"/>
        <v>3884.5921450151059</v>
      </c>
      <c r="AC37" s="54"/>
      <c r="AD37" s="63">
        <f t="shared" si="22"/>
        <v>678.21710553757964</v>
      </c>
      <c r="AE37" s="63">
        <f t="shared" si="19"/>
        <v>1849.9408284023668</v>
      </c>
      <c r="AF37" s="63">
        <f t="shared" si="23"/>
        <v>2528.1579339399464</v>
      </c>
      <c r="AG37" s="63">
        <f t="shared" si="23"/>
        <v>3206.3750394775261</v>
      </c>
      <c r="AH37" s="63">
        <f t="shared" ref="AH37" si="26">AG37+$AD37</f>
        <v>3884.5921450151059</v>
      </c>
      <c r="AI37" s="63"/>
      <c r="AJ37" s="63"/>
    </row>
    <row r="38" spans="5:36">
      <c r="E38" s="59" t="s">
        <v>167</v>
      </c>
      <c r="F38" s="60" t="s">
        <v>160</v>
      </c>
      <c r="G38" s="62">
        <v>1271.2367491166078</v>
      </c>
      <c r="H38" s="62">
        <v>1222.5201072386058</v>
      </c>
      <c r="I38" s="62">
        <v>1200.2680965147454</v>
      </c>
      <c r="J38" s="62">
        <v>1348.8210818307905</v>
      </c>
      <c r="K38" s="62">
        <v>1443.5073627844713</v>
      </c>
      <c r="L38" s="62">
        <v>1474.8132337246532</v>
      </c>
      <c r="M38" s="62">
        <v>1294.1860465116281</v>
      </c>
      <c r="N38" s="62">
        <v>1295.3195319531953</v>
      </c>
      <c r="O38" s="62">
        <v>1136.2029208301306</v>
      </c>
      <c r="P38" s="62">
        <v>1163.1687242798353</v>
      </c>
      <c r="Q38" s="62">
        <v>1069.8113207547169</v>
      </c>
      <c r="R38" s="62">
        <v>1164.5345155161494</v>
      </c>
      <c r="S38" s="62">
        <v>1122.2582387898433</v>
      </c>
      <c r="T38" s="62">
        <v>1105.0705697856768</v>
      </c>
      <c r="U38" s="62">
        <v>1193.6416184971097</v>
      </c>
      <c r="V38" s="62">
        <v>1356.328082563824</v>
      </c>
      <c r="W38" s="62">
        <v>1244.3315725314912</v>
      </c>
      <c r="X38" s="62">
        <v>1504.4044427422443</v>
      </c>
      <c r="Y38" s="62">
        <v>1656.9995638901003</v>
      </c>
      <c r="AA38" s="62">
        <f t="shared" si="20"/>
        <v>1069.8113207547169</v>
      </c>
      <c r="AB38" s="62">
        <f t="shared" si="21"/>
        <v>1656.9995638901003</v>
      </c>
      <c r="AC38" s="54"/>
      <c r="AD38" s="63">
        <f t="shared" si="22"/>
        <v>195.72941437846112</v>
      </c>
      <c r="AE38" s="63">
        <f t="shared" si="19"/>
        <v>1069.8113207547169</v>
      </c>
      <c r="AF38" s="63">
        <f t="shared" si="23"/>
        <v>1265.540735133178</v>
      </c>
      <c r="AG38" s="63">
        <f t="shared" si="23"/>
        <v>1461.2701495116391</v>
      </c>
      <c r="AH38" s="63">
        <f t="shared" ref="AH38" si="27">AG38+$AD38</f>
        <v>1656.9995638901003</v>
      </c>
      <c r="AI38" s="63"/>
      <c r="AJ38" s="63"/>
    </row>
    <row r="39" spans="5:36">
      <c r="E39" s="59" t="s">
        <v>168</v>
      </c>
      <c r="F39" s="60" t="s">
        <v>160</v>
      </c>
      <c r="G39" s="62">
        <v>1304.8951048951049</v>
      </c>
      <c r="H39" s="62">
        <v>1423.148148148148</v>
      </c>
      <c r="I39" s="62">
        <v>1048.8888888888889</v>
      </c>
      <c r="J39" s="62">
        <v>1130.4000000000001</v>
      </c>
      <c r="K39" s="62">
        <v>1380.379746835443</v>
      </c>
      <c r="L39" s="62">
        <v>1145.3271028037384</v>
      </c>
      <c r="M39" s="62">
        <v>1401.2295081967213</v>
      </c>
      <c r="N39" s="62">
        <v>1192.9961089494163</v>
      </c>
      <c r="O39" s="62">
        <v>1164.0740740740741</v>
      </c>
      <c r="P39" s="62">
        <v>1083.3333333333335</v>
      </c>
      <c r="Q39" s="62">
        <v>1234.21926910299</v>
      </c>
      <c r="R39" s="62">
        <v>1106.4139941690962</v>
      </c>
      <c r="S39" s="62">
        <v>1228.4313725490197</v>
      </c>
      <c r="T39" s="62">
        <v>1231.858407079646</v>
      </c>
      <c r="U39" s="62">
        <v>1324.9249249249249</v>
      </c>
      <c r="V39" s="62">
        <v>1329.3367346938776</v>
      </c>
      <c r="W39" s="62">
        <v>1433.1877729257642</v>
      </c>
      <c r="X39" s="62">
        <v>1285.9649122807018</v>
      </c>
      <c r="Y39" s="62">
        <v>1960.495867768595</v>
      </c>
      <c r="AA39" s="62">
        <f t="shared" si="20"/>
        <v>1048.8888888888889</v>
      </c>
      <c r="AB39" s="62">
        <f t="shared" si="21"/>
        <v>1960.495867768595</v>
      </c>
      <c r="AC39" s="54"/>
      <c r="AD39" s="63">
        <f t="shared" si="22"/>
        <v>303.86899295990202</v>
      </c>
      <c r="AE39" s="63">
        <f t="shared" si="19"/>
        <v>1048.8888888888889</v>
      </c>
      <c r="AF39" s="63">
        <f t="shared" si="23"/>
        <v>1352.7578818487909</v>
      </c>
      <c r="AG39" s="63">
        <f t="shared" si="23"/>
        <v>1656.6268748086929</v>
      </c>
      <c r="AH39" s="63">
        <f t="shared" ref="AH39" si="28">AG39+$AD39</f>
        <v>1960.495867768595</v>
      </c>
      <c r="AI39" s="63"/>
      <c r="AJ39" s="63"/>
    </row>
    <row r="40" spans="5:36">
      <c r="E40" s="59" t="s">
        <v>169</v>
      </c>
      <c r="F40" s="60" t="s">
        <v>160</v>
      </c>
      <c r="G40" s="62">
        <v>1729.8755186721992</v>
      </c>
      <c r="H40" s="62">
        <v>1818.1818181818182</v>
      </c>
      <c r="I40" s="62">
        <v>1483.1050228310503</v>
      </c>
      <c r="J40" s="62">
        <v>1603.9024390243903</v>
      </c>
      <c r="K40" s="62">
        <v>1743.8095238095236</v>
      </c>
      <c r="L40" s="62">
        <v>1550</v>
      </c>
      <c r="M40" s="62">
        <v>1560.1719197707735</v>
      </c>
      <c r="N40" s="62">
        <v>1689.5027624309391</v>
      </c>
      <c r="O40" s="62">
        <v>1559.6153846153848</v>
      </c>
      <c r="P40" s="62">
        <v>1556.8421052631579</v>
      </c>
      <c r="Q40" s="62">
        <v>1684.8648648648648</v>
      </c>
      <c r="R40" s="62">
        <v>1521.8354430379748</v>
      </c>
      <c r="S40" s="62">
        <v>1646.6772151898733</v>
      </c>
      <c r="T40" s="62">
        <v>1594.3768996960487</v>
      </c>
      <c r="U40" s="62">
        <v>1716.346153846154</v>
      </c>
      <c r="V40" s="62">
        <v>1761.8887015177065</v>
      </c>
      <c r="W40" s="62">
        <v>1850.8178844056708</v>
      </c>
      <c r="X40" s="62">
        <v>1807.9064587973273</v>
      </c>
      <c r="Y40" s="62">
        <v>2449.4983277591973</v>
      </c>
      <c r="AA40" s="62">
        <f t="shared" si="20"/>
        <v>1483.1050228310503</v>
      </c>
      <c r="AB40" s="62">
        <f t="shared" si="21"/>
        <v>2449.4983277591973</v>
      </c>
      <c r="AC40" s="54"/>
      <c r="AD40" s="63">
        <f t="shared" si="22"/>
        <v>322.13110164271569</v>
      </c>
      <c r="AE40" s="63">
        <f t="shared" si="19"/>
        <v>1483.1050228310503</v>
      </c>
      <c r="AF40" s="63">
        <f t="shared" si="23"/>
        <v>1805.236124473766</v>
      </c>
      <c r="AG40" s="63">
        <f t="shared" si="23"/>
        <v>2127.3672261164816</v>
      </c>
      <c r="AH40" s="63">
        <f t="shared" ref="AH40" si="29">AG40+$AD40</f>
        <v>2449.4983277591973</v>
      </c>
      <c r="AI40" s="63"/>
      <c r="AJ40" s="63"/>
    </row>
    <row r="41" spans="5:36">
      <c r="E41" s="59" t="s">
        <v>170</v>
      </c>
      <c r="F41" s="60" t="s">
        <v>160</v>
      </c>
      <c r="G41" s="62">
        <v>4779.1666666666661</v>
      </c>
      <c r="H41" s="62">
        <v>3005.8823529411766</v>
      </c>
      <c r="I41" s="62">
        <v>4770.2127659574462</v>
      </c>
      <c r="J41" s="62">
        <v>4782.3529411764703</v>
      </c>
      <c r="K41" s="62">
        <v>5020.408163265306</v>
      </c>
      <c r="L41" s="62">
        <v>5235.593220338983</v>
      </c>
      <c r="M41" s="62">
        <v>5837.9746835443038</v>
      </c>
      <c r="N41" s="62">
        <v>4805.8139534883721</v>
      </c>
      <c r="O41" s="62">
        <v>4326.5486725663723</v>
      </c>
      <c r="P41" s="62">
        <v>3918.9781021897807</v>
      </c>
      <c r="Q41" s="62">
        <v>4563.698630136987</v>
      </c>
      <c r="R41" s="62">
        <v>4835.6589147286822</v>
      </c>
      <c r="S41" s="62">
        <v>4208.8397790055251</v>
      </c>
      <c r="T41" s="62">
        <v>4621.7142857142862</v>
      </c>
      <c r="U41" s="62">
        <v>5209.7902097902097</v>
      </c>
      <c r="V41" s="62">
        <v>5304.4871794871797</v>
      </c>
      <c r="W41" s="62">
        <v>3903.4965034965035</v>
      </c>
      <c r="X41" s="62">
        <v>6887.0689655172409</v>
      </c>
      <c r="Y41" s="62">
        <v>5025.724637681159</v>
      </c>
      <c r="AA41" s="62">
        <f t="shared" si="20"/>
        <v>3005.8823529411766</v>
      </c>
      <c r="AB41" s="62">
        <f t="shared" si="21"/>
        <v>6887.0689655172409</v>
      </c>
      <c r="AC41" s="54"/>
      <c r="AD41" s="63">
        <f t="shared" si="22"/>
        <v>1293.7288708586882</v>
      </c>
      <c r="AE41" s="63">
        <f t="shared" si="19"/>
        <v>3005.8823529411766</v>
      </c>
      <c r="AF41" s="63">
        <f t="shared" si="23"/>
        <v>4299.611223799865</v>
      </c>
      <c r="AG41" s="63">
        <f t="shared" si="23"/>
        <v>5593.3400946585534</v>
      </c>
      <c r="AH41" s="63">
        <f t="shared" ref="AH41" si="30">AG41+$AD41</f>
        <v>6887.0689655172418</v>
      </c>
      <c r="AI41" s="63"/>
      <c r="AJ41" s="63"/>
    </row>
    <row r="42" spans="5:36">
      <c r="E42" s="59" t="s">
        <v>171</v>
      </c>
      <c r="F42" s="60" t="s">
        <v>160</v>
      </c>
      <c r="G42" s="62">
        <v>870.23622047244089</v>
      </c>
      <c r="H42" s="62">
        <v>759.73451327433622</v>
      </c>
      <c r="I42" s="62">
        <v>811.48036253776434</v>
      </c>
      <c r="J42" s="62">
        <v>801.21212121212113</v>
      </c>
      <c r="K42" s="62">
        <v>897.91666666666663</v>
      </c>
      <c r="L42" s="62">
        <v>873.20954907161797</v>
      </c>
      <c r="M42" s="62">
        <v>806.55430711610484</v>
      </c>
      <c r="N42" s="62">
        <v>885.08771929824559</v>
      </c>
      <c r="O42" s="62">
        <v>835.52</v>
      </c>
      <c r="P42" s="62">
        <v>872.67605633802816</v>
      </c>
      <c r="Q42" s="62">
        <v>838.44444444444446</v>
      </c>
      <c r="R42" s="62">
        <v>934.21052631578959</v>
      </c>
      <c r="S42" s="62">
        <v>903.80761523046101</v>
      </c>
      <c r="T42" s="62">
        <v>866.37168141592917</v>
      </c>
      <c r="U42" s="62">
        <v>901.32052821128445</v>
      </c>
      <c r="V42" s="62">
        <v>975.53310886644215</v>
      </c>
      <c r="W42" s="62">
        <v>826.16161616161628</v>
      </c>
      <c r="X42" s="62">
        <v>894.84126984126976</v>
      </c>
      <c r="Y42" s="62">
        <v>863.35341365461852</v>
      </c>
      <c r="AA42" s="62">
        <f t="shared" si="20"/>
        <v>759.73451327433622</v>
      </c>
      <c r="AB42" s="62">
        <f t="shared" si="21"/>
        <v>975.53310886644215</v>
      </c>
      <c r="AC42" s="54"/>
      <c r="AD42" s="63">
        <f>(AB42-AA42)/2</f>
        <v>107.89929779605296</v>
      </c>
      <c r="AE42" s="63">
        <f t="shared" si="19"/>
        <v>759.73451327433622</v>
      </c>
      <c r="AF42" s="63">
        <f t="shared" si="23"/>
        <v>867.63381107038913</v>
      </c>
      <c r="AG42" s="63">
        <f t="shared" si="23"/>
        <v>975.53310886644203</v>
      </c>
      <c r="AH42" s="63"/>
      <c r="AI42" s="63"/>
      <c r="AJ42" s="63"/>
    </row>
    <row r="43" spans="5:36">
      <c r="E43" s="59" t="s">
        <v>172</v>
      </c>
      <c r="F43" s="60" t="s">
        <v>160</v>
      </c>
      <c r="G43" s="62">
        <v>2017.5514626218853</v>
      </c>
      <c r="H43" s="62">
        <v>1767.5599435825106</v>
      </c>
      <c r="I43" s="62">
        <v>1834.4403444034442</v>
      </c>
      <c r="J43" s="62">
        <v>1917.2804532577902</v>
      </c>
      <c r="K43" s="62">
        <v>2169.9339207048456</v>
      </c>
      <c r="L43" s="62">
        <v>1977.2727272727273</v>
      </c>
      <c r="M43" s="62">
        <v>2038.0271084337348</v>
      </c>
      <c r="N43" s="62">
        <v>1766.5175718849841</v>
      </c>
      <c r="O43" s="62">
        <v>2086.812411847673</v>
      </c>
      <c r="P43" s="62">
        <v>1943.5438792621576</v>
      </c>
      <c r="Q43" s="62">
        <v>1916.547131147541</v>
      </c>
      <c r="R43" s="62">
        <v>1929.8611111111111</v>
      </c>
      <c r="S43" s="62">
        <v>2106.2629614267939</v>
      </c>
      <c r="T43" s="62">
        <v>1856.2130177514791</v>
      </c>
      <c r="U43" s="62">
        <v>2059.4292803970225</v>
      </c>
      <c r="V43" s="62">
        <v>2130.8032424465732</v>
      </c>
      <c r="W43" s="62">
        <v>1927.8328824767059</v>
      </c>
      <c r="X43" s="62">
        <v>2253.3980582524273</v>
      </c>
      <c r="Y43" s="62">
        <v>2310.3707544723879</v>
      </c>
      <c r="AA43" s="62">
        <f t="shared" si="20"/>
        <v>1766.5175718849841</v>
      </c>
      <c r="AB43" s="62">
        <f t="shared" si="21"/>
        <v>2310.3707544723879</v>
      </c>
      <c r="AC43" s="54"/>
      <c r="AD43" s="63">
        <f t="shared" si="22"/>
        <v>181.28439419580127</v>
      </c>
      <c r="AE43" s="63">
        <f t="shared" si="19"/>
        <v>1766.5175718849841</v>
      </c>
      <c r="AF43" s="63">
        <f t="shared" si="23"/>
        <v>1947.8019660807854</v>
      </c>
      <c r="AG43" s="63">
        <f t="shared" si="23"/>
        <v>2129.0863602765867</v>
      </c>
      <c r="AH43" s="63">
        <f t="shared" ref="AH43" si="31">AG43+$AD43</f>
        <v>2310.3707544723879</v>
      </c>
      <c r="AI43" s="63"/>
      <c r="AJ43" s="63"/>
    </row>
    <row r="44" spans="5:36">
      <c r="E44" s="59" t="s">
        <v>173</v>
      </c>
      <c r="F44" s="60" t="s">
        <v>160</v>
      </c>
      <c r="G44" s="62">
        <v>604.86854917234666</v>
      </c>
      <c r="H44" s="62">
        <v>688.62928348909657</v>
      </c>
      <c r="I44" s="62">
        <v>611.11111111111109</v>
      </c>
      <c r="J44" s="62">
        <v>638.97637795275591</v>
      </c>
      <c r="K44" s="62">
        <v>652.6522593320235</v>
      </c>
      <c r="L44" s="62">
        <v>665.07462686567158</v>
      </c>
      <c r="M44" s="62">
        <v>571.19628339140536</v>
      </c>
      <c r="N44" s="62">
        <v>632.38866396761136</v>
      </c>
      <c r="O44" s="62">
        <v>545.19832985386222</v>
      </c>
      <c r="P44" s="62">
        <v>554.1222114451989</v>
      </c>
      <c r="Q44" s="62">
        <v>576.70504871567755</v>
      </c>
      <c r="R44" s="62">
        <v>573.45679012345681</v>
      </c>
      <c r="S44" s="62">
        <v>586.50793650793651</v>
      </c>
      <c r="T44" s="62">
        <v>536.85897435897436</v>
      </c>
      <c r="U44" s="62">
        <v>602.08667736757627</v>
      </c>
      <c r="V44" s="62">
        <v>609.52749806351665</v>
      </c>
      <c r="W44" s="62">
        <v>610.07792207792204</v>
      </c>
      <c r="X44" s="62">
        <v>637.25254949010207</v>
      </c>
      <c r="Y44" s="62">
        <v>664.1171328671328</v>
      </c>
      <c r="AA44" s="62">
        <f t="shared" si="20"/>
        <v>536.85897435897436</v>
      </c>
      <c r="AB44" s="62">
        <f t="shared" si="21"/>
        <v>688.62928348909657</v>
      </c>
      <c r="AC44" s="54"/>
      <c r="AD44" s="63">
        <f>(AB44-AA44)/2</f>
        <v>75.8851545650611</v>
      </c>
      <c r="AE44" s="63">
        <f t="shared" si="19"/>
        <v>536.85897435897436</v>
      </c>
      <c r="AF44" s="63">
        <f t="shared" si="23"/>
        <v>612.74412892403552</v>
      </c>
      <c r="AG44" s="63">
        <f t="shared" si="23"/>
        <v>688.62928348909668</v>
      </c>
      <c r="AH44" s="63"/>
      <c r="AI44" s="63"/>
      <c r="AJ44" s="63"/>
    </row>
    <row r="45" spans="5:36">
      <c r="E45" s="59" t="s">
        <v>174</v>
      </c>
      <c r="F45" s="60" t="s">
        <v>160</v>
      </c>
      <c r="G45" s="62">
        <v>2930.0613496932515</v>
      </c>
      <c r="H45" s="62">
        <v>1637.8378378378379</v>
      </c>
      <c r="I45" s="62">
        <v>2785.7142857142858</v>
      </c>
      <c r="J45" s="62">
        <v>2031.3253012048194</v>
      </c>
      <c r="K45" s="62">
        <v>2676.041666666667</v>
      </c>
      <c r="L45" s="62">
        <v>2618.9473684210525</v>
      </c>
      <c r="M45" s="62">
        <v>2876.5957446808511</v>
      </c>
      <c r="N45" s="62">
        <v>2607.2727272727275</v>
      </c>
      <c r="O45" s="62">
        <v>3407.964601769911</v>
      </c>
      <c r="P45" s="62">
        <v>2822.159090909091</v>
      </c>
      <c r="Q45" s="62">
        <v>2272.2222222222222</v>
      </c>
      <c r="R45" s="62">
        <v>2640.1197604790418</v>
      </c>
      <c r="S45" s="62">
        <v>2881.5450643776826</v>
      </c>
      <c r="T45" s="62">
        <v>2599.4252873563219</v>
      </c>
      <c r="U45" s="62">
        <v>3178.4530386740335</v>
      </c>
      <c r="V45" s="62">
        <v>2915.4205607476638</v>
      </c>
      <c r="W45" s="62">
        <v>3151.7751479289941</v>
      </c>
      <c r="X45" s="62">
        <v>3977.1587743732589</v>
      </c>
      <c r="Y45" s="62">
        <v>3499.749373433584</v>
      </c>
      <c r="AA45" s="62">
        <f t="shared" si="20"/>
        <v>1637.8378378378379</v>
      </c>
      <c r="AB45" s="62">
        <f t="shared" si="21"/>
        <v>3977.1587743732589</v>
      </c>
      <c r="AC45" s="54"/>
      <c r="AD45" s="63">
        <f t="shared" si="22"/>
        <v>779.77364551180699</v>
      </c>
      <c r="AE45" s="63">
        <f t="shared" si="19"/>
        <v>1637.8378378378379</v>
      </c>
      <c r="AF45" s="63">
        <f t="shared" si="23"/>
        <v>2417.6114833496449</v>
      </c>
      <c r="AG45" s="63">
        <f t="shared" si="23"/>
        <v>3197.3851288614519</v>
      </c>
      <c r="AH45" s="63">
        <f t="shared" ref="AH45" si="32">AG45+$AD45</f>
        <v>3977.1587743732589</v>
      </c>
      <c r="AI45" s="63"/>
      <c r="AJ45" s="63"/>
    </row>
    <row r="46" spans="5:36">
      <c r="E46" s="59" t="s">
        <v>175</v>
      </c>
      <c r="F46" s="60" t="s">
        <v>160</v>
      </c>
      <c r="G46" s="62">
        <v>6213.496932515337</v>
      </c>
      <c r="H46" s="62">
        <v>6242.1052631578941</v>
      </c>
      <c r="I46" s="62">
        <v>8458.3333333333321</v>
      </c>
      <c r="J46" s="62">
        <v>5750</v>
      </c>
      <c r="K46" s="62">
        <v>5880.645161290322</v>
      </c>
      <c r="L46" s="62">
        <v>5721.5384615384619</v>
      </c>
      <c r="M46" s="62">
        <v>6417.272727272727</v>
      </c>
      <c r="N46" s="62">
        <v>6059.5588235294117</v>
      </c>
      <c r="O46" s="62">
        <v>5741.6267942583727</v>
      </c>
      <c r="P46" s="62">
        <v>5922.134387351779</v>
      </c>
      <c r="Q46" s="62">
        <v>5811.0701107011064</v>
      </c>
      <c r="R46" s="62">
        <v>6304.2471042471043</v>
      </c>
      <c r="S46" s="62">
        <v>6166.0098522167491</v>
      </c>
      <c r="T46" s="62">
        <v>6649.5049504950503</v>
      </c>
      <c r="U46" s="62">
        <v>6186.7741935483873</v>
      </c>
      <c r="V46" s="62">
        <v>6445.5197132616486</v>
      </c>
      <c r="W46" s="62">
        <v>6393.0894308943089</v>
      </c>
      <c r="X46" s="62">
        <v>7209.4240837696334</v>
      </c>
      <c r="Y46" s="62">
        <v>6144.0251572327043</v>
      </c>
      <c r="AA46" s="62">
        <f t="shared" si="20"/>
        <v>5721.5384615384619</v>
      </c>
      <c r="AB46" s="62">
        <f t="shared" si="21"/>
        <v>8458.3333333333321</v>
      </c>
      <c r="AC46" s="54"/>
      <c r="AD46" s="63">
        <f t="shared" si="22"/>
        <v>912.26495726495671</v>
      </c>
      <c r="AE46" s="63">
        <f t="shared" si="19"/>
        <v>5721.5384615384619</v>
      </c>
      <c r="AF46" s="63">
        <f t="shared" si="23"/>
        <v>6633.8034188034189</v>
      </c>
      <c r="AG46" s="63">
        <f t="shared" si="23"/>
        <v>7546.068376068376</v>
      </c>
      <c r="AH46" s="63">
        <f t="shared" ref="AH46" si="33">AG46+$AD46</f>
        <v>8458.3333333333321</v>
      </c>
      <c r="AI46" s="63"/>
      <c r="AJ46" s="63"/>
    </row>
    <row r="51" spans="29:36" ht="51">
      <c r="AC51" s="54"/>
      <c r="AD51" s="65" t="s">
        <v>181</v>
      </c>
      <c r="AE51" s="61">
        <v>2.106812299</v>
      </c>
      <c r="AF51" s="54" t="s">
        <v>180</v>
      </c>
      <c r="AG51" s="54"/>
      <c r="AH51" s="54"/>
      <c r="AI51" s="54"/>
      <c r="AJ51" s="54"/>
    </row>
    <row r="52" spans="29:36">
      <c r="AC52" s="59" t="s">
        <v>159</v>
      </c>
      <c r="AD52" s="60" t="s">
        <v>160</v>
      </c>
      <c r="AE52" s="62">
        <f>AE31*$AE$51</f>
        <v>2780.7729019941585</v>
      </c>
      <c r="AF52" s="62">
        <f t="shared" ref="AF52:AH52" si="34">AF31*$AE$51</f>
        <v>3194.9578358806161</v>
      </c>
      <c r="AG52" s="62">
        <f t="shared" si="34"/>
        <v>3609.1427697670742</v>
      </c>
      <c r="AH52" s="62">
        <f t="shared" si="34"/>
        <v>4023.3277036535324</v>
      </c>
      <c r="AI52" s="62"/>
      <c r="AJ52" s="62"/>
    </row>
    <row r="53" spans="29:36">
      <c r="AC53" s="59" t="s">
        <v>161</v>
      </c>
      <c r="AD53" s="60" t="s">
        <v>160</v>
      </c>
      <c r="AE53" s="62">
        <f t="shared" ref="AE53:AH67" si="35">AE32*$AE$51</f>
        <v>2723.4791382478629</v>
      </c>
      <c r="AF53" s="62">
        <f t="shared" si="35"/>
        <v>3124.170007215208</v>
      </c>
      <c r="AG53" s="62">
        <f t="shared" si="35"/>
        <v>3524.8608761825535</v>
      </c>
      <c r="AH53" s="62">
        <f t="shared" si="35"/>
        <v>3925.551745149899</v>
      </c>
      <c r="AI53" s="62"/>
      <c r="AJ53" s="62"/>
    </row>
    <row r="54" spans="29:36">
      <c r="AC54" s="59" t="s">
        <v>162</v>
      </c>
      <c r="AD54" s="60" t="s">
        <v>160</v>
      </c>
      <c r="AE54" s="62">
        <f t="shared" si="35"/>
        <v>3008.6744707450566</v>
      </c>
      <c r="AF54" s="62">
        <f t="shared" si="35"/>
        <v>3438.5163472264139</v>
      </c>
      <c r="AG54" s="62">
        <f t="shared" si="35"/>
        <v>3868.3582237077717</v>
      </c>
      <c r="AH54" s="62">
        <f t="shared" si="35"/>
        <v>4298.2001001891294</v>
      </c>
      <c r="AI54" s="62"/>
      <c r="AJ54" s="62"/>
    </row>
    <row r="55" spans="29:36">
      <c r="AC55" s="59" t="s">
        <v>163</v>
      </c>
      <c r="AD55" s="60" t="s">
        <v>160</v>
      </c>
      <c r="AE55" s="62">
        <f t="shared" si="35"/>
        <v>1733.1769786595471</v>
      </c>
      <c r="AF55" s="62">
        <f t="shared" si="35"/>
        <v>2202.5412819554358</v>
      </c>
      <c r="AG55" s="62">
        <f t="shared" si="35"/>
        <v>2671.9055852513243</v>
      </c>
      <c r="AH55" s="62"/>
      <c r="AI55" s="62"/>
      <c r="AJ55" s="62"/>
    </row>
    <row r="56" spans="29:36">
      <c r="AC56" s="59" t="s">
        <v>164</v>
      </c>
      <c r="AD56" s="60" t="s">
        <v>160</v>
      </c>
      <c r="AE56" s="62">
        <f t="shared" si="35"/>
        <v>2104.5097718972675</v>
      </c>
      <c r="AF56" s="62">
        <f t="shared" si="35"/>
        <v>2328.3621136472075</v>
      </c>
      <c r="AG56" s="62">
        <f t="shared" si="35"/>
        <v>2552.2144553971475</v>
      </c>
      <c r="AH56" s="62"/>
      <c r="AI56" s="62"/>
      <c r="AJ56" s="62"/>
    </row>
    <row r="57" spans="29:36">
      <c r="AC57" s="59" t="s">
        <v>165</v>
      </c>
      <c r="AD57" s="60" t="s">
        <v>160</v>
      </c>
      <c r="AE57" s="62">
        <f t="shared" si="35"/>
        <v>2441.2269496349209</v>
      </c>
      <c r="AF57" s="62">
        <f t="shared" si="35"/>
        <v>3229.0123194877551</v>
      </c>
      <c r="AG57" s="62"/>
      <c r="AH57" s="62"/>
      <c r="AI57" s="62"/>
      <c r="AJ57" s="62"/>
    </row>
    <row r="58" spans="29:36">
      <c r="AC58" s="59" t="s">
        <v>166</v>
      </c>
      <c r="AD58" s="60" t="s">
        <v>160</v>
      </c>
      <c r="AE58" s="62">
        <f t="shared" si="35"/>
        <v>3897.4780897003548</v>
      </c>
      <c r="AF58" s="62">
        <f t="shared" si="35"/>
        <v>5326.3542290391088</v>
      </c>
      <c r="AG58" s="62">
        <f t="shared" si="35"/>
        <v>6755.2303683778628</v>
      </c>
      <c r="AH58" s="62">
        <f t="shared" si="35"/>
        <v>8184.1065077166168</v>
      </c>
      <c r="AI58" s="62"/>
      <c r="AJ58" s="62"/>
    </row>
    <row r="59" spans="29:36">
      <c r="AC59" s="59" t="s">
        <v>167</v>
      </c>
      <c r="AD59" s="60" t="s">
        <v>160</v>
      </c>
      <c r="AE59" s="62">
        <f t="shared" si="35"/>
        <v>2253.8916481754713</v>
      </c>
      <c r="AF59" s="62">
        <f t="shared" si="35"/>
        <v>2666.2567856640808</v>
      </c>
      <c r="AG59" s="62">
        <f t="shared" si="35"/>
        <v>3078.6219231526902</v>
      </c>
      <c r="AH59" s="62">
        <f t="shared" si="35"/>
        <v>3490.9870606412996</v>
      </c>
      <c r="AI59" s="62"/>
      <c r="AJ59" s="62"/>
    </row>
    <row r="60" spans="29:36">
      <c r="AC60" s="59" t="s">
        <v>168</v>
      </c>
      <c r="AD60" s="60" t="s">
        <v>160</v>
      </c>
      <c r="AE60" s="62">
        <f t="shared" si="35"/>
        <v>2209.8120113955556</v>
      </c>
      <c r="AF60" s="62">
        <f t="shared" si="35"/>
        <v>2850.0069430482217</v>
      </c>
      <c r="AG60" s="62">
        <f t="shared" si="35"/>
        <v>3490.2018747008874</v>
      </c>
      <c r="AH60" s="62">
        <f t="shared" si="35"/>
        <v>4130.396806353554</v>
      </c>
      <c r="AI60" s="62"/>
      <c r="AJ60" s="62"/>
    </row>
    <row r="61" spans="29:36">
      <c r="AC61" s="59" t="s">
        <v>169</v>
      </c>
      <c r="AD61" s="60" t="s">
        <v>160</v>
      </c>
      <c r="AE61" s="62">
        <f t="shared" si="35"/>
        <v>3124.6239028091327</v>
      </c>
      <c r="AF61" s="62">
        <f t="shared" si="35"/>
        <v>3803.2936696404254</v>
      </c>
      <c r="AG61" s="62">
        <f t="shared" si="35"/>
        <v>4481.9634364717176</v>
      </c>
      <c r="AH61" s="62">
        <f t="shared" si="35"/>
        <v>5160.6332033030103</v>
      </c>
      <c r="AI61" s="62"/>
      <c r="AJ61" s="62"/>
    </row>
    <row r="62" spans="29:36">
      <c r="AC62" s="59" t="s">
        <v>170</v>
      </c>
      <c r="AD62" s="60" t="s">
        <v>160</v>
      </c>
      <c r="AE62" s="62">
        <f t="shared" si="35"/>
        <v>6332.8299105235301</v>
      </c>
      <c r="AF62" s="62">
        <f t="shared" si="35"/>
        <v>9058.473807219998</v>
      </c>
      <c r="AG62" s="62">
        <f t="shared" si="35"/>
        <v>11784.117703916465</v>
      </c>
      <c r="AH62" s="62">
        <f t="shared" si="35"/>
        <v>14509.761600612932</v>
      </c>
      <c r="AI62" s="62"/>
      <c r="AJ62" s="62"/>
    </row>
    <row r="63" spans="29:36">
      <c r="AC63" s="59" t="s">
        <v>171</v>
      </c>
      <c r="AD63" s="60" t="s">
        <v>160</v>
      </c>
      <c r="AE63" s="62">
        <f>AE42*$AE$51</f>
        <v>1600.6180165411504</v>
      </c>
      <c r="AF63" s="62">
        <f t="shared" si="35"/>
        <v>1827.9415841913383</v>
      </c>
      <c r="AG63" s="62">
        <f t="shared" si="35"/>
        <v>2055.2651518415259</v>
      </c>
      <c r="AH63" s="62">
        <f t="shared" si="35"/>
        <v>0</v>
      </c>
      <c r="AI63" s="62"/>
      <c r="AJ63" s="62"/>
    </row>
    <row r="64" spans="29:36">
      <c r="AC64" s="59" t="s">
        <v>172</v>
      </c>
      <c r="AD64" s="60" t="s">
        <v>160</v>
      </c>
      <c r="AE64" s="62">
        <f t="shared" si="35"/>
        <v>3721.7209468469014</v>
      </c>
      <c r="AF64" s="62">
        <f t="shared" si="35"/>
        <v>4103.6531381553796</v>
      </c>
      <c r="AG64" s="62">
        <f t="shared" si="35"/>
        <v>4485.5853294638582</v>
      </c>
      <c r="AH64" s="62">
        <f t="shared" si="35"/>
        <v>4867.517520772336</v>
      </c>
      <c r="AI64" s="62"/>
      <c r="AJ64" s="62"/>
    </row>
    <row r="65" spans="29:36">
      <c r="AC65" s="59" t="s">
        <v>173</v>
      </c>
      <c r="AD65" s="60" t="s">
        <v>160</v>
      </c>
      <c r="AE65" s="62">
        <f t="shared" si="35"/>
        <v>1131.0610900080128</v>
      </c>
      <c r="AF65" s="62">
        <f t="shared" si="35"/>
        <v>1290.9368669571998</v>
      </c>
      <c r="AG65" s="62">
        <f t="shared" si="35"/>
        <v>1450.8126439063865</v>
      </c>
      <c r="AH65" s="62">
        <f t="shared" si="35"/>
        <v>0</v>
      </c>
      <c r="AI65" s="62"/>
      <c r="AJ65" s="62"/>
    </row>
    <row r="66" spans="29:36">
      <c r="AC66" s="59" t="s">
        <v>174</v>
      </c>
      <c r="AD66" s="60" t="s">
        <v>160</v>
      </c>
      <c r="AE66" s="62">
        <f t="shared" si="35"/>
        <v>3450.6169005243246</v>
      </c>
      <c r="AF66" s="62">
        <f t="shared" si="35"/>
        <v>5093.4536073246654</v>
      </c>
      <c r="AG66" s="62">
        <f t="shared" si="35"/>
        <v>6736.2903141250072</v>
      </c>
      <c r="AH66" s="62">
        <f t="shared" si="35"/>
        <v>8379.1270209253471</v>
      </c>
      <c r="AI66" s="62"/>
      <c r="AJ66" s="62"/>
    </row>
    <row r="67" spans="29:36">
      <c r="AC67" s="59" t="s">
        <v>175</v>
      </c>
      <c r="AD67" s="60" t="s">
        <v>160</v>
      </c>
      <c r="AE67" s="62">
        <f t="shared" si="35"/>
        <v>12054.20759997077</v>
      </c>
      <c r="AF67" s="62">
        <f t="shared" si="35"/>
        <v>13976.178631883291</v>
      </c>
      <c r="AG67" s="62">
        <f t="shared" si="35"/>
        <v>15898.149663795812</v>
      </c>
      <c r="AH67" s="62">
        <f t="shared" si="35"/>
        <v>17820.12069570833</v>
      </c>
      <c r="AI67" s="62"/>
      <c r="AJ67" s="62"/>
    </row>
  </sheetData>
  <phoneticPr fontId="2" type="noConversion"/>
  <conditionalFormatting sqref="G31:Y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Y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Y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Y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Y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Y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Y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Y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Y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Y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Y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Y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Y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Y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Y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Y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610C-082A-D347-B355-90AA441857AA}">
  <dimension ref="A1:E13"/>
  <sheetViews>
    <sheetView workbookViewId="0">
      <selection activeCell="E1" sqref="E1"/>
    </sheetView>
  </sheetViews>
  <sheetFormatPr baseColWidth="10" defaultRowHeight="16"/>
  <sheetData>
    <row r="1" spans="1:5" ht="18">
      <c r="A1" s="67" t="s">
        <v>199</v>
      </c>
      <c r="B1" t="s">
        <v>200</v>
      </c>
      <c r="C1" t="s">
        <v>201</v>
      </c>
      <c r="D1" t="s">
        <v>202</v>
      </c>
      <c r="E1" t="s">
        <v>203</v>
      </c>
    </row>
    <row r="2" spans="1:5" ht="18">
      <c r="A2" s="67" t="s">
        <v>182</v>
      </c>
      <c r="B2">
        <v>1733.1769786595471</v>
      </c>
      <c r="C2">
        <v>2202.5412819554358</v>
      </c>
      <c r="D2">
        <v>2671.9055852513243</v>
      </c>
    </row>
    <row r="3" spans="1:5" ht="18">
      <c r="A3" s="67" t="s">
        <v>183</v>
      </c>
      <c r="B3">
        <v>2104.5097718972675</v>
      </c>
      <c r="C3">
        <v>2328.3621136472075</v>
      </c>
      <c r="D3">
        <v>2552.2144553971475</v>
      </c>
    </row>
    <row r="4" spans="1:5" ht="18">
      <c r="A4" s="67" t="s">
        <v>184</v>
      </c>
      <c r="B4">
        <v>2441.2269496349209</v>
      </c>
      <c r="C4">
        <v>3229.0123194877551</v>
      </c>
    </row>
    <row r="5" spans="1:5" ht="18">
      <c r="A5" s="67" t="s">
        <v>185</v>
      </c>
      <c r="B5">
        <v>3897.4780897003548</v>
      </c>
      <c r="C5">
        <v>5326.3542290391088</v>
      </c>
      <c r="D5">
        <v>6755.2303683778628</v>
      </c>
      <c r="E5">
        <v>8184.1065077166168</v>
      </c>
    </row>
    <row r="6" spans="1:5" ht="18">
      <c r="A6" s="67" t="s">
        <v>186</v>
      </c>
      <c r="B6">
        <v>2253.8916481754713</v>
      </c>
      <c r="C6">
        <v>2666.2567856640808</v>
      </c>
      <c r="D6">
        <v>3078.6219231526902</v>
      </c>
      <c r="E6">
        <v>3490.9870606412996</v>
      </c>
    </row>
    <row r="7" spans="1:5" ht="18">
      <c r="A7" s="67" t="s">
        <v>187</v>
      </c>
      <c r="B7">
        <v>2209.8120113955556</v>
      </c>
      <c r="C7">
        <v>2850.0069430482217</v>
      </c>
      <c r="D7">
        <v>3490.2018747008874</v>
      </c>
      <c r="E7">
        <v>4130.396806353554</v>
      </c>
    </row>
    <row r="8" spans="1:5" ht="18">
      <c r="A8" s="67" t="s">
        <v>188</v>
      </c>
      <c r="B8">
        <v>3124.6239028091327</v>
      </c>
      <c r="C8">
        <v>3803.2936696404254</v>
      </c>
      <c r="D8">
        <v>4481.9634364717176</v>
      </c>
      <c r="E8">
        <v>5160.6332033030103</v>
      </c>
    </row>
    <row r="9" spans="1:5" ht="18">
      <c r="A9" s="67" t="s">
        <v>189</v>
      </c>
      <c r="B9">
        <v>6332.8299105235301</v>
      </c>
      <c r="C9">
        <v>9058.473807219998</v>
      </c>
      <c r="D9">
        <v>11784.117703916465</v>
      </c>
      <c r="E9">
        <v>14509.761600612932</v>
      </c>
    </row>
    <row r="10" spans="1:5" ht="18">
      <c r="A10" s="67" t="s">
        <v>190</v>
      </c>
      <c r="B10" s="66">
        <v>1600.6180165411504</v>
      </c>
      <c r="C10" s="66">
        <v>1827.9415841913383</v>
      </c>
      <c r="D10" s="66">
        <v>2055.2651518415259</v>
      </c>
    </row>
    <row r="11" spans="1:5" ht="18">
      <c r="A11" s="67" t="s">
        <v>191</v>
      </c>
      <c r="B11">
        <v>3721.7209468469014</v>
      </c>
      <c r="C11">
        <v>4103.6531381553796</v>
      </c>
      <c r="D11">
        <v>4485.5853294638582</v>
      </c>
      <c r="E11">
        <v>4867.517520772336</v>
      </c>
    </row>
    <row r="12" spans="1:5" ht="18">
      <c r="A12" s="67" t="s">
        <v>192</v>
      </c>
      <c r="B12">
        <v>1131.0610900080128</v>
      </c>
      <c r="C12">
        <v>1290.9368669571998</v>
      </c>
      <c r="D12">
        <v>1450.8126439063865</v>
      </c>
    </row>
    <row r="13" spans="1:5" ht="18">
      <c r="A13" s="67" t="s">
        <v>193</v>
      </c>
      <c r="B13">
        <v>3450.6169005243246</v>
      </c>
      <c r="C13">
        <v>5093.4536073246654</v>
      </c>
      <c r="D13">
        <v>6736.2903141250072</v>
      </c>
      <c r="E13">
        <v>8379.1270209253471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5032-DDFB-9C4A-8B0D-C9C08664F011}">
  <dimension ref="A1:F13"/>
  <sheetViews>
    <sheetView tabSelected="1" workbookViewId="0">
      <selection activeCell="B2" sqref="B2:F13"/>
    </sheetView>
  </sheetViews>
  <sheetFormatPr baseColWidth="10" defaultRowHeight="18"/>
  <cols>
    <col min="1" max="16384" width="10.83203125" style="67"/>
  </cols>
  <sheetData>
    <row r="1" spans="1:6">
      <c r="A1" s="67" t="s">
        <v>199</v>
      </c>
      <c r="B1" s="68" t="s">
        <v>194</v>
      </c>
      <c r="C1" s="68" t="s">
        <v>195</v>
      </c>
      <c r="D1" s="68" t="s">
        <v>196</v>
      </c>
      <c r="E1" s="68" t="s">
        <v>197</v>
      </c>
      <c r="F1" s="68" t="s">
        <v>198</v>
      </c>
    </row>
    <row r="2" spans="1:6">
      <c r="A2" s="67" t="s">
        <v>182</v>
      </c>
      <c r="B2" s="67">
        <v>98.31507843753117</v>
      </c>
      <c r="C2" s="67">
        <v>3.086433469488771</v>
      </c>
      <c r="D2" s="67">
        <v>1.9022457001315209</v>
      </c>
      <c r="E2" s="67">
        <v>17.384954727259579</v>
      </c>
      <c r="F2" s="67">
        <v>1.020614226659218</v>
      </c>
    </row>
    <row r="3" spans="1:6">
      <c r="A3" s="67" t="s">
        <v>183</v>
      </c>
      <c r="B3" s="67">
        <v>115.62181303674321</v>
      </c>
      <c r="C3" s="67">
        <v>4.1969543176094373</v>
      </c>
      <c r="D3" s="67">
        <v>4.4198004535669426</v>
      </c>
      <c r="E3" s="67">
        <v>13.964175258700619</v>
      </c>
      <c r="F3" s="67">
        <v>1.321517979450634</v>
      </c>
    </row>
    <row r="4" spans="1:6">
      <c r="A4" s="67" t="s">
        <v>184</v>
      </c>
      <c r="B4" s="67">
        <v>61.569357553782758</v>
      </c>
      <c r="C4" s="67">
        <v>2.1392488721209699</v>
      </c>
      <c r="D4" s="67">
        <v>2.3483892840883631</v>
      </c>
      <c r="E4" s="67">
        <v>7.8941197841154116</v>
      </c>
      <c r="F4" s="67">
        <v>0.41591161403938898</v>
      </c>
    </row>
    <row r="5" spans="1:6">
      <c r="A5" s="67" t="s">
        <v>185</v>
      </c>
      <c r="B5" s="67">
        <v>71.51126135514528</v>
      </c>
      <c r="C5" s="67">
        <v>2.623081499096068</v>
      </c>
      <c r="D5" s="67">
        <v>2.2105099139522402</v>
      </c>
      <c r="E5" s="67">
        <v>10.062949318489039</v>
      </c>
      <c r="F5" s="67">
        <v>0.35874607125790381</v>
      </c>
    </row>
    <row r="6" spans="1:6">
      <c r="A6" s="67" t="s">
        <v>186</v>
      </c>
      <c r="B6" s="67">
        <v>89.047684627278755</v>
      </c>
      <c r="C6" s="67">
        <v>3.4009202015601439</v>
      </c>
      <c r="D6" s="67">
        <v>3.7859223318564181</v>
      </c>
      <c r="E6" s="67">
        <v>9.5933303530618002</v>
      </c>
      <c r="F6" s="67">
        <v>0.5621725582904058</v>
      </c>
    </row>
    <row r="7" spans="1:6">
      <c r="A7" s="67" t="s">
        <v>187</v>
      </c>
      <c r="B7" s="67">
        <v>88.869889472152011</v>
      </c>
      <c r="C7" s="67">
        <v>2.9878785159956491</v>
      </c>
      <c r="D7" s="67">
        <v>4.3403650606061666</v>
      </c>
      <c r="E7" s="67">
        <v>9.1794835594965445</v>
      </c>
      <c r="F7" s="67">
        <v>0.64822793041959015</v>
      </c>
    </row>
    <row r="8" spans="1:6">
      <c r="A8" s="67" t="s">
        <v>188</v>
      </c>
      <c r="B8" s="67">
        <v>71.484185898503114</v>
      </c>
      <c r="C8" s="67">
        <v>2.446893814112185</v>
      </c>
      <c r="D8" s="67">
        <v>3.5498323771780109</v>
      </c>
      <c r="E8" s="67">
        <v>7.0645270100285158</v>
      </c>
      <c r="F8" s="67">
        <v>0.38620342484499659</v>
      </c>
    </row>
    <row r="9" spans="1:6">
      <c r="A9" s="67" t="s">
        <v>189</v>
      </c>
      <c r="B9" s="67">
        <v>62.395519662848429</v>
      </c>
      <c r="C9" s="67">
        <v>2.4150459155252579</v>
      </c>
      <c r="D9" s="67">
        <v>3.1352454974989379</v>
      </c>
      <c r="E9" s="67">
        <v>6.3883327342748162</v>
      </c>
      <c r="F9" s="67">
        <v>0.4069143963502781</v>
      </c>
    </row>
    <row r="10" spans="1:6">
      <c r="A10" s="67" t="s">
        <v>190</v>
      </c>
      <c r="B10" s="67">
        <v>108.4031064943086</v>
      </c>
      <c r="C10" s="67">
        <v>4.5668961764307312</v>
      </c>
      <c r="D10" s="67">
        <v>5.8795823706815966</v>
      </c>
      <c r="E10" s="67">
        <v>9.3066652169017363</v>
      </c>
      <c r="F10" s="67">
        <v>0.53744353220399821</v>
      </c>
    </row>
    <row r="11" spans="1:6">
      <c r="A11" s="67" t="s">
        <v>191</v>
      </c>
      <c r="B11" s="67">
        <v>66.495633699517214</v>
      </c>
      <c r="C11" s="67">
        <v>1.5777082000455589</v>
      </c>
      <c r="D11" s="67">
        <v>3.677022671490576</v>
      </c>
      <c r="E11" s="67">
        <v>6.6893525426503873</v>
      </c>
      <c r="F11" s="67">
        <v>0.22637623599721141</v>
      </c>
    </row>
    <row r="12" spans="1:6">
      <c r="A12" s="67" t="s">
        <v>192</v>
      </c>
      <c r="B12" s="67">
        <v>48.481132277256997</v>
      </c>
      <c r="C12" s="67">
        <v>1.2326326477788709</v>
      </c>
      <c r="D12" s="67">
        <v>2.5174016866107358</v>
      </c>
      <c r="E12" s="67">
        <v>5.3376498841925413</v>
      </c>
      <c r="F12" s="67">
        <v>8.9133848947757666E-2</v>
      </c>
    </row>
    <row r="13" spans="1:6">
      <c r="A13" s="67" t="s">
        <v>193</v>
      </c>
      <c r="B13" s="67">
        <v>56.35829151775652</v>
      </c>
      <c r="C13" s="67">
        <v>3.2352691444777149</v>
      </c>
      <c r="D13" s="67">
        <v>2.93141255486869</v>
      </c>
      <c r="E13" s="67">
        <v>4.1256712592699918</v>
      </c>
      <c r="F13" s="67">
        <v>0.50012570698777592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5_groups</vt:lpstr>
      <vt:lpstr>10_groups</vt:lpstr>
      <vt:lpstr>carbon</vt:lpstr>
      <vt:lpstr>nutrition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Liqiao Huang</dc:creator>
  <cp:lastModifiedBy>Liqiao Huang</cp:lastModifiedBy>
  <dcterms:created xsi:type="dcterms:W3CDTF">2023-12-04T01:23:46Z</dcterms:created>
  <dcterms:modified xsi:type="dcterms:W3CDTF">2025-01-05T06:07:33Z</dcterms:modified>
</cp:coreProperties>
</file>