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Лист1" sheetId="1" state="visible" r:id="rId2"/>
    <sheet name="Лист2" sheetId="2" state="visible" r:id="rId3"/>
    <sheet name="Лист3" sheetId="3" state="visible" r:id="rId4"/>
  </sheets>
  <definedNames>
    <definedName function="false" hidden="true" localSheetId="2" name="_xlnm._FilterDatabase" vbProcedure="false">Лист3!$A$25:$G$31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Пмспсбпс
</t>
        </r>
      </text>
    </comment>
  </commentList>
</comments>
</file>

<file path=xl/sharedStrings.xml><?xml version="1.0" encoding="utf-8"?>
<sst xmlns="http://schemas.openxmlformats.org/spreadsheetml/2006/main" count="101" uniqueCount="33">
  <si>
    <t xml:space="preserve">№ п/п</t>
  </si>
  <si>
    <t xml:space="preserve">Наименование Затрат</t>
  </si>
  <si>
    <t xml:space="preserve">Цена (руб)</t>
  </si>
  <si>
    <t xml:space="preserve">Количество</t>
  </si>
  <si>
    <t xml:space="preserve">Стоимость</t>
  </si>
  <si>
    <t xml:space="preserve">% от общего количества затрат</t>
  </si>
  <si>
    <t xml:space="preserve">Стол</t>
  </si>
  <si>
    <t xml:space="preserve">Стул</t>
  </si>
  <si>
    <t xml:space="preserve">Компьютер</t>
  </si>
  <si>
    <t xml:space="preserve">Доска школьная</t>
  </si>
  <si>
    <t xml:space="preserve">Диски</t>
  </si>
  <si>
    <t xml:space="preserve">Кресло</t>
  </si>
  <si>
    <t xml:space="preserve">Проектор</t>
  </si>
  <si>
    <t xml:space="preserve">Общее количество затрат</t>
  </si>
  <si>
    <t xml:space="preserve">№</t>
  </si>
  <si>
    <t xml:space="preserve">Фамилия</t>
  </si>
  <si>
    <t xml:space="preserve">Зарпалата</t>
  </si>
  <si>
    <t xml:space="preserve">Премия</t>
  </si>
  <si>
    <t xml:space="preserve">Уральские</t>
  </si>
  <si>
    <t xml:space="preserve">Налог</t>
  </si>
  <si>
    <t xml:space="preserve">Доход</t>
  </si>
  <si>
    <t xml:space="preserve">иванч</t>
  </si>
  <si>
    <t xml:space="preserve">сухой</t>
  </si>
  <si>
    <t xml:space="preserve">абрам</t>
  </si>
  <si>
    <t xml:space="preserve">борзий</t>
  </si>
  <si>
    <t xml:space="preserve">михал</t>
  </si>
  <si>
    <t xml:space="preserve">лютый</t>
  </si>
  <si>
    <t xml:space="preserve">Суммарное значение</t>
  </si>
  <si>
    <t xml:space="preserve">Среднее значение</t>
  </si>
  <si>
    <t xml:space="preserve">Наиб. Значение</t>
  </si>
  <si>
    <t xml:space="preserve">Наим. Значение</t>
  </si>
  <si>
    <t xml:space="preserve">Михайлов</t>
  </si>
  <si>
    <t xml:space="preserve">Абрамов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</si>
</sst>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0%"/>
    <numFmt numFmtId="167" formatCode="_-* #,##0\ [$₽-419]_-;\-* #,##0\ [$₽-419]_-;_-* \-??\ [$₽-419]_-;_-@_-"/>
    <numFmt numFmtId="168" formatCode="#,##0.00\ [$₽-419];[RED]\-#,##0.00\ [$₽-419]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ourier New"/>
      <family val="3"/>
      <charset val="204"/>
    </font>
    <font>
      <sz val="11"/>
      <color rgb="FF000000"/>
      <name val="Calibri"/>
      <family val="2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name val="Open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1A1A1A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ED7D31"/>
      <rgbColor rgb="FF59595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408246261653006"/>
          <c:y val="0.120789327404113"/>
          <c:w val="0.960082587749484"/>
          <c:h val="0.8794886047804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Open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Лист3!$B$23,Лист3!$I$19:$I$23</c:f>
              <c:numCache>
                <c:formatCode>General</c:formatCode>
                <c:ptCount val="6"/>
                <c:pt idx="0">
                  <c:v>1375.849</c:v>
                </c:pt>
                <c:pt idx="1">
                  <c:v>1288</c:v>
                </c:pt>
                <c:pt idx="2">
                  <c:v>145.895640625</c:v>
                </c:pt>
                <c:pt idx="3">
                  <c:v>215.08434609375</c:v>
                </c:pt>
                <c:pt idx="4">
                  <c:v>316.890936578125</c:v>
                </c:pt>
                <c:pt idx="5">
                  <c:v>1332.08905014063</c:v>
                </c:pt>
              </c:numCache>
            </c:numRef>
          </c:val>
        </c:ser>
        <c:ser>
          <c:idx val="1"/>
          <c:order val="1"/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Open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Лист3!$D$23</c:f>
              <c:numCache>
                <c:formatCode>General</c:formatCode>
                <c:ptCount val="1"/>
                <c:pt idx="0">
                  <c:v>1173.55925</c:v>
                </c:pt>
              </c:numCache>
            </c:numRef>
          </c:val>
        </c:ser>
        <c:ser>
          <c:idx val="2"/>
          <c:order val="2"/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Open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Лист3!$E$23</c:f>
              <c:numCache>
                <c:formatCode>General</c:formatCode>
                <c:ptCount val="1"/>
                <c:pt idx="0">
                  <c:v>1451.1792875</c:v>
                </c:pt>
              </c:numCache>
            </c:numRef>
          </c:val>
        </c:ser>
        <c:ser>
          <c:idx val="3"/>
          <c:order val="3"/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Open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Лист3!$F$23</c:f>
              <c:numCache>
                <c:formatCode>General</c:formatCode>
                <c:ptCount val="1"/>
                <c:pt idx="0">
                  <c:v>1316.300680625</c:v>
                </c:pt>
              </c:numCache>
            </c:numRef>
          </c:val>
        </c:ser>
        <c:ser>
          <c:idx val="4"/>
          <c:order val="4"/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Open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Лист3!$G$23</c:f>
              <c:numCache>
                <c:formatCode>General</c:formatCode>
                <c:ptCount val="1"/>
                <c:pt idx="0">
                  <c:v>1337.88608271875</c:v>
                </c:pt>
              </c:numCache>
            </c:numRef>
          </c:val>
        </c:ser>
        <c:gapWidth val="100"/>
        <c:overlap val="0"/>
        <c:axId val="49413954"/>
        <c:axId val="68254014"/>
      </c:barChart>
      <c:catAx>
        <c:axId val="494139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Open Sans"/>
              </a:defRPr>
            </a:pPr>
          </a:p>
        </c:txPr>
        <c:crossAx val="68254014"/>
        <c:crosses val="autoZero"/>
        <c:auto val="1"/>
        <c:lblAlgn val="ctr"/>
        <c:lblOffset val="100"/>
        <c:noMultiLvlLbl val="0"/>
      </c:catAx>
      <c:valAx>
        <c:axId val="68254014"/>
        <c:scaling>
          <c:orientation val="minMax"/>
        </c:scaling>
        <c:delete val="1"/>
        <c:axPos val="l"/>
        <c:numFmt formatCode="_-* #,##0\ [$₽-419]_-;\-* #,##0\ [$₽-419]_-;_-* \-??\ [$₽-419]_-;_-@_-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Open Sans"/>
              </a:defRPr>
            </a:pPr>
          </a:p>
        </c:txPr>
        <c:crossAx val="49413954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Сведения о доходах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Доход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6"/>
                <c:pt idx="0">
                  <c:v>иванч</c:v>
                </c:pt>
                <c:pt idx="1">
                  <c:v>сухой</c:v>
                </c:pt>
                <c:pt idx="2">
                  <c:v>михал</c:v>
                </c:pt>
                <c:pt idx="3">
                  <c:v>абрам</c:v>
                </c:pt>
                <c:pt idx="4">
                  <c:v>борзий</c:v>
                </c:pt>
                <c:pt idx="5">
                  <c:v>лютый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6"/>
                <c:pt idx="0">
                  <c:v>1375.849</c:v>
                </c:pt>
                <c:pt idx="1">
                  <c:v>1337.76</c:v>
                </c:pt>
                <c:pt idx="2">
                  <c:v>1173.55925</c:v>
                </c:pt>
                <c:pt idx="3">
                  <c:v>1451.1792875</c:v>
                </c:pt>
                <c:pt idx="4">
                  <c:v>1316.300680625</c:v>
                </c:pt>
                <c:pt idx="5">
                  <c:v>1337.88608271875</c:v>
                </c:pt>
              </c:numCache>
            </c:numRef>
          </c:val>
        </c:ser>
        <c:gapWidth val="219"/>
        <c:overlap val="0"/>
        <c:axId val="4250432"/>
        <c:axId val="42206478"/>
      </c:barChart>
      <c:lineChart>
        <c:grouping val="standard"/>
        <c:varyColors val="0"/>
        <c:ser>
          <c:idx val="1"/>
          <c:order val="1"/>
          <c:tx>
            <c:strRef>
              <c:f>label 1</c:f>
              <c:strCache>
                <c:ptCount val="1"/>
                <c:pt idx="0">
                  <c:v>Среднее значение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6"/>
                <c:pt idx="0">
                  <c:v>иванч</c:v>
                </c:pt>
                <c:pt idx="1">
                  <c:v>сухой</c:v>
                </c:pt>
                <c:pt idx="2">
                  <c:v>михал</c:v>
                </c:pt>
                <c:pt idx="3">
                  <c:v>абрам</c:v>
                </c:pt>
                <c:pt idx="4">
                  <c:v>борзий</c:v>
                </c:pt>
                <c:pt idx="5">
                  <c:v>лютый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6"/>
                <c:pt idx="0">
                  <c:v>1332.08905014063</c:v>
                </c:pt>
                <c:pt idx="1">
                  <c:v>1332.08905014063</c:v>
                </c:pt>
                <c:pt idx="2">
                  <c:v>1332.08905014063</c:v>
                </c:pt>
                <c:pt idx="3">
                  <c:v>1332.08905014063</c:v>
                </c:pt>
                <c:pt idx="4">
                  <c:v>1332.08905014063</c:v>
                </c:pt>
                <c:pt idx="5">
                  <c:v>1332.08905014063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250432"/>
        <c:axId val="42206478"/>
      </c:lineChart>
      <c:catAx>
        <c:axId val="42504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Сотрудники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264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206478"/>
        <c:crosses val="autoZero"/>
        <c:auto val="1"/>
        <c:lblAlgn val="ctr"/>
        <c:lblOffset val="100"/>
        <c:noMultiLvlLbl val="0"/>
      </c:catAx>
      <c:valAx>
        <c:axId val="422064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(руб.)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5043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2160</xdr:colOff>
      <xdr:row>25</xdr:row>
      <xdr:rowOff>0</xdr:rowOff>
    </xdr:from>
    <xdr:to>
      <xdr:col>15</xdr:col>
      <xdr:colOff>583920</xdr:colOff>
      <xdr:row>40</xdr:row>
      <xdr:rowOff>104760</xdr:rowOff>
    </xdr:to>
    <xdr:graphicFrame>
      <xdr:nvGraphicFramePr>
        <xdr:cNvPr id="0" name="Диаграмма 2"/>
        <xdr:cNvGraphicFramePr/>
      </xdr:nvGraphicFramePr>
      <xdr:xfrm>
        <a:off x="6102720" y="4524480"/>
        <a:ext cx="4862160" cy="281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340920</xdr:colOff>
      <xdr:row>45</xdr:row>
      <xdr:rowOff>162000</xdr:rowOff>
    </xdr:from>
    <xdr:to>
      <xdr:col>26</xdr:col>
      <xdr:colOff>591480</xdr:colOff>
      <xdr:row>63</xdr:row>
      <xdr:rowOff>142560</xdr:rowOff>
    </xdr:to>
    <xdr:graphicFrame>
      <xdr:nvGraphicFramePr>
        <xdr:cNvPr id="1" name=""/>
        <xdr:cNvGraphicFramePr/>
      </xdr:nvGraphicFramePr>
      <xdr:xfrm>
        <a:off x="10736640" y="7943760"/>
        <a:ext cx="57538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F5" activeCellId="0" sqref="F5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31.67"/>
    <col collapsed="false" customWidth="true" hidden="false" outlineLevel="0" max="4" min="3" style="0" width="17"/>
    <col collapsed="false" customWidth="true" hidden="false" outlineLevel="0" max="5" min="5" style="0" width="15.44"/>
    <col collapsed="false" customWidth="true" hidden="false" outlineLevel="0" max="6" min="6" style="0" width="47.67"/>
  </cols>
  <sheetData>
    <row r="1" customFormat="fals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8" hidden="false" customHeight="false" outlineLevel="0" collapsed="false">
      <c r="A2" s="1" t="n">
        <v>1</v>
      </c>
      <c r="B2" s="1" t="s">
        <v>6</v>
      </c>
      <c r="C2" s="1" t="n">
        <v>1000</v>
      </c>
      <c r="D2" s="1" t="n">
        <v>16</v>
      </c>
      <c r="E2" s="1" t="n">
        <f aca="false">C2*D2</f>
        <v>16000</v>
      </c>
      <c r="F2" s="2" t="n">
        <f aca="false">E2/$E$9</f>
        <v>0.0355516053771803</v>
      </c>
    </row>
    <row r="3" customFormat="false" ht="18" hidden="false" customHeight="false" outlineLevel="0" collapsed="false">
      <c r="A3" s="1" t="n">
        <v>2</v>
      </c>
      <c r="B3" s="1" t="s">
        <v>7</v>
      </c>
      <c r="C3" s="1" t="n">
        <v>850</v>
      </c>
      <c r="D3" s="1" t="n">
        <v>30</v>
      </c>
      <c r="E3" s="1" t="n">
        <f aca="false">C3*D3</f>
        <v>25500</v>
      </c>
      <c r="F3" s="2" t="n">
        <f aca="false">E3/$E$9</f>
        <v>0.0566603710698811</v>
      </c>
    </row>
    <row r="4" customFormat="false" ht="18" hidden="false" customHeight="false" outlineLevel="0" collapsed="false">
      <c r="A4" s="1" t="n">
        <v>3</v>
      </c>
      <c r="B4" s="1" t="s">
        <v>8</v>
      </c>
      <c r="C4" s="1" t="n">
        <v>25700</v>
      </c>
      <c r="D4" s="1" t="n">
        <v>15</v>
      </c>
      <c r="E4" s="1" t="n">
        <f aca="false">C4*D4</f>
        <v>385500</v>
      </c>
      <c r="F4" s="2" t="n">
        <f aca="false">E4/$E$9</f>
        <v>0.856571492056438</v>
      </c>
    </row>
    <row r="5" customFormat="false" ht="18" hidden="false" customHeight="false" outlineLevel="0" collapsed="false">
      <c r="A5" s="1" t="n">
        <v>4</v>
      </c>
      <c r="B5" s="1" t="s">
        <v>9</v>
      </c>
      <c r="C5" s="1" t="n">
        <v>950</v>
      </c>
      <c r="D5" s="1" t="n">
        <v>1</v>
      </c>
      <c r="E5" s="1" t="n">
        <f aca="false">C5*D5</f>
        <v>950</v>
      </c>
      <c r="F5" s="2" t="n">
        <f aca="false">E5/$E$9</f>
        <v>0.00211087656927008</v>
      </c>
    </row>
    <row r="6" customFormat="false" ht="18" hidden="false" customHeight="false" outlineLevel="0" collapsed="false">
      <c r="A6" s="1" t="n">
        <v>5</v>
      </c>
      <c r="B6" s="1" t="s">
        <v>10</v>
      </c>
      <c r="C6" s="1" t="n">
        <v>12</v>
      </c>
      <c r="D6" s="1" t="n">
        <v>50</v>
      </c>
      <c r="E6" s="1" t="n">
        <f aca="false">C6*D6</f>
        <v>600</v>
      </c>
      <c r="F6" s="2" t="n">
        <f aca="false">E6/$E$9</f>
        <v>0.00133318520164426</v>
      </c>
    </row>
    <row r="7" customFormat="false" ht="18" hidden="false" customHeight="false" outlineLevel="0" collapsed="false">
      <c r="A7" s="1" t="n">
        <v>6</v>
      </c>
      <c r="B7" s="1" t="s">
        <v>11</v>
      </c>
      <c r="C7" s="1" t="n">
        <v>3500</v>
      </c>
      <c r="D7" s="1" t="n">
        <v>1</v>
      </c>
      <c r="E7" s="1" t="n">
        <f aca="false">C7*D7</f>
        <v>3500</v>
      </c>
      <c r="F7" s="2" t="n">
        <f aca="false">E7/$E$9</f>
        <v>0.00777691367625819</v>
      </c>
    </row>
    <row r="8" customFormat="false" ht="18" hidden="false" customHeight="false" outlineLevel="0" collapsed="false">
      <c r="A8" s="1" t="n">
        <v>7</v>
      </c>
      <c r="B8" s="1" t="s">
        <v>12</v>
      </c>
      <c r="C8" s="1" t="n">
        <v>18000</v>
      </c>
      <c r="D8" s="1" t="n">
        <v>1</v>
      </c>
      <c r="E8" s="1" t="n">
        <f aca="false">C8*D8</f>
        <v>18000</v>
      </c>
      <c r="F8" s="2" t="n">
        <f aca="false">E8/$E$9</f>
        <v>0.0399955560493279</v>
      </c>
    </row>
    <row r="9" customFormat="false" ht="18" hidden="false" customHeight="false" outlineLevel="0" collapsed="false">
      <c r="A9" s="1"/>
      <c r="B9" s="3" t="s">
        <v>13</v>
      </c>
      <c r="C9" s="3"/>
      <c r="D9" s="3"/>
      <c r="E9" s="1" t="n">
        <f aca="false">SUM(E2:E8)</f>
        <v>450050</v>
      </c>
      <c r="F9" s="4" t="n">
        <f aca="false">SUM(F2:F8)</f>
        <v>1</v>
      </c>
    </row>
    <row r="13" customFormat="false" ht="18" hidden="false" customHeight="false" outlineLevel="0" collapsed="false"/>
  </sheetData>
  <mergeCells count="1">
    <mergeCell ref="B9:D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7:G2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21" activeCellId="0" sqref="C2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16.44"/>
    <col collapsed="false" customWidth="true" hidden="false" outlineLevel="0" max="3" min="3" style="0" width="11.67"/>
    <col collapsed="false" customWidth="true" hidden="false" outlineLevel="0" max="4" min="4" style="0" width="10.21"/>
    <col collapsed="false" customWidth="true" hidden="false" outlineLevel="0" max="5" min="5" style="0" width="13.22"/>
    <col collapsed="false" customWidth="true" hidden="false" outlineLevel="0" max="7" min="6" style="0" width="11.67"/>
  </cols>
  <sheetData>
    <row r="7" customFormat="false" ht="14.25" hidden="false" customHeight="false" outlineLevel="0" collapsed="false">
      <c r="A7" s="0" t="s">
        <v>14</v>
      </c>
      <c r="B7" s="0" t="s">
        <v>15</v>
      </c>
      <c r="C7" s="0" t="s">
        <v>16</v>
      </c>
      <c r="D7" s="0" t="s">
        <v>17</v>
      </c>
      <c r="E7" s="0" t="s">
        <v>18</v>
      </c>
      <c r="F7" s="0" t="s">
        <v>19</v>
      </c>
      <c r="G7" s="0" t="s">
        <v>20</v>
      </c>
    </row>
    <row r="8" customFormat="false" ht="14.25" hidden="false" customHeight="false" outlineLevel="0" collapsed="false">
      <c r="A8" s="0" t="n">
        <v>1</v>
      </c>
      <c r="B8" s="0" t="s">
        <v>21</v>
      </c>
      <c r="C8" s="6" t="n">
        <v>1381</v>
      </c>
      <c r="D8" s="6" t="n">
        <v>100</v>
      </c>
      <c r="E8" s="7" t="n">
        <f aca="false">15%*(C8 + D8)</f>
        <v>222.15</v>
      </c>
      <c r="F8" s="6" t="n">
        <f aca="false">20%*(C8+D8)+14%*E8</f>
        <v>327.301</v>
      </c>
      <c r="G8" s="6" t="n">
        <f aca="false">C8+D8+E8-F8</f>
        <v>1375.849</v>
      </c>
    </row>
    <row r="9" customFormat="false" ht="14.25" hidden="false" customHeight="false" outlineLevel="0" collapsed="false">
      <c r="A9" s="0" t="n">
        <v>2</v>
      </c>
      <c r="B9" s="0" t="s">
        <v>22</v>
      </c>
      <c r="C9" s="6" t="n">
        <v>1325</v>
      </c>
      <c r="D9" s="6" t="n">
        <v>115</v>
      </c>
      <c r="E9" s="7" t="n">
        <f aca="false">15%*(C9 + D9)</f>
        <v>216</v>
      </c>
      <c r="F9" s="6" t="n">
        <f aca="false">20%*(C9+D9)+14%*E9</f>
        <v>318.24</v>
      </c>
      <c r="G9" s="6" t="n">
        <f aca="false">C9+D9+E9-F9</f>
        <v>1337.76</v>
      </c>
    </row>
    <row r="10" customFormat="false" ht="14.25" hidden="false" customHeight="false" outlineLevel="0" collapsed="false">
      <c r="A10" s="0" t="n">
        <v>3</v>
      </c>
      <c r="B10" s="0" t="s">
        <v>23</v>
      </c>
      <c r="C10" s="6" t="n">
        <v>1131</v>
      </c>
      <c r="D10" s="6" t="n">
        <v>132.25</v>
      </c>
      <c r="E10" s="7" t="n">
        <f aca="false">15%*(C10 + D10)</f>
        <v>189.4875</v>
      </c>
      <c r="F10" s="6" t="n">
        <f aca="false">20%*(C10+D10)+14%*E10</f>
        <v>279.17825</v>
      </c>
      <c r="G10" s="6" t="n">
        <f aca="false">C10+D10+E10-F10</f>
        <v>1173.55925</v>
      </c>
    </row>
    <row r="11" customFormat="false" ht="14.25" hidden="false" customHeight="false" outlineLevel="0" collapsed="false">
      <c r="A11" s="0" t="n">
        <v>4</v>
      </c>
      <c r="B11" s="0" t="s">
        <v>24</v>
      </c>
      <c r="C11" s="6" t="n">
        <v>1410</v>
      </c>
      <c r="D11" s="6" t="n">
        <v>152.0875</v>
      </c>
      <c r="E11" s="7" t="n">
        <f aca="false">15%*(C11 + D11)</f>
        <v>234.313125</v>
      </c>
      <c r="F11" s="6" t="n">
        <f aca="false">20%*(C11+D11)+14%*E11</f>
        <v>345.2213375</v>
      </c>
      <c r="G11" s="6" t="n">
        <f aca="false">C11+D11+E11-F11</f>
        <v>1451.1792875</v>
      </c>
    </row>
    <row r="12" customFormat="false" ht="14.25" hidden="false" customHeight="false" outlineLevel="0" collapsed="false">
      <c r="A12" s="0" t="n">
        <v>5</v>
      </c>
      <c r="B12" s="0" t="s">
        <v>25</v>
      </c>
      <c r="C12" s="6" t="n">
        <v>1242</v>
      </c>
      <c r="D12" s="6" t="n">
        <v>174.900625</v>
      </c>
      <c r="E12" s="7" t="n">
        <f aca="false">15%*(C12 + D12)</f>
        <v>212.53509375</v>
      </c>
      <c r="F12" s="6" t="n">
        <f aca="false">20%*(C12+D12)+14%*E12</f>
        <v>313.135038125</v>
      </c>
      <c r="G12" s="6" t="n">
        <f aca="false">C12+D12+E12-F12</f>
        <v>1316.300680625</v>
      </c>
    </row>
    <row r="13" customFormat="false" ht="14.25" hidden="false" customHeight="false" outlineLevel="0" collapsed="false">
      <c r="A13" s="0" t="n">
        <v>6</v>
      </c>
      <c r="B13" s="0" t="s">
        <v>26</v>
      </c>
      <c r="C13" s="6" t="n">
        <v>1239</v>
      </c>
      <c r="D13" s="6" t="n">
        <v>201.13571875</v>
      </c>
      <c r="E13" s="7" t="n">
        <f aca="false">15%*(C13 + D13)</f>
        <v>216.0203578125</v>
      </c>
      <c r="F13" s="6" t="n">
        <f aca="false">20%*(C13+D13)+14%*E13</f>
        <v>318.26999384375</v>
      </c>
      <c r="G13" s="6" t="n">
        <f aca="false">C13+D13+E13-F13</f>
        <v>1337.88608271875</v>
      </c>
    </row>
    <row r="14" customFormat="false" ht="14.25" hidden="false" customHeight="false" outlineLevel="0" collapsed="false">
      <c r="A14" s="8" t="s">
        <v>27</v>
      </c>
      <c r="B14" s="8"/>
      <c r="C14" s="6" t="n">
        <f aca="false">SUM(C8:C13)</f>
        <v>7728</v>
      </c>
      <c r="D14" s="6" t="n">
        <f aca="false">SUM(D8:D13)</f>
        <v>875.37384375</v>
      </c>
      <c r="E14" s="7" t="n">
        <f aca="false">SUM(E8:E13)</f>
        <v>1290.5060765625</v>
      </c>
      <c r="F14" s="6" t="n">
        <f aca="false">SUM(F8:F13)</f>
        <v>1901.34561946875</v>
      </c>
      <c r="G14" s="6" t="n">
        <f aca="false">SUM(G8:G13)</f>
        <v>7992.53430084375</v>
      </c>
    </row>
    <row r="15" customFormat="false" ht="14.25" hidden="false" customHeight="false" outlineLevel="0" collapsed="false">
      <c r="A15" s="8" t="s">
        <v>28</v>
      </c>
      <c r="B15" s="8"/>
      <c r="C15" s="6" t="n">
        <f aca="false">AVERAGE(C8:C13)</f>
        <v>1288</v>
      </c>
      <c r="D15" s="6" t="n">
        <f aca="false">AVERAGE(D8:D13)</f>
        <v>145.895640625</v>
      </c>
      <c r="E15" s="6" t="n">
        <f aca="false">AVERAGE(E8:E13)</f>
        <v>215.08434609375</v>
      </c>
      <c r="F15" s="6" t="n">
        <f aca="false">AVERAGE(F8:F13)</f>
        <v>316.890936578125</v>
      </c>
      <c r="G15" s="6" t="n">
        <f aca="false">AVERAGE(G8:G13)</f>
        <v>1332.08905014063</v>
      </c>
    </row>
    <row r="16" customFormat="false" ht="14.25" hidden="false" customHeight="false" outlineLevel="0" collapsed="false">
      <c r="A16" s="8" t="s">
        <v>29</v>
      </c>
      <c r="B16" s="8"/>
      <c r="C16" s="6" t="n">
        <f aca="false">MAX(C8:C13)</f>
        <v>1410</v>
      </c>
      <c r="D16" s="6" t="n">
        <f aca="false">MAX(D8:D13)</f>
        <v>201.13571875</v>
      </c>
      <c r="E16" s="6" t="n">
        <f aca="false">MAX(E8:E13)</f>
        <v>234.313125</v>
      </c>
      <c r="F16" s="6" t="n">
        <f aca="false">MAX(F8:F13)</f>
        <v>345.2213375</v>
      </c>
      <c r="G16" s="6" t="n">
        <f aca="false">MAX(G8:G13)</f>
        <v>1451.1792875</v>
      </c>
    </row>
    <row r="17" customFormat="false" ht="14.25" hidden="false" customHeight="false" outlineLevel="0" collapsed="false">
      <c r="A17" s="8" t="s">
        <v>30</v>
      </c>
      <c r="B17" s="8"/>
      <c r="C17" s="6" t="n">
        <f aca="false">MIN(C8:C13)</f>
        <v>1131</v>
      </c>
      <c r="D17" s="6" t="n">
        <f aca="false">MIN(D8:D13)</f>
        <v>100</v>
      </c>
      <c r="E17" s="6" t="n">
        <f aca="false">MIN(E8:E13)</f>
        <v>189.4875</v>
      </c>
      <c r="F17" s="6" t="n">
        <f aca="false">MIN(F8:F13)</f>
        <v>279.17825</v>
      </c>
      <c r="G17" s="6" t="n">
        <f aca="false">MIN(G8:G13)</f>
        <v>1173.55925</v>
      </c>
    </row>
    <row r="20" customFormat="false" ht="14.25" hidden="false" customHeight="false" outlineLevel="0" collapsed="false">
      <c r="A20" s="0" t="s">
        <v>14</v>
      </c>
      <c r="B20" s="0" t="s">
        <v>15</v>
      </c>
      <c r="C20" s="0" t="s">
        <v>20</v>
      </c>
      <c r="D20" s="0" t="s">
        <v>28</v>
      </c>
    </row>
    <row r="21" customFormat="false" ht="14.25" hidden="false" customHeight="false" outlineLevel="0" collapsed="false">
      <c r="A21" s="0" t="n">
        <v>1</v>
      </c>
      <c r="B21" s="0" t="s">
        <v>21</v>
      </c>
      <c r="C21" s="9" t="n">
        <f aca="false">G8</f>
        <v>1375.849</v>
      </c>
      <c r="D21" s="10" t="n">
        <f aca="false">AVERAGE(C21:C26)</f>
        <v>1332.08905014063</v>
      </c>
    </row>
    <row r="22" customFormat="false" ht="14.25" hidden="false" customHeight="false" outlineLevel="0" collapsed="false">
      <c r="A22" s="0" t="n">
        <v>2</v>
      </c>
      <c r="B22" s="0" t="s">
        <v>22</v>
      </c>
      <c r="C22" s="9" t="n">
        <f aca="false">G9</f>
        <v>1337.76</v>
      </c>
      <c r="D22" s="10" t="n">
        <f aca="false">AVERAGE(C22:C27)</f>
        <v>1323.33706016875</v>
      </c>
    </row>
    <row r="23" customFormat="false" ht="14.25" hidden="false" customHeight="false" outlineLevel="0" collapsed="false">
      <c r="A23" s="0" t="n">
        <v>3</v>
      </c>
      <c r="B23" s="0" t="s">
        <v>23</v>
      </c>
      <c r="C23" s="9" t="n">
        <f aca="false">G10</f>
        <v>1173.55925</v>
      </c>
      <c r="D23" s="10" t="n">
        <f aca="false">AVERAGE(C23:C28)</f>
        <v>1319.73132521094</v>
      </c>
    </row>
    <row r="24" customFormat="false" ht="14.25" hidden="false" customHeight="false" outlineLevel="0" collapsed="false">
      <c r="A24" s="0" t="n">
        <v>4</v>
      </c>
      <c r="B24" s="0" t="s">
        <v>24</v>
      </c>
      <c r="C24" s="9" t="n">
        <f aca="false">G11</f>
        <v>1451.1792875</v>
      </c>
      <c r="D24" s="10" t="n">
        <f aca="false">AVERAGE(C24:C29)</f>
        <v>1368.45535028125</v>
      </c>
    </row>
    <row r="25" customFormat="false" ht="14.25" hidden="false" customHeight="false" outlineLevel="0" collapsed="false">
      <c r="A25" s="0" t="n">
        <v>5</v>
      </c>
      <c r="B25" s="0" t="s">
        <v>25</v>
      </c>
      <c r="C25" s="9" t="n">
        <f aca="false">G12</f>
        <v>1316.300680625</v>
      </c>
      <c r="D25" s="10" t="n">
        <f aca="false">AVERAGE(C25:C30)</f>
        <v>1327.09338167188</v>
      </c>
    </row>
    <row r="26" customFormat="false" ht="14.25" hidden="false" customHeight="false" outlineLevel="0" collapsed="false">
      <c r="A26" s="0" t="n">
        <v>6</v>
      </c>
      <c r="B26" s="0" t="s">
        <v>26</v>
      </c>
      <c r="C26" s="9" t="n">
        <f aca="false">G13</f>
        <v>1337.88608271875</v>
      </c>
      <c r="D26" s="10" t="n">
        <f aca="false">AVERAGE(C26:C31)</f>
        <v>1337.88608271875</v>
      </c>
    </row>
  </sheetData>
  <mergeCells count="4">
    <mergeCell ref="A14:B14"/>
    <mergeCell ref="A15:B15"/>
    <mergeCell ref="A16:B16"/>
    <mergeCell ref="A17:B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3:L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6796875" defaultRowHeight="14.25" zeroHeight="false" outlineLevelRow="0" outlineLevelCol="0"/>
  <sheetData>
    <row r="3" customFormat="false" ht="14.25" hidden="false" customHeight="false" outlineLevel="0" collapsed="false">
      <c r="A3" s="0" t="s">
        <v>14</v>
      </c>
      <c r="B3" s="0" t="s">
        <v>15</v>
      </c>
      <c r="C3" s="0" t="s">
        <v>16</v>
      </c>
      <c r="D3" s="0" t="s">
        <v>17</v>
      </c>
      <c r="E3" s="0" t="s">
        <v>18</v>
      </c>
      <c r="F3" s="0" t="s">
        <v>19</v>
      </c>
      <c r="G3" s="0" t="s">
        <v>20</v>
      </c>
    </row>
    <row r="4" customFormat="false" ht="14.25" hidden="false" customHeight="false" outlineLevel="0" collapsed="false">
      <c r="A4" s="0" t="n">
        <v>1</v>
      </c>
      <c r="B4" s="0" t="s">
        <v>21</v>
      </c>
      <c r="C4" s="6" t="n">
        <v>1381</v>
      </c>
      <c r="D4" s="6" t="n">
        <v>100</v>
      </c>
      <c r="E4" s="7" t="n">
        <f aca="false">15%*(C4 + D4)</f>
        <v>222.15</v>
      </c>
      <c r="F4" s="6" t="n">
        <f aca="false">20%*(C4+D4)+14%*E4</f>
        <v>327.301</v>
      </c>
      <c r="G4" s="6" t="n">
        <f aca="false">C4+D4+E4-F4</f>
        <v>1375.849</v>
      </c>
    </row>
    <row r="5" customFormat="false" ht="14.25" hidden="false" customHeight="false" outlineLevel="0" collapsed="false">
      <c r="A5" s="0" t="n">
        <v>2</v>
      </c>
      <c r="B5" s="0" t="s">
        <v>22</v>
      </c>
      <c r="C5" s="6" t="n">
        <v>1325</v>
      </c>
      <c r="D5" s="6" t="n">
        <v>115</v>
      </c>
      <c r="E5" s="7" t="n">
        <f aca="false">15%*(C5 + D5)</f>
        <v>216</v>
      </c>
      <c r="F5" s="6" t="n">
        <f aca="false">20%*(C5+D5)+14%*E5</f>
        <v>318.24</v>
      </c>
      <c r="G5" s="6" t="n">
        <f aca="false">C5+D5+E5-F5</f>
        <v>1337.76</v>
      </c>
    </row>
    <row r="6" customFormat="false" ht="14.25" hidden="false" customHeight="false" outlineLevel="0" collapsed="false">
      <c r="A6" s="0" t="n">
        <v>3</v>
      </c>
      <c r="B6" s="0" t="s">
        <v>25</v>
      </c>
      <c r="C6" s="6" t="n">
        <v>1131</v>
      </c>
      <c r="D6" s="6" t="n">
        <v>132.25</v>
      </c>
      <c r="E6" s="7" t="n">
        <f aca="false">15%*(C6 + D6)</f>
        <v>189.4875</v>
      </c>
      <c r="F6" s="6" t="n">
        <f aca="false">20%*(C6+D6)+14%*E6</f>
        <v>279.17825</v>
      </c>
      <c r="G6" s="6" t="n">
        <f aca="false">C6+D6+E6-F6</f>
        <v>1173.55925</v>
      </c>
    </row>
    <row r="7" customFormat="false" ht="14.25" hidden="false" customHeight="false" outlineLevel="0" collapsed="false">
      <c r="A7" s="0" t="n">
        <v>4</v>
      </c>
      <c r="B7" s="0" t="s">
        <v>23</v>
      </c>
      <c r="C7" s="6" t="n">
        <v>1410</v>
      </c>
      <c r="D7" s="6" t="n">
        <v>152.0875</v>
      </c>
      <c r="E7" s="7" t="n">
        <f aca="false">15%*(C7 + D7)</f>
        <v>234.313125</v>
      </c>
      <c r="F7" s="6" t="n">
        <f aca="false">20%*(C7+D7)+14%*E7</f>
        <v>345.2213375</v>
      </c>
      <c r="G7" s="6" t="n">
        <f aca="false">C7+D7+E7-F7</f>
        <v>1451.1792875</v>
      </c>
    </row>
    <row r="8" customFormat="false" ht="14.25" hidden="false" customHeight="false" outlineLevel="0" collapsed="false">
      <c r="A8" s="0" t="n">
        <v>5</v>
      </c>
      <c r="B8" s="0" t="s">
        <v>24</v>
      </c>
      <c r="C8" s="6" t="n">
        <v>1242</v>
      </c>
      <c r="D8" s="6" t="n">
        <v>174.900625</v>
      </c>
      <c r="E8" s="7" t="n">
        <f aca="false">15%*(C8 + D8)</f>
        <v>212.53509375</v>
      </c>
      <c r="F8" s="6" t="n">
        <f aca="false">20%*(C8+D8)+14%*E8</f>
        <v>313.135038125</v>
      </c>
      <c r="G8" s="6" t="n">
        <f aca="false">C8+D8+E8-F8</f>
        <v>1316.300680625</v>
      </c>
    </row>
    <row r="9" customFormat="false" ht="14.25" hidden="false" customHeight="false" outlineLevel="0" collapsed="false">
      <c r="A9" s="0" t="n">
        <v>6</v>
      </c>
      <c r="B9" s="0" t="s">
        <v>26</v>
      </c>
      <c r="C9" s="6" t="n">
        <v>1239</v>
      </c>
      <c r="D9" s="6" t="n">
        <v>201.13571875</v>
      </c>
      <c r="E9" s="7" t="n">
        <f aca="false">15%*(C9 + D9)</f>
        <v>216.0203578125</v>
      </c>
      <c r="F9" s="6" t="n">
        <f aca="false">20%*(C9+D9)+14%*E9</f>
        <v>318.26999384375</v>
      </c>
      <c r="G9" s="6" t="n">
        <f aca="false">C9+D9+E9-F9</f>
        <v>1337.88608271875</v>
      </c>
    </row>
    <row r="10" customFormat="false" ht="14.25" hidden="false" customHeight="false" outlineLevel="0" collapsed="false">
      <c r="A10" s="8" t="s">
        <v>27</v>
      </c>
      <c r="B10" s="8"/>
      <c r="C10" s="6" t="n">
        <f aca="false">SUM(C4:C9)</f>
        <v>7728</v>
      </c>
      <c r="D10" s="6" t="n">
        <f aca="false">SUM(D4:D9)</f>
        <v>875.37384375</v>
      </c>
      <c r="E10" s="7" t="n">
        <f aca="false">SUM(E4:E9)</f>
        <v>1290.5060765625</v>
      </c>
      <c r="F10" s="6" t="n">
        <f aca="false">SUM(F4:F9)</f>
        <v>1901.34561946875</v>
      </c>
      <c r="G10" s="6" t="n">
        <f aca="false">SUM(G4:G9)</f>
        <v>7992.53430084375</v>
      </c>
    </row>
    <row r="11" customFormat="false" ht="14.25" hidden="false" customHeight="false" outlineLevel="0" collapsed="false">
      <c r="A11" s="8" t="s">
        <v>28</v>
      </c>
      <c r="B11" s="8"/>
      <c r="C11" s="6" t="n">
        <f aca="false">AVERAGE(C4:C9)</f>
        <v>1288</v>
      </c>
      <c r="D11" s="6" t="n">
        <f aca="false">AVERAGE(D4:D9)</f>
        <v>145.895640625</v>
      </c>
      <c r="E11" s="6" t="n">
        <f aca="false">AVERAGE(E4:E9)</f>
        <v>215.08434609375</v>
      </c>
      <c r="F11" s="6" t="n">
        <f aca="false">AVERAGE(F4:F9)</f>
        <v>316.890936578125</v>
      </c>
      <c r="G11" s="6" t="n">
        <f aca="false">AVERAGE(G4:G9)</f>
        <v>1332.08905014063</v>
      </c>
    </row>
    <row r="12" customFormat="false" ht="14.25" hidden="false" customHeight="false" outlineLevel="0" collapsed="false">
      <c r="A12" s="8" t="s">
        <v>29</v>
      </c>
      <c r="B12" s="8"/>
      <c r="C12" s="6" t="n">
        <f aca="false">MAX(C4:C9)</f>
        <v>1410</v>
      </c>
      <c r="D12" s="6" t="n">
        <f aca="false">MAX(D4:D9)</f>
        <v>201.13571875</v>
      </c>
      <c r="E12" s="6" t="n">
        <f aca="false">MAX(E4:E9)</f>
        <v>234.313125</v>
      </c>
      <c r="F12" s="6" t="n">
        <f aca="false">MAX(F4:F9)</f>
        <v>345.2213375</v>
      </c>
      <c r="G12" s="6" t="n">
        <f aca="false">MAX(G4:G9)</f>
        <v>1451.1792875</v>
      </c>
    </row>
    <row r="13" customFormat="false" ht="14.25" hidden="false" customHeight="false" outlineLevel="0" collapsed="false">
      <c r="A13" s="8" t="s">
        <v>30</v>
      </c>
      <c r="B13" s="8"/>
      <c r="C13" s="6" t="n">
        <f aca="false">MIN(C4:C9)</f>
        <v>1131</v>
      </c>
      <c r="D13" s="6" t="n">
        <f aca="false">MIN(D4:D9)</f>
        <v>100</v>
      </c>
      <c r="E13" s="6" t="n">
        <f aca="false">MIN(E4:E9)</f>
        <v>189.4875</v>
      </c>
      <c r="F13" s="6" t="n">
        <f aca="false">MIN(F4:F9)</f>
        <v>279.17825</v>
      </c>
      <c r="G13" s="6" t="n">
        <f aca="false">MIN(G4:G9)</f>
        <v>1173.55925</v>
      </c>
    </row>
    <row r="17" customFormat="false" ht="14.25" hidden="false" customHeight="false" outlineLevel="0" collapsed="false">
      <c r="A17" s="0" t="s">
        <v>14</v>
      </c>
      <c r="B17" s="0" t="n">
        <v>1</v>
      </c>
      <c r="C17" s="0" t="n">
        <v>2</v>
      </c>
      <c r="D17" s="0" t="n">
        <v>3</v>
      </c>
      <c r="E17" s="0" t="n">
        <v>4</v>
      </c>
      <c r="F17" s="0" t="n">
        <v>5</v>
      </c>
      <c r="G17" s="0" t="n">
        <v>6</v>
      </c>
      <c r="H17" s="8" t="s">
        <v>27</v>
      </c>
      <c r="I17" s="8" t="s">
        <v>28</v>
      </c>
      <c r="J17" s="8" t="s">
        <v>29</v>
      </c>
      <c r="K17" s="8" t="s">
        <v>30</v>
      </c>
    </row>
    <row r="18" customFormat="false" ht="14.25" hidden="false" customHeight="false" outlineLevel="0" collapsed="false">
      <c r="A18" s="0" t="s">
        <v>15</v>
      </c>
      <c r="B18" s="0" t="s">
        <v>21</v>
      </c>
      <c r="C18" s="0" t="s">
        <v>22</v>
      </c>
      <c r="D18" s="0" t="s">
        <v>23</v>
      </c>
      <c r="E18" s="0" t="s">
        <v>24</v>
      </c>
      <c r="F18" s="0" t="s">
        <v>25</v>
      </c>
      <c r="G18" s="0" t="s">
        <v>26</v>
      </c>
      <c r="H18" s="8"/>
      <c r="I18" s="8"/>
      <c r="J18" s="8"/>
      <c r="K18" s="8"/>
    </row>
    <row r="19" customFormat="false" ht="14.25" hidden="false" customHeight="false" outlineLevel="0" collapsed="false">
      <c r="A19" s="0" t="s">
        <v>16</v>
      </c>
      <c r="B19" s="6" t="n">
        <v>1381</v>
      </c>
      <c r="C19" s="6" t="n">
        <v>1325</v>
      </c>
      <c r="D19" s="6" t="n">
        <v>1131</v>
      </c>
      <c r="E19" s="6" t="n">
        <v>1410</v>
      </c>
      <c r="F19" s="6" t="n">
        <v>1242</v>
      </c>
      <c r="G19" s="6" t="n">
        <v>1239</v>
      </c>
      <c r="H19" s="6" t="n">
        <f aca="false">SUM(B19:G19)</f>
        <v>7728</v>
      </c>
      <c r="I19" s="6" t="n">
        <f aca="false">AVERAGE(B19:G19)</f>
        <v>1288</v>
      </c>
      <c r="J19" s="6" t="n">
        <f aca="false">MAX(B19:G19)</f>
        <v>1410</v>
      </c>
      <c r="K19" s="6" t="n">
        <f aca="false">MIN(B19:G19)</f>
        <v>1131</v>
      </c>
    </row>
    <row r="20" customFormat="false" ht="14.25" hidden="false" customHeight="false" outlineLevel="0" collapsed="false">
      <c r="A20" s="0" t="s">
        <v>17</v>
      </c>
      <c r="B20" s="6" t="n">
        <v>100</v>
      </c>
      <c r="C20" s="6" t="n">
        <v>115</v>
      </c>
      <c r="D20" s="6" t="n">
        <v>132.25</v>
      </c>
      <c r="E20" s="6" t="n">
        <v>152.0875</v>
      </c>
      <c r="F20" s="6" t="n">
        <v>174.900625</v>
      </c>
      <c r="G20" s="6" t="n">
        <v>201.13571875</v>
      </c>
      <c r="H20" s="6" t="n">
        <f aca="false">SUM(B20:G20)</f>
        <v>875.37384375</v>
      </c>
      <c r="I20" s="6" t="n">
        <f aca="false">AVERAGE(B20:G20)</f>
        <v>145.895640625</v>
      </c>
      <c r="J20" s="6" t="n">
        <f aca="false">MAX(B20:G20)</f>
        <v>201.13571875</v>
      </c>
      <c r="K20" s="6" t="n">
        <f aca="false">MIN(B20:G20)</f>
        <v>100</v>
      </c>
    </row>
    <row r="21" customFormat="false" ht="14.25" hidden="false" customHeight="false" outlineLevel="0" collapsed="false">
      <c r="A21" s="0" t="s">
        <v>18</v>
      </c>
      <c r="B21" s="7" t="n">
        <f aca="false">15%*(B19 + B20)</f>
        <v>222.15</v>
      </c>
      <c r="C21" s="7" t="n">
        <f aca="false">15%*(C19 + C20)</f>
        <v>216</v>
      </c>
      <c r="D21" s="7" t="n">
        <f aca="false">15%*(D19 + D20)</f>
        <v>189.4875</v>
      </c>
      <c r="E21" s="7" t="n">
        <f aca="false">15%*(E19 + E20)</f>
        <v>234.313125</v>
      </c>
      <c r="F21" s="7" t="n">
        <f aca="false">15%*(F19 + F20)</f>
        <v>212.53509375</v>
      </c>
      <c r="G21" s="7" t="n">
        <f aca="false">15%*(G19 + G20)</f>
        <v>216.0203578125</v>
      </c>
      <c r="H21" s="7" t="n">
        <f aca="false">SUM(B21:G21)</f>
        <v>1290.5060765625</v>
      </c>
      <c r="I21" s="6" t="n">
        <f aca="false">AVERAGE(B21:G21)</f>
        <v>215.08434609375</v>
      </c>
      <c r="J21" s="6" t="n">
        <f aca="false">MAX(B21:G21)</f>
        <v>234.313125</v>
      </c>
      <c r="K21" s="6" t="n">
        <f aca="false">MIN(B21:G21)</f>
        <v>189.4875</v>
      </c>
    </row>
    <row r="22" customFormat="false" ht="14.25" hidden="false" customHeight="false" outlineLevel="0" collapsed="false">
      <c r="A22" s="0" t="s">
        <v>19</v>
      </c>
      <c r="B22" s="6" t="n">
        <f aca="false">20%*(B19+B20)+14%*B21</f>
        <v>327.301</v>
      </c>
      <c r="C22" s="6" t="n">
        <f aca="false">20%*(C19+C20)+14%*C21</f>
        <v>318.24</v>
      </c>
      <c r="D22" s="6" t="n">
        <f aca="false">20%*(D19+D20)+14%*D21</f>
        <v>279.17825</v>
      </c>
      <c r="E22" s="6" t="n">
        <f aca="false">20%*(E19+E20)+14%*E21</f>
        <v>345.2213375</v>
      </c>
      <c r="F22" s="6" t="n">
        <f aca="false">20%*(F19+F20)+14%*F21</f>
        <v>313.135038125</v>
      </c>
      <c r="G22" s="6" t="n">
        <f aca="false">20%*(G19+G20)+14%*G21</f>
        <v>318.26999384375</v>
      </c>
      <c r="H22" s="6" t="n">
        <f aca="false">SUM(B22:G22)</f>
        <v>1901.34561946875</v>
      </c>
      <c r="I22" s="6" t="n">
        <f aca="false">AVERAGE(B22:G22)</f>
        <v>316.890936578125</v>
      </c>
      <c r="J22" s="6" t="n">
        <f aca="false">MAX(B22:G22)</f>
        <v>345.2213375</v>
      </c>
      <c r="K22" s="6" t="n">
        <f aca="false">MIN(B22:G22)</f>
        <v>279.17825</v>
      </c>
    </row>
    <row r="23" customFormat="false" ht="14.25" hidden="false" customHeight="false" outlineLevel="0" collapsed="false">
      <c r="A23" s="0" t="s">
        <v>20</v>
      </c>
      <c r="B23" s="6" t="n">
        <f aca="false">B19+B20+B21-B22</f>
        <v>1375.849</v>
      </c>
      <c r="C23" s="6" t="n">
        <f aca="false">C19+C20+C21-C22</f>
        <v>1337.76</v>
      </c>
      <c r="D23" s="6" t="n">
        <f aca="false">D19+D20+D21-D22</f>
        <v>1173.55925</v>
      </c>
      <c r="E23" s="6" t="n">
        <f aca="false">E19+E20+E21-E22</f>
        <v>1451.1792875</v>
      </c>
      <c r="F23" s="6" t="n">
        <f aca="false">F19+F20+F21-F22</f>
        <v>1316.300680625</v>
      </c>
      <c r="G23" s="6" t="n">
        <f aca="false">G19+G20+G21-G22</f>
        <v>1337.88608271875</v>
      </c>
      <c r="H23" s="6" t="n">
        <f aca="false">SUM(B23:G23)</f>
        <v>7992.53430084375</v>
      </c>
      <c r="I23" s="6" t="n">
        <f aca="false">AVERAGE(B23:G23)</f>
        <v>1332.08905014063</v>
      </c>
      <c r="J23" s="6" t="n">
        <f aca="false">MAX(B23:G23)</f>
        <v>1451.1792875</v>
      </c>
      <c r="K23" s="6" t="n">
        <f aca="false">MIN(B23:G23)</f>
        <v>1173.55925</v>
      </c>
    </row>
    <row r="25" customFormat="false" ht="14.25" hidden="false" customHeight="false" outlineLevel="0" collapsed="false">
      <c r="A25" s="11" t="s">
        <v>14</v>
      </c>
      <c r="B25" s="11" t="s">
        <v>15</v>
      </c>
      <c r="C25" s="11" t="s">
        <v>16</v>
      </c>
      <c r="D25" s="11" t="s">
        <v>17</v>
      </c>
      <c r="E25" s="11" t="s">
        <v>18</v>
      </c>
      <c r="F25" s="11" t="s">
        <v>19</v>
      </c>
      <c r="G25" s="11" t="s">
        <v>20</v>
      </c>
    </row>
    <row r="26" customFormat="false" ht="14.25" hidden="false" customHeight="false" outlineLevel="0" collapsed="false">
      <c r="A26" s="0" t="n">
        <v>1</v>
      </c>
      <c r="B26" s="0" t="s">
        <v>21</v>
      </c>
      <c r="C26" s="6" t="n">
        <v>1381</v>
      </c>
      <c r="D26" s="6" t="n">
        <v>100</v>
      </c>
      <c r="E26" s="7" t="n">
        <f aca="false">15%*(C26 + D26)</f>
        <v>222.15</v>
      </c>
      <c r="F26" s="6" t="n">
        <f aca="false">20%*(C26+D26)+14%*E26</f>
        <v>327.301</v>
      </c>
      <c r="G26" s="6" t="n">
        <f aca="false">C26+D26+E26-F26</f>
        <v>1375.849</v>
      </c>
      <c r="L26" s="6"/>
    </row>
    <row r="27" customFormat="false" ht="14.25" hidden="false" customHeight="false" outlineLevel="0" collapsed="false">
      <c r="A27" s="0" t="n">
        <v>2</v>
      </c>
      <c r="B27" s="0" t="s">
        <v>22</v>
      </c>
      <c r="C27" s="6" t="n">
        <v>1325</v>
      </c>
      <c r="D27" s="6" t="n">
        <v>115</v>
      </c>
      <c r="E27" s="7" t="n">
        <f aca="false">15%*(C27 + D27)</f>
        <v>216</v>
      </c>
      <c r="F27" s="6" t="n">
        <f aca="false">20%*(C27+D27)+14%*E27</f>
        <v>318.24</v>
      </c>
      <c r="G27" s="6" t="n">
        <f aca="false">C27+D27+E27-F27</f>
        <v>1337.76</v>
      </c>
    </row>
    <row r="28" customFormat="false" ht="14.25" hidden="true" customHeight="false" outlineLevel="0" collapsed="false">
      <c r="A28" s="0" t="n">
        <v>3</v>
      </c>
      <c r="B28" s="0" t="s">
        <v>31</v>
      </c>
      <c r="C28" s="6" t="n">
        <v>1131</v>
      </c>
      <c r="D28" s="6" t="n">
        <v>132.25</v>
      </c>
      <c r="E28" s="7" t="n">
        <f aca="false">15%*(C28 + D28)</f>
        <v>189.4875</v>
      </c>
      <c r="F28" s="6" t="n">
        <f aca="false">20%*(C28+D28)+14%*E28</f>
        <v>279.17825</v>
      </c>
      <c r="G28" s="6" t="n">
        <f aca="false">C28+D28+E28-F28</f>
        <v>1173.55925</v>
      </c>
      <c r="L28" s="6"/>
    </row>
    <row r="29" customFormat="false" ht="14.25" hidden="true" customHeight="false" outlineLevel="0" collapsed="false">
      <c r="A29" s="0" t="n">
        <v>4</v>
      </c>
      <c r="B29" s="0" t="s">
        <v>32</v>
      </c>
      <c r="C29" s="6" t="n">
        <v>1410</v>
      </c>
      <c r="D29" s="6" t="n">
        <v>152.0875</v>
      </c>
      <c r="E29" s="7" t="n">
        <f aca="false">15%*(C29 + D29)</f>
        <v>234.313125</v>
      </c>
      <c r="F29" s="6" t="n">
        <f aca="false">20%*(C29+D29)+14%*E29</f>
        <v>345.2213375</v>
      </c>
      <c r="G29" s="6" t="n">
        <f aca="false">C29+D29+E29-F29</f>
        <v>1451.1792875</v>
      </c>
      <c r="L29" s="6"/>
    </row>
    <row r="30" customFormat="false" ht="14.25" hidden="false" customHeight="false" outlineLevel="0" collapsed="false">
      <c r="A30" s="0" t="n">
        <v>5</v>
      </c>
      <c r="B30" s="0" t="s">
        <v>23</v>
      </c>
      <c r="C30" s="6" t="n">
        <v>1242</v>
      </c>
      <c r="D30" s="6" t="n">
        <v>174.900625</v>
      </c>
      <c r="E30" s="7" t="n">
        <f aca="false">15%*(C30 + D30)</f>
        <v>212.53509375</v>
      </c>
      <c r="F30" s="6" t="n">
        <f aca="false">20%*(C30+D30)+14%*E30</f>
        <v>313.135038125</v>
      </c>
      <c r="G30" s="6" t="n">
        <f aca="false">C30+D30+E30-F30</f>
        <v>1316.300680625</v>
      </c>
    </row>
    <row r="31" customFormat="false" ht="14.25" hidden="false" customHeight="false" outlineLevel="0" collapsed="false">
      <c r="A31" s="0" t="n">
        <v>6</v>
      </c>
      <c r="B31" s="0" t="s">
        <v>24</v>
      </c>
      <c r="C31" s="6" t="n">
        <v>1239</v>
      </c>
      <c r="D31" s="6" t="n">
        <v>201.13571875</v>
      </c>
      <c r="E31" s="7" t="n">
        <f aca="false">15%*(C31 + D31)</f>
        <v>216.0203578125</v>
      </c>
      <c r="F31" s="6" t="n">
        <f aca="false">20%*(C31+D31)+14%*E31</f>
        <v>318.26999384375</v>
      </c>
      <c r="G31" s="6" t="n">
        <f aca="false">C31+D31+E31-F31</f>
        <v>1337.88608271875</v>
      </c>
    </row>
    <row r="33" customFormat="false" ht="14.25" hidden="false" customHeight="false" outlineLevel="0" collapsed="false">
      <c r="A33" s="0" t="s">
        <v>14</v>
      </c>
      <c r="B33" s="0" t="n">
        <v>1</v>
      </c>
      <c r="C33" s="0" t="n">
        <v>2</v>
      </c>
      <c r="D33" s="0" t="n">
        <v>3</v>
      </c>
      <c r="E33" s="0" t="n">
        <v>4</v>
      </c>
      <c r="F33" s="0" t="n">
        <v>5</v>
      </c>
      <c r="G33" s="0" t="n">
        <v>6</v>
      </c>
    </row>
    <row r="34" customFormat="false" ht="14.25" hidden="false" customHeight="false" outlineLevel="0" collapsed="false">
      <c r="A34" s="0" t="s">
        <v>15</v>
      </c>
      <c r="B34" s="0" t="s">
        <v>21</v>
      </c>
      <c r="C34" s="0" t="s">
        <v>22</v>
      </c>
      <c r="D34" s="0" t="s">
        <v>23</v>
      </c>
      <c r="E34" s="0" t="s">
        <v>24</v>
      </c>
      <c r="F34" s="0" t="s">
        <v>25</v>
      </c>
      <c r="G34" s="0" t="s">
        <v>26</v>
      </c>
    </row>
    <row r="35" customFormat="false" ht="14.25" hidden="false" customHeight="false" outlineLevel="0" collapsed="false">
      <c r="A35" s="0" t="s">
        <v>16</v>
      </c>
      <c r="B35" s="0" t="n">
        <v>1381</v>
      </c>
      <c r="C35" s="0" t="n">
        <v>1325</v>
      </c>
      <c r="D35" s="0" t="n">
        <v>1131</v>
      </c>
      <c r="E35" s="0" t="n">
        <v>1410</v>
      </c>
      <c r="F35" s="0" t="n">
        <v>1242</v>
      </c>
      <c r="G35" s="0" t="n">
        <v>1239</v>
      </c>
    </row>
    <row r="36" customFormat="false" ht="14.25" hidden="false" customHeight="false" outlineLevel="0" collapsed="false">
      <c r="A36" s="0" t="s">
        <v>20</v>
      </c>
      <c r="B36" s="0" t="n">
        <v>1375.849</v>
      </c>
      <c r="C36" s="0" t="n">
        <v>1337.76</v>
      </c>
      <c r="D36" s="0" t="n">
        <v>1173.55925</v>
      </c>
      <c r="E36" s="0" t="n">
        <v>1451.1792875</v>
      </c>
      <c r="F36" s="0" t="n">
        <v>1316.300680625</v>
      </c>
      <c r="G36" s="0" t="n">
        <v>1337.88608271875</v>
      </c>
    </row>
    <row r="37" customFormat="false" ht="14.25" hidden="false" customHeight="false" outlineLevel="0" collapsed="false">
      <c r="A37" s="0" t="s">
        <v>19</v>
      </c>
      <c r="B37" s="0" t="n">
        <v>327.301</v>
      </c>
      <c r="C37" s="0" t="n">
        <v>318.24</v>
      </c>
      <c r="D37" s="0" t="n">
        <v>279.17825</v>
      </c>
      <c r="E37" s="0" t="n">
        <v>345.2213375</v>
      </c>
      <c r="F37" s="0" t="n">
        <v>313.135038125</v>
      </c>
      <c r="G37" s="0" t="n">
        <v>318.26999384375</v>
      </c>
    </row>
    <row r="38" customFormat="false" ht="14.25" hidden="false" customHeight="false" outlineLevel="0" collapsed="false">
      <c r="A38" s="0" t="s">
        <v>18</v>
      </c>
      <c r="B38" s="0" t="n">
        <v>222.15</v>
      </c>
      <c r="C38" s="0" t="n">
        <v>216</v>
      </c>
      <c r="D38" s="0" t="n">
        <v>189.4875</v>
      </c>
      <c r="E38" s="0" t="n">
        <v>234.313125</v>
      </c>
      <c r="F38" s="0" t="n">
        <v>212.53509375</v>
      </c>
      <c r="G38" s="0" t="n">
        <v>216.0203578125</v>
      </c>
    </row>
    <row r="39" customFormat="false" ht="14.25" hidden="false" customHeight="false" outlineLevel="0" collapsed="false">
      <c r="A39" s="0" t="s">
        <v>17</v>
      </c>
      <c r="B39" s="0" t="n">
        <v>100</v>
      </c>
      <c r="C39" s="0" t="n">
        <v>115</v>
      </c>
      <c r="D39" s="0" t="n">
        <v>132.25</v>
      </c>
      <c r="E39" s="0" t="n">
        <v>152.0875</v>
      </c>
      <c r="F39" s="0" t="n">
        <v>174.900625</v>
      </c>
      <c r="G39" s="0" t="n">
        <v>201.13571875</v>
      </c>
    </row>
  </sheetData>
  <autoFilter ref="A25:G31">
    <filterColumn colId="6">
      <customFilters and="true">
        <customFilter operator="greaterThan" val="1300"/>
        <customFilter operator="lessThan" val="1400"/>
      </customFilters>
    </filterColumn>
  </autoFilter>
  <mergeCells count="8">
    <mergeCell ref="A10:B10"/>
    <mergeCell ref="A11:B11"/>
    <mergeCell ref="A12:B12"/>
    <mergeCell ref="A13:B13"/>
    <mergeCell ref="H17:H18"/>
    <mergeCell ref="I17:I18"/>
    <mergeCell ref="J17:J18"/>
    <mergeCell ref="K17:K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BestialLegion</dc:creator>
  <dc:description/>
  <dc:language>ru-RU</dc:language>
  <cp:lastModifiedBy/>
  <dcterms:modified xsi:type="dcterms:W3CDTF">2023-01-17T13:49:07Z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