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User\Projects\депонирование\2 часть новый вариант\"/>
    </mc:Choice>
  </mc:AlternateContent>
  <bookViews>
    <workbookView xWindow="0" yWindow="0" windowWidth="19200" windowHeight="11595" tabRatio="721" activeTab="3"/>
  </bookViews>
  <sheets>
    <sheet name="Лист1" sheetId="13" r:id="rId1"/>
    <sheet name="Отчёт" sheetId="12" r:id="rId2"/>
    <sheet name="Т" sheetId="14" r:id="rId3"/>
    <sheet name="Шаблон" sheetId="1" r:id="rId4"/>
    <sheet name="ВН" sheetId="11" r:id="rId5"/>
    <sheet name="Инструкция" sheetId="2" r:id="rId6"/>
    <sheet name="Код инфицирования" sheetId="4" r:id="rId7"/>
    <sheet name="Код обследования" sheetId="3" r:id="rId8"/>
    <sheet name="Город Регион Округ" sheetId="6" r:id="rId9"/>
    <sheet name="АРВП" sheetId="7" r:id="rId10"/>
    <sheet name="АРВП+" sheetId="8" r:id="rId11"/>
    <sheet name="Перечни" sheetId="10" r:id="rId12"/>
  </sheets>
  <definedNames>
    <definedName name="_xlnm._FilterDatabase" localSheetId="8" hidden="1">'Город Регион Округ'!$B$2:$D$1119</definedName>
    <definedName name="_xlnm._FilterDatabase" localSheetId="5" hidden="1">Инструкция!$B$2:$G$69</definedName>
    <definedName name="_xlnm._FilterDatabase" localSheetId="3" hidden="1">Шаблон!$A$1:$CG$103</definedName>
    <definedName name="Город">'Город Регион Округ'!$B$3:$B$1119</definedName>
    <definedName name="ДН">Перечни!$G$2:$G$3</definedName>
    <definedName name="_xlnm.Print_Titles" localSheetId="3">Шаблон!$1:$3</definedName>
    <definedName name="Код1">'Код обследования'!$B$3:$B$22</definedName>
    <definedName name="Код2">'Код инфицирования'!$B$3:$B$15</definedName>
    <definedName name="Материал">Перечни!$B$2:$B$4</definedName>
    <definedName name="МЛС">Перечни!$E$2:$E$4</definedName>
    <definedName name="_xlnm.Print_Area" localSheetId="3">Шаблон!$A$1:$CE$87</definedName>
    <definedName name="Пол">Перечни!$C$2:$C$3</definedName>
    <definedName name="ППП">Перечни!$F$2:$F$5</definedName>
    <definedName name="Приверж">Перечни!$I$2:$I$4</definedName>
    <definedName name="Причина">Перечни!$A$2:$A$3</definedName>
    <definedName name="ПутьИнф">Перечни!$D$2:$D$9</definedName>
    <definedName name="Регионы">'Город Регион Округ'!$G$3:$G$87</definedName>
    <definedName name="Стадия">Перечни!$H$2:$H$9</definedName>
    <definedName name="ТаблИсх">Шаблон!$A$4:$CF$103</definedName>
    <definedName name="ФО">'Город Регион Округ'!$I$3:$I$10</definedName>
  </definedNames>
  <calcPr calcId="152511"/>
</workbook>
</file>

<file path=xl/calcChain.xml><?xml version="1.0" encoding="utf-8"?>
<calcChain xmlns="http://schemas.openxmlformats.org/spreadsheetml/2006/main">
  <c r="D2" i="14" l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B2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CE4" i="1" l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B3" i="12" l="1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2" i="12"/>
  <c r="C32" i="12"/>
  <c r="D32" i="12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C85" i="12"/>
  <c r="D85" i="12"/>
  <c r="C2" i="12"/>
  <c r="B2" i="12"/>
  <c r="D2" i="12"/>
  <c r="K2" i="11" l="1"/>
  <c r="K3" i="11"/>
  <c r="K4" i="11"/>
  <c r="K5" i="11"/>
  <c r="BS22" i="1" s="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R14" i="1"/>
  <c r="BS14" i="1"/>
  <c r="BR15" i="1"/>
  <c r="BR16" i="1"/>
  <c r="BS16" i="1"/>
  <c r="BR17" i="1"/>
  <c r="BS17" i="1"/>
  <c r="BR18" i="1"/>
  <c r="BS18" i="1"/>
  <c r="BR19" i="1"/>
  <c r="BS19" i="1"/>
  <c r="BR20" i="1"/>
  <c r="BR21" i="1"/>
  <c r="BS21" i="1"/>
  <c r="BR22" i="1"/>
  <c r="BR23" i="1"/>
  <c r="BS23" i="1"/>
  <c r="BR24" i="1"/>
  <c r="BS24" i="1"/>
  <c r="BR25" i="1"/>
  <c r="BS25" i="1"/>
  <c r="BR26" i="1"/>
  <c r="BS26" i="1"/>
  <c r="BR27" i="1"/>
  <c r="BR28" i="1"/>
  <c r="BS28" i="1"/>
  <c r="BR29" i="1"/>
  <c r="BR30" i="1"/>
  <c r="BS30" i="1"/>
  <c r="BR31" i="1"/>
  <c r="BS31" i="1"/>
  <c r="BR32" i="1"/>
  <c r="BR33" i="1"/>
  <c r="BR34" i="1"/>
  <c r="BS34" i="1"/>
  <c r="BR35" i="1"/>
  <c r="BS35" i="1"/>
  <c r="BR36" i="1"/>
  <c r="BR37" i="1"/>
  <c r="BR38" i="1"/>
  <c r="BR39" i="1"/>
  <c r="BR40" i="1"/>
  <c r="BR41" i="1"/>
  <c r="BS41" i="1"/>
  <c r="BR42" i="1"/>
  <c r="BS42" i="1"/>
  <c r="BR43" i="1"/>
  <c r="BR44" i="1"/>
  <c r="BS44" i="1"/>
  <c r="BR45" i="1"/>
  <c r="BR46" i="1"/>
  <c r="BS46" i="1"/>
  <c r="BR47" i="1"/>
  <c r="BS47" i="1"/>
  <c r="BR48" i="1"/>
  <c r="BS48" i="1"/>
  <c r="BR49" i="1"/>
  <c r="BS49" i="1"/>
  <c r="BR50" i="1"/>
  <c r="BR51" i="1"/>
  <c r="BS51" i="1"/>
  <c r="BR52" i="1"/>
  <c r="BS52" i="1"/>
  <c r="BR53" i="1"/>
  <c r="BS53" i="1"/>
  <c r="BR54" i="1"/>
  <c r="BR55" i="1"/>
  <c r="BS55" i="1"/>
  <c r="BR56" i="1"/>
  <c r="BR57" i="1"/>
  <c r="BS57" i="1"/>
  <c r="BR58" i="1"/>
  <c r="BS58" i="1"/>
  <c r="BR59" i="1"/>
  <c r="BR60" i="1"/>
  <c r="BS60" i="1"/>
  <c r="BR61" i="1"/>
  <c r="BS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S4" i="1"/>
  <c r="BR4" i="1"/>
  <c r="BQ50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S13" i="1"/>
  <c r="BS15" i="1"/>
  <c r="BS20" i="1"/>
  <c r="BS27" i="1"/>
  <c r="BS29" i="1"/>
  <c r="BS32" i="1"/>
  <c r="BS33" i="1"/>
  <c r="BS36" i="1"/>
  <c r="BS38" i="1"/>
  <c r="BS39" i="1"/>
  <c r="BS40" i="1"/>
  <c r="BS37" i="1"/>
  <c r="BS43" i="1"/>
  <c r="BS45" i="1"/>
  <c r="BS50" i="1"/>
  <c r="BS54" i="1"/>
  <c r="BS56" i="1"/>
  <c r="BS59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D2" i="11"/>
  <c r="BQ34" i="1" s="1"/>
  <c r="D3" i="11"/>
  <c r="BQ35" i="1" s="1"/>
  <c r="D4" i="11"/>
  <c r="BQ36" i="1" s="1"/>
  <c r="D5" i="11"/>
  <c r="BQ37" i="1" s="1"/>
  <c r="D6" i="11"/>
  <c r="BQ38" i="1" s="1"/>
  <c r="D7" i="11"/>
  <c r="BQ39" i="1" s="1"/>
  <c r="D8" i="11"/>
  <c r="BQ40" i="1" s="1"/>
  <c r="D9" i="11"/>
  <c r="BQ41" i="1" s="1"/>
  <c r="D10" i="11"/>
  <c r="BQ42" i="1" s="1"/>
  <c r="D11" i="11"/>
  <c r="BQ43" i="1" s="1"/>
  <c r="D12" i="11"/>
  <c r="BQ44" i="1" s="1"/>
  <c r="D13" i="11"/>
  <c r="BQ45" i="1" s="1"/>
  <c r="D14" i="11"/>
  <c r="BQ46" i="1" s="1"/>
  <c r="D15" i="11"/>
  <c r="BQ47" i="1" s="1"/>
  <c r="D16" i="11"/>
  <c r="BQ48" i="1" s="1"/>
  <c r="D17" i="11"/>
  <c r="BQ49" i="1" s="1"/>
  <c r="D18" i="11"/>
  <c r="BQ51" i="1" s="1"/>
  <c r="D19" i="11"/>
  <c r="BQ52" i="1" s="1"/>
  <c r="D20" i="11"/>
  <c r="BQ53" i="1" s="1"/>
  <c r="D21" i="11"/>
  <c r="BQ54" i="1" s="1"/>
  <c r="D22" i="11"/>
  <c r="BQ55" i="1" s="1"/>
  <c r="D23" i="11"/>
  <c r="BQ56" i="1" s="1"/>
  <c r="D24" i="11"/>
  <c r="BQ57" i="1" s="1"/>
  <c r="D25" i="11"/>
  <c r="BQ58" i="1" s="1"/>
  <c r="D26" i="11"/>
  <c r="BQ59" i="1" s="1"/>
  <c r="D27" i="11"/>
  <c r="BQ60" i="1" s="1"/>
  <c r="D28" i="11"/>
  <c r="BQ61" i="1" s="1"/>
  <c r="D29" i="11"/>
  <c r="BQ62" i="1" s="1"/>
  <c r="D30" i="11"/>
  <c r="BQ63" i="1" s="1"/>
  <c r="D31" i="11"/>
  <c r="BQ4" i="1" s="1"/>
  <c r="D32" i="11"/>
  <c r="BQ5" i="1" s="1"/>
  <c r="D33" i="11"/>
  <c r="BQ6" i="1" s="1"/>
  <c r="D34" i="11"/>
  <c r="BQ7" i="1" s="1"/>
  <c r="D35" i="11"/>
  <c r="BQ8" i="1" s="1"/>
  <c r="D36" i="11"/>
  <c r="BQ9" i="1" s="1"/>
  <c r="D37" i="11"/>
  <c r="BQ10" i="1" s="1"/>
  <c r="D38" i="11"/>
  <c r="BQ11" i="1" s="1"/>
  <c r="D39" i="11"/>
  <c r="BQ12" i="1" s="1"/>
  <c r="D40" i="11"/>
  <c r="BQ13" i="1" s="1"/>
  <c r="D41" i="11"/>
  <c r="BQ14" i="1" s="1"/>
  <c r="D42" i="11"/>
  <c r="BQ15" i="1" s="1"/>
  <c r="D43" i="11"/>
  <c r="BQ16" i="1" s="1"/>
  <c r="D44" i="11"/>
  <c r="BQ17" i="1" s="1"/>
  <c r="D45" i="11"/>
  <c r="BQ18" i="1" s="1"/>
  <c r="D46" i="11"/>
  <c r="BQ19" i="1" s="1"/>
  <c r="D47" i="11"/>
  <c r="BQ20" i="1" s="1"/>
  <c r="D48" i="11"/>
  <c r="BQ21" i="1" s="1"/>
  <c r="D49" i="11"/>
  <c r="BQ22" i="1" s="1"/>
  <c r="D50" i="11"/>
  <c r="BQ23" i="1" s="1"/>
  <c r="D51" i="11"/>
  <c r="BQ24" i="1" s="1"/>
  <c r="D52" i="11"/>
  <c r="BQ25" i="1" s="1"/>
  <c r="D53" i="11"/>
  <c r="BQ26" i="1" s="1"/>
  <c r="D54" i="11"/>
  <c r="BQ27" i="1" s="1"/>
  <c r="D55" i="11"/>
  <c r="BQ28" i="1" s="1"/>
  <c r="D56" i="11"/>
  <c r="BQ29" i="1" s="1"/>
  <c r="D57" i="11"/>
  <c r="BQ30" i="1" s="1"/>
  <c r="D58" i="11"/>
  <c r="BQ31" i="1" s="1"/>
  <c r="D59" i="11"/>
  <c r="BQ32" i="1" s="1"/>
  <c r="D60" i="11"/>
  <c r="BQ33" i="1" s="1"/>
</calcChain>
</file>

<file path=xl/comments1.xml><?xml version="1.0" encoding="utf-8"?>
<comments xmlns="http://schemas.openxmlformats.org/spreadsheetml/2006/main">
  <authors>
    <author>Питерский Михаил Валерьевич</author>
  </authors>
  <commentList>
    <comment ref="E33" authorId="0" shapeId="0">
      <text>
        <r>
          <rPr>
            <b/>
            <sz val="9"/>
            <color indexed="81"/>
            <rFont val="Tahoma"/>
            <family val="2"/>
            <charset val="204"/>
          </rPr>
          <t>Питерский Михаил Валерьевич:</t>
        </r>
        <r>
          <rPr>
            <sz val="9"/>
            <color indexed="81"/>
            <rFont val="Tahoma"/>
            <family val="2"/>
            <charset val="204"/>
          </rPr>
          <t xml:space="preserve">
AZT</t>
        </r>
      </text>
    </comment>
  </commentList>
</comments>
</file>

<file path=xl/sharedStrings.xml><?xml version="1.0" encoding="utf-8"?>
<sst xmlns="http://schemas.openxmlformats.org/spreadsheetml/2006/main" count="5780" uniqueCount="1637">
  <si>
    <t>Получение АРВП</t>
  </si>
  <si>
    <t>Регион проживания</t>
  </si>
  <si>
    <t>Стадия заболевания 1</t>
  </si>
  <si>
    <t>Стадия заболевания 2</t>
  </si>
  <si>
    <t>Стадия заболевания 3</t>
  </si>
  <si>
    <t xml:space="preserve">Вирусная нагрузка 1 </t>
  </si>
  <si>
    <t>Вирусная нагрузка 2</t>
  </si>
  <si>
    <t>Вирусная нагрузка 3</t>
  </si>
  <si>
    <t>уровень CD4 1</t>
  </si>
  <si>
    <t>уровень CD4 2</t>
  </si>
  <si>
    <t>уровень CD4 3</t>
  </si>
  <si>
    <t>Терапия 1</t>
  </si>
  <si>
    <t>Терапия 2</t>
  </si>
  <si>
    <t>Терапия 3</t>
  </si>
  <si>
    <t>Терапия 4</t>
  </si>
  <si>
    <t>Терапия 5</t>
  </si>
  <si>
    <t>Страна</t>
  </si>
  <si>
    <t>Регион</t>
  </si>
  <si>
    <t xml:space="preserve">ФО </t>
  </si>
  <si>
    <t>Дата исследования</t>
  </si>
  <si>
    <t>Стадия</t>
  </si>
  <si>
    <t xml:space="preserve">Показатель </t>
  </si>
  <si>
    <t xml:space="preserve">Наличие аллели </t>
  </si>
  <si>
    <t>Дата начала</t>
  </si>
  <si>
    <t>Дата окончания</t>
  </si>
  <si>
    <t>Приверженность</t>
  </si>
  <si>
    <t>Препараты</t>
  </si>
  <si>
    <t>ДКП</t>
  </si>
  <si>
    <t>Получение ДКП</t>
  </si>
  <si>
    <t>Город</t>
  </si>
  <si>
    <t xml:space="preserve">Страна </t>
  </si>
  <si>
    <t>Номер ячейки</t>
  </si>
  <si>
    <t>Название ячейки</t>
  </si>
  <si>
    <t>Формат данных в ячейке</t>
  </si>
  <si>
    <t>Выбор данных в ячейке из перечня</t>
  </si>
  <si>
    <t>Пример заполнения</t>
  </si>
  <si>
    <t>Пол</t>
  </si>
  <si>
    <t>Дата рождения</t>
  </si>
  <si>
    <t>Дата первого ВИЧ+ блота</t>
  </si>
  <si>
    <t>Код обследования</t>
  </si>
  <si>
    <t>Код инфицирования</t>
  </si>
  <si>
    <t>Предполагаемый путь инфицирования</t>
  </si>
  <si>
    <t>Дата инфицирования</t>
  </si>
  <si>
    <t>Регион проживания: Город</t>
  </si>
  <si>
    <t>Регион проживания: Регион</t>
  </si>
  <si>
    <t xml:space="preserve">Регион проживания: ФО </t>
  </si>
  <si>
    <t>Регион проживания: Страна</t>
  </si>
  <si>
    <t>Регион инфицирования: Регион</t>
  </si>
  <si>
    <t xml:space="preserve">Регион инфицирования: Страна </t>
  </si>
  <si>
    <t>Стадия заболевания 1: Дата исследования</t>
  </si>
  <si>
    <t>Стадия заболевания 1: Стадия</t>
  </si>
  <si>
    <t>Стадия заболевания 2: Дата исследования</t>
  </si>
  <si>
    <t>Стадия заболевания 2: Стадия</t>
  </si>
  <si>
    <t>Стадия заболевания 3: Дата исследования</t>
  </si>
  <si>
    <t>Стадия заболевания 3: Стадия</t>
  </si>
  <si>
    <t xml:space="preserve">Аллель HLA B5701: Наличие аллели </t>
  </si>
  <si>
    <t>ДКП: Дата начала</t>
  </si>
  <si>
    <t>ДКП: Дата окончания</t>
  </si>
  <si>
    <t>ДКП: Препараты</t>
  </si>
  <si>
    <t>Терапия 1: Дата начала</t>
  </si>
  <si>
    <t>Терапия 1: Дата окончания</t>
  </si>
  <si>
    <t>Терапия 1: Приверженность</t>
  </si>
  <si>
    <t>Терапия 1: Препараты</t>
  </si>
  <si>
    <t>Терапия 2: Дата начала</t>
  </si>
  <si>
    <t>Терапия 2: Дата окончания</t>
  </si>
  <si>
    <t>Терапия 2: Приверженность</t>
  </si>
  <si>
    <t>Терапия 2: Препараты</t>
  </si>
  <si>
    <t>Терапия 3: Дата начала</t>
  </si>
  <si>
    <t>Терапия 3: Дата окончания</t>
  </si>
  <si>
    <t>Терапия 3: Приверженность</t>
  </si>
  <si>
    <t>Терапия 3: Препараты</t>
  </si>
  <si>
    <t>Терапия 4: Дата начала</t>
  </si>
  <si>
    <t>Терапия 4: Дата окончания</t>
  </si>
  <si>
    <t>Терапия 4: Приверженность</t>
  </si>
  <si>
    <t>Терапия 4: Препараты</t>
  </si>
  <si>
    <t>Терапия 5: Дата начала</t>
  </si>
  <si>
    <t>Терапия 5: Дата окончания</t>
  </si>
  <si>
    <t>Терапия 5: Приверженность</t>
  </si>
  <si>
    <t>Терапия 5: Препараты</t>
  </si>
  <si>
    <t>Комментарии</t>
  </si>
  <si>
    <t>свободный формат</t>
  </si>
  <si>
    <t>-</t>
  </si>
  <si>
    <t xml:space="preserve"> </t>
  </si>
  <si>
    <t>мужской; женский</t>
  </si>
  <si>
    <t>Код</t>
  </si>
  <si>
    <t>Описание</t>
  </si>
  <si>
    <t>гомосексуальная связь с гомо/бисексуальным партнером, не употребляющим наркотики</t>
  </si>
  <si>
    <t>гомосексуальная связь с наркопотребителем</t>
  </si>
  <si>
    <t>гетеросексуальная связь с бисексуальным партнером, не употребляющим наркотики</t>
  </si>
  <si>
    <t>гетеросексуальная связь с гетеросексуальным партнером, не употребляющим наркотики</t>
  </si>
  <si>
    <t>гетеросексуальная связь с инъекционным потребителем наркотиков</t>
  </si>
  <si>
    <t>бытовой парентеральный контакт с ВИЧ-инфицированным</t>
  </si>
  <si>
    <t>наркотический контакт с инфицированным ВИЧ-партнером</t>
  </si>
  <si>
    <t>переливание крови/пересадка органов от инфицированного ВИЧ-донора</t>
  </si>
  <si>
    <t>пребывание в нозокомиальном очаге</t>
  </si>
  <si>
    <t>заражение детей от матерей во время беременности и родов</t>
  </si>
  <si>
    <t>заражение детей от матерей при грудном вскармливании</t>
  </si>
  <si>
    <t>заражение матерей от детей при грудном вскармливании</t>
  </si>
  <si>
    <t>другая причина</t>
  </si>
  <si>
    <t>гетеросексуальный; гомосексуальный; половой; ПИН; нозокомиальный; вертикальный; обратно вертикальный; другое</t>
  </si>
  <si>
    <t>гетеросексуальный</t>
  </si>
  <si>
    <t>Примечание</t>
  </si>
  <si>
    <t>да; нет</t>
  </si>
  <si>
    <t>из перечня</t>
  </si>
  <si>
    <t>цифровой код из перечня</t>
  </si>
  <si>
    <t>Федеральный округ</t>
  </si>
  <si>
    <t>Абаза</t>
  </si>
  <si>
    <t>Хакасия</t>
  </si>
  <si>
    <t>Сибирский</t>
  </si>
  <si>
    <t>Абакан</t>
  </si>
  <si>
    <t>Абдулино</t>
  </si>
  <si>
    <t>Оренбургская область</t>
  </si>
  <si>
    <t>Приволжский</t>
  </si>
  <si>
    <t>Абинск</t>
  </si>
  <si>
    <t>Краснодарский край</t>
  </si>
  <si>
    <t>Южный</t>
  </si>
  <si>
    <t>Агидель</t>
  </si>
  <si>
    <t>Башкортостан</t>
  </si>
  <si>
    <t>Агрыз</t>
  </si>
  <si>
    <t>Татарстан</t>
  </si>
  <si>
    <t>Адыгейск</t>
  </si>
  <si>
    <t>Адыгея</t>
  </si>
  <si>
    <t>Азнакаево</t>
  </si>
  <si>
    <t>Азов</t>
  </si>
  <si>
    <t>Ростовская область</t>
  </si>
  <si>
    <t>Ак-Довурак</t>
  </si>
  <si>
    <t>Тыва</t>
  </si>
  <si>
    <t>Аксай</t>
  </si>
  <si>
    <t>Алагир</t>
  </si>
  <si>
    <t>Северная Осетия — Алания</t>
  </si>
  <si>
    <t>Северо-Кавказский</t>
  </si>
  <si>
    <t>Алапаевск</t>
  </si>
  <si>
    <t>Свердловская область</t>
  </si>
  <si>
    <t>Уральский</t>
  </si>
  <si>
    <t>Алатырь</t>
  </si>
  <si>
    <t>Чувашия</t>
  </si>
  <si>
    <t>Алдан</t>
  </si>
  <si>
    <t>Якутия</t>
  </si>
  <si>
    <t>Дальневосточный</t>
  </si>
  <si>
    <t>Алейск</t>
  </si>
  <si>
    <t>Алтайский край</t>
  </si>
  <si>
    <t>Александров</t>
  </si>
  <si>
    <t>Владимирская область</t>
  </si>
  <si>
    <t>Центральный</t>
  </si>
  <si>
    <t>Александровск</t>
  </si>
  <si>
    <t>Пермский край</t>
  </si>
  <si>
    <t>Александровск-Сахалинский</t>
  </si>
  <si>
    <t>Сахалинская область</t>
  </si>
  <si>
    <t>Алексеевка</t>
  </si>
  <si>
    <t>Белгородская область</t>
  </si>
  <si>
    <t>Алексин</t>
  </si>
  <si>
    <t>Тульская область</t>
  </si>
  <si>
    <t>Алзамай</t>
  </si>
  <si>
    <t>Иркутская область</t>
  </si>
  <si>
    <t>Алупка</t>
  </si>
  <si>
    <t>Крым</t>
  </si>
  <si>
    <t>Алушта</t>
  </si>
  <si>
    <t>Альметьевск</t>
  </si>
  <si>
    <t>Амурск</t>
  </si>
  <si>
    <t>Хабаровский край</t>
  </si>
  <si>
    <t>Анадырь</t>
  </si>
  <si>
    <t>Чукотский АО</t>
  </si>
  <si>
    <t>Анапа</t>
  </si>
  <si>
    <t>Ангарск</t>
  </si>
  <si>
    <t>Андреаполь</t>
  </si>
  <si>
    <t>Тверская область</t>
  </si>
  <si>
    <t>Анжеро-Судженск</t>
  </si>
  <si>
    <t>Кемеровская область</t>
  </si>
  <si>
    <t>Анива</t>
  </si>
  <si>
    <t>Апатиты</t>
  </si>
  <si>
    <t>Мурманская область</t>
  </si>
  <si>
    <t>Северо-Западный</t>
  </si>
  <si>
    <t>Апрелевка</t>
  </si>
  <si>
    <t>Московская область</t>
  </si>
  <si>
    <t>Апшеронск</t>
  </si>
  <si>
    <t>Арамиль</t>
  </si>
  <si>
    <t>Аргун</t>
  </si>
  <si>
    <t>Чечня</t>
  </si>
  <si>
    <t>Ардатов</t>
  </si>
  <si>
    <t>Мордовия</t>
  </si>
  <si>
    <t>Ардон</t>
  </si>
  <si>
    <t>Арзамас</t>
  </si>
  <si>
    <t>Нижегородская область</t>
  </si>
  <si>
    <t>Аркадак</t>
  </si>
  <si>
    <t>Саратовская область</t>
  </si>
  <si>
    <t>Армавир</t>
  </si>
  <si>
    <t>Армянск</t>
  </si>
  <si>
    <t>Арсеньев</t>
  </si>
  <si>
    <t>Приморский край</t>
  </si>
  <si>
    <t>Арск</t>
  </si>
  <si>
    <t>Артём</t>
  </si>
  <si>
    <t>Артёмовск</t>
  </si>
  <si>
    <t>Красноярский край</t>
  </si>
  <si>
    <t>Артёмовский</t>
  </si>
  <si>
    <t>Архангельск</t>
  </si>
  <si>
    <t>Архангельская область</t>
  </si>
  <si>
    <t>Асбест</t>
  </si>
  <si>
    <t>Асино</t>
  </si>
  <si>
    <t>Томская область</t>
  </si>
  <si>
    <t>Астрахань</t>
  </si>
  <si>
    <t>Астраханская область</t>
  </si>
  <si>
    <t>Аткарск</t>
  </si>
  <si>
    <t>Ахтубинск</t>
  </si>
  <si>
    <t>Ачинск</t>
  </si>
  <si>
    <t>Аша</t>
  </si>
  <si>
    <t>Челябинская область</t>
  </si>
  <si>
    <t>Бабаево</t>
  </si>
  <si>
    <t>Вологодская область</t>
  </si>
  <si>
    <t>Бабушкин</t>
  </si>
  <si>
    <t>Бурятия</t>
  </si>
  <si>
    <t>Бавлы</t>
  </si>
  <si>
    <t>Багратионовск</t>
  </si>
  <si>
    <t>Калининградская область</t>
  </si>
  <si>
    <t>Байкальск</t>
  </si>
  <si>
    <t>Баймак</t>
  </si>
  <si>
    <t>Бакал</t>
  </si>
  <si>
    <t>Баксан</t>
  </si>
  <si>
    <t>Кабардино-Балкария</t>
  </si>
  <si>
    <t>Балабаново</t>
  </si>
  <si>
    <t>Калужская область</t>
  </si>
  <si>
    <t>Балаково</t>
  </si>
  <si>
    <t>Балахна</t>
  </si>
  <si>
    <t>Балашиха</t>
  </si>
  <si>
    <t>Балашов</t>
  </si>
  <si>
    <t>Балей</t>
  </si>
  <si>
    <t>Забайкальский край</t>
  </si>
  <si>
    <t>Балтийск</t>
  </si>
  <si>
    <t>Барабинск</t>
  </si>
  <si>
    <t>Новосибирская область</t>
  </si>
  <si>
    <t>Барнаул</t>
  </si>
  <si>
    <t>Барыш</t>
  </si>
  <si>
    <t>Ульяновская область</t>
  </si>
  <si>
    <t>Батайск</t>
  </si>
  <si>
    <t>Бахчисарай</t>
  </si>
  <si>
    <t>Бежецк</t>
  </si>
  <si>
    <t>Белая Калитва</t>
  </si>
  <si>
    <t>Белая Холуница</t>
  </si>
  <si>
    <t>Кировская область</t>
  </si>
  <si>
    <t>Белгород</t>
  </si>
  <si>
    <t>Белебей</t>
  </si>
  <si>
    <t>Белёв</t>
  </si>
  <si>
    <t>Белинский</t>
  </si>
  <si>
    <t>Пензенская область</t>
  </si>
  <si>
    <t>Белово</t>
  </si>
  <si>
    <t>Белогорск</t>
  </si>
  <si>
    <t>Амурская область</t>
  </si>
  <si>
    <t>Белозерск</t>
  </si>
  <si>
    <t>Белокуриха</t>
  </si>
  <si>
    <t>Беломорск</t>
  </si>
  <si>
    <t>Карелия</t>
  </si>
  <si>
    <t>Белоозёрский</t>
  </si>
  <si>
    <t>Белорецк</t>
  </si>
  <si>
    <t>Белореченск</t>
  </si>
  <si>
    <t>Белоусово</t>
  </si>
  <si>
    <t>Белоярский</t>
  </si>
  <si>
    <t>Ханты-Мансийский АО — Югра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</si>
  <si>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</si>
  <si>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</si>
  <si>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</si>
  <si>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</si>
  <si>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</si>
  <si>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</si>
  <si>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</si>
  <si>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</si>
  <si>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</si>
  <si>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Еврейская АО</t>
  </si>
  <si>
    <t>Бирск</t>
  </si>
  <si>
    <t>Бирюсинск</t>
  </si>
  <si>
    <t>Бирюч</t>
  </si>
  <si>
    <t>Благовещенск</t>
  </si>
  <si>
    <t>Благодарный</t>
  </si>
  <si>
    <t>Ставропольский край</t>
  </si>
  <si>
    <t>Бобров</t>
  </si>
  <si>
    <t>Воронежская область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</si>
  <si>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</si>
  <si>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</si>
  <si>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</si>
  <si>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</si>
  <si>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</si>
  <si>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</si>
  <si>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</si>
  <si>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Ленинградская область</t>
  </si>
  <si>
    <t>Болгар</t>
  </si>
  <si>
    <t>Бологое</t>
  </si>
  <si>
    <t>Болотное</t>
  </si>
  <si>
    <t>Болохово</t>
  </si>
  <si>
    <t>Болхов</t>
  </si>
  <si>
    <t>Орловская область</t>
  </si>
  <si>
    <t>Большой Камень</t>
  </si>
  <si>
    <t>Бор</t>
  </si>
  <si>
    <t>Борзя</t>
  </si>
  <si>
    <t>Борисоглебск</t>
  </si>
  <si>
    <t>Боровичи</t>
  </si>
  <si>
    <t>Новгородская область</t>
  </si>
  <si>
    <t>Боровск</t>
  </si>
  <si>
    <t>Бородино</t>
  </si>
  <si>
    <t>Братск</t>
  </si>
  <si>
    <t>Бронницы</t>
  </si>
  <si>
    <t>Брянск</t>
  </si>
  <si>
    <t>Брянская область</t>
  </si>
  <si>
    <t>Бугульма</t>
  </si>
  <si>
    <t>Бугуруслан</t>
  </si>
  <si>
    <t>Будённовск</t>
  </si>
  <si>
    <t>Бузулук</t>
  </si>
  <si>
    <t>Буинск</t>
  </si>
  <si>
    <t>Буй</t>
  </si>
  <si>
    <t>Костромская область</t>
  </si>
  <si>
    <t>Буйнакск</t>
  </si>
  <si>
    <t>Дагестан</t>
  </si>
  <si>
    <t>Бутурлиновка</t>
  </si>
  <si>
    <t>Валдай</t>
  </si>
  <si>
    <t>Валуйки</t>
  </si>
  <si>
    <t>Велиж</t>
  </si>
  <si>
    <t>Смоленская область</t>
  </si>
  <si>
    <t>Великие Луки</t>
  </si>
  <si>
    <t>Псковская область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</si>
  <si>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</si>
  <si>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</si>
  <si>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</si>
  <si>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</si>
  <si>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</si>
  <si>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</si>
  <si>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</si>
  <si>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</si>
  <si>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</si>
  <si>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</si>
  <si>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</si>
  <si>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</si>
  <si>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</si>
  <si>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</si>
  <si>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</si>
  <si>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</si>
  <si>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</si>
  <si>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</si>
  <si>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</si>
  <si>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Камчатский край</t>
  </si>
  <si>
    <t>Вихоревка</t>
  </si>
  <si>
    <t>Вичуга</t>
  </si>
  <si>
    <t>Ивановская область</t>
  </si>
  <si>
    <t>Владивосток</t>
  </si>
  <si>
    <t>Владикавказ</t>
  </si>
  <si>
    <t>Владимир</t>
  </si>
  <si>
    <t>Волгоград</t>
  </si>
  <si>
    <t>Волгоградская область</t>
  </si>
  <si>
    <t>Волгодонск</t>
  </si>
  <si>
    <t>Волгореченск</t>
  </si>
  <si>
    <t>Волжск</t>
  </si>
  <si>
    <t>Марий Эл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</si>
  <si>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</si>
  <si>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</si>
  <si>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</si>
  <si>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</si>
  <si>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</si>
  <si>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</si>
  <si>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</si>
  <si>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</si>
  <si>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</si>
  <si>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Коми</t>
  </si>
  <si>
    <t>Воронеж</t>
  </si>
  <si>
    <t>Ворсма</t>
  </si>
  <si>
    <t>Воскресенск</t>
  </si>
  <si>
    <t>Воткинск</t>
  </si>
  <si>
    <t>Удмуртия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</si>
  <si>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</si>
  <si>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</si>
  <si>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</si>
  <si>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</si>
  <si>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</si>
  <si>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</si>
  <si>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</si>
  <si>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</si>
  <si>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</si>
  <si>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</si>
  <si>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</si>
  <si>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</si>
  <si>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</si>
  <si>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</si>
  <si>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Ярославская область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</si>
  <si>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</si>
  <si>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</si>
  <si>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</si>
  <si>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</si>
  <si>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</si>
  <si>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</si>
  <si>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</si>
  <si>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</si>
  <si>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</si>
  <si>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</si>
  <si>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</si>
  <si>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</si>
  <si>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</si>
  <si>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Алтай</t>
  </si>
  <si>
    <t>Горнозаводск</t>
  </si>
  <si>
    <t>Горняк</t>
  </si>
  <si>
    <t>Городец</t>
  </si>
  <si>
    <t>Городище</t>
  </si>
  <si>
    <t>Городовиковск</t>
  </si>
  <si>
    <t>Калмыкия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</si>
  <si>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</si>
  <si>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</si>
  <si>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</si>
  <si>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</si>
  <si>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</si>
  <si>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</si>
  <si>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Липецкая область</t>
  </si>
  <si>
    <t>Грязовец</t>
  </si>
  <si>
    <t>Губаха</t>
  </si>
  <si>
    <t>Губкин</t>
  </si>
  <si>
    <t>Губкинский</t>
  </si>
  <si>
    <t>Ямало-Ненецкий АО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</si>
  <si>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</si>
  <si>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</si>
  <si>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</si>
  <si>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</si>
  <si>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</si>
  <si>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</si>
  <si>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</si>
  <si>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</si>
  <si>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</si>
  <si>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</si>
  <si>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Курганская область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</si>
  <si>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</si>
  <si>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</si>
  <si>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</si>
  <si>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</si>
  <si>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</si>
  <si>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</si>
  <si>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</si>
  <si>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</si>
  <si>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</si>
  <si>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Джанкой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</si>
  <si>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</si>
  <si>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</si>
  <si>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</si>
  <si>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</si>
  <si>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</si>
  <si>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</si>
  <si>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Курская область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</si>
  <si>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</si>
  <si>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</si>
  <si>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</si>
  <si>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</si>
  <si>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</si>
  <si>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</si>
  <si>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</si>
  <si>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</si>
  <si>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</si>
  <si>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</si>
  <si>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</si>
  <si>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</si>
  <si>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</si>
  <si>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</si>
  <si>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</si>
  <si>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</si>
  <si>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</si>
  <si>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Евпатория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</si>
  <si>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</si>
  <si>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</si>
  <si>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</si>
  <si>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</si>
  <si>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</si>
  <si>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</si>
  <si>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</si>
  <si>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</si>
  <si>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</si>
  <si>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</si>
  <si>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</si>
  <si>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</si>
  <si>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</si>
  <si>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</si>
  <si>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</si>
  <si>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</si>
  <si>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</si>
  <si>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</si>
  <si>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Тамбовская область</t>
  </si>
  <si>
    <t>Жигулёвск</t>
  </si>
  <si>
    <t>Самарская область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</si>
  <si>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</si>
  <si>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</si>
  <si>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</si>
  <si>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</si>
  <si>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</si>
  <si>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</si>
  <si>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</si>
  <si>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Тюменская область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</si>
  <si>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</si>
  <si>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</si>
  <si>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</si>
  <si>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</si>
  <si>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</si>
  <si>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</si>
  <si>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</si>
  <si>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</si>
  <si>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</si>
  <si>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</si>
  <si>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</si>
  <si>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</si>
  <si>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</si>
  <si>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</si>
  <si>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</si>
  <si>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</si>
  <si>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</si>
  <si>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</si>
  <si>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</si>
  <si>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</si>
  <si>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</si>
  <si>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</si>
  <si>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</si>
  <si>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</si>
  <si>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</si>
  <si>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</si>
  <si>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</si>
  <si>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</si>
  <si>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</si>
  <si>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</si>
  <si>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</si>
  <si>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</si>
  <si>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</si>
  <si>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</si>
  <si>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</si>
  <si>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</si>
  <si>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</si>
  <si>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</si>
  <si>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</si>
  <si>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</si>
  <si>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</si>
  <si>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</si>
  <si>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</si>
  <si>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</si>
  <si>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</si>
  <si>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Омская область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</si>
  <si>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</si>
  <si>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</si>
  <si>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</si>
  <si>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</si>
  <si>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</si>
  <si>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</si>
  <si>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</si>
  <si>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</si>
  <si>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</si>
  <si>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</si>
  <si>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</si>
  <si>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</si>
  <si>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</si>
  <si>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</si>
  <si>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</si>
  <si>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</si>
  <si>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</si>
  <si>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</si>
  <si>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</si>
  <si>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</si>
  <si>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</si>
  <si>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</si>
  <si>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</si>
  <si>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</si>
  <si>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</si>
  <si>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</si>
  <si>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</si>
  <si>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</si>
  <si>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</si>
  <si>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</si>
  <si>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</si>
  <si>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Ингушетия</t>
  </si>
  <si>
    <t>Карасук</t>
  </si>
  <si>
    <t>Карачаевск</t>
  </si>
  <si>
    <t>Карачаево-Черкесия</t>
  </si>
  <si>
    <t>Карачев</t>
  </si>
  <si>
    <t>Каргат</t>
  </si>
  <si>
    <t>Каргополь</t>
  </si>
  <si>
    <t>Карпинск</t>
  </si>
  <si>
    <t>Карталы</t>
  </si>
  <si>
    <t>Касимов</t>
  </si>
  <si>
    <t>Рязанская область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</si>
  <si>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</si>
  <si>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</si>
  <si>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</si>
  <si>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</si>
  <si>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</si>
  <si>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</si>
  <si>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</si>
  <si>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</si>
  <si>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</si>
  <si>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</si>
  <si>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Керчь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</si>
  <si>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</si>
  <si>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</si>
  <si>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</si>
  <si>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</si>
  <si>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</si>
  <si>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</si>
  <si>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</si>
  <si>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</si>
  <si>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</si>
  <si>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</si>
  <si>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</si>
  <si>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</si>
  <si>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</si>
  <si>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</si>
  <si>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</si>
  <si>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</si>
  <si>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</si>
  <si>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</si>
  <si>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</si>
  <si>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</si>
  <si>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</si>
  <si>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</si>
  <si>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</si>
  <si>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</si>
  <si>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</si>
  <si>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</si>
  <si>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</si>
  <si>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</si>
  <si>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</si>
  <si>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</si>
  <si>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</si>
  <si>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</si>
  <si>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</si>
  <si>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</si>
  <si>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</si>
  <si>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</si>
  <si>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</si>
  <si>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</si>
  <si>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</si>
  <si>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</si>
  <si>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</si>
  <si>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</si>
  <si>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</si>
  <si>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</si>
  <si>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</si>
  <si>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</si>
  <si>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</si>
  <si>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</si>
  <si>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</si>
  <si>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</si>
  <si>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</si>
  <si>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</si>
  <si>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</si>
  <si>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</si>
  <si>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</si>
  <si>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</si>
  <si>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</si>
  <si>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</si>
  <si>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</si>
  <si>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</si>
  <si>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</si>
  <si>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</si>
  <si>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</si>
  <si>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</si>
  <si>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</si>
  <si>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</si>
  <si>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</si>
  <si>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</si>
  <si>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</si>
  <si>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</si>
  <si>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</si>
  <si>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Красноперекопск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</si>
  <si>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</si>
  <si>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</si>
  <si>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</si>
  <si>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</si>
  <si>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</si>
  <si>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</si>
  <si>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</si>
  <si>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</si>
  <si>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</si>
  <si>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</si>
  <si>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</si>
  <si>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</si>
  <si>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</si>
  <si>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</si>
  <si>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</si>
  <si>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</si>
  <si>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</si>
  <si>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</si>
  <si>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</si>
  <si>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</si>
  <si>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</si>
  <si>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</si>
  <si>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</si>
  <si>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</si>
  <si>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</si>
  <si>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</si>
  <si>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</si>
  <si>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</si>
  <si>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</si>
  <si>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</si>
  <si>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</si>
  <si>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</si>
  <si>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</si>
  <si>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</si>
  <si>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</si>
  <si>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</si>
  <si>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</si>
  <si>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</si>
  <si>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</si>
  <si>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</si>
  <si>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</si>
  <si>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</si>
  <si>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</si>
  <si>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</si>
  <si>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</si>
  <si>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</si>
  <si>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</si>
  <si>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</si>
  <si>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</si>
  <si>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</si>
  <si>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</si>
  <si>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</si>
  <si>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</si>
  <si>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</si>
  <si>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</si>
  <si>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</si>
  <si>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</si>
  <si>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</si>
  <si>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</si>
  <si>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</si>
  <si>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</si>
  <si>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</si>
  <si>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</si>
  <si>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</si>
  <si>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</si>
  <si>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</si>
  <si>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</si>
  <si>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</si>
  <si>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</si>
  <si>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</si>
  <si>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</si>
  <si>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</si>
  <si>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</si>
  <si>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</si>
  <si>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</si>
  <si>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</si>
  <si>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</si>
  <si>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</si>
  <si>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Магаданская область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</si>
  <si>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</si>
  <si>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</si>
  <si>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</si>
  <si>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</si>
  <si>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</si>
  <si>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</si>
  <si>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</si>
  <si>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</si>
  <si>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</si>
  <si>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</si>
  <si>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</si>
  <si>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</si>
  <si>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</si>
  <si>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</si>
  <si>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</si>
  <si>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</si>
  <si>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</si>
  <si>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</si>
  <si>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</si>
  <si>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</si>
  <si>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</si>
  <si>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</si>
  <si>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</si>
  <si>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</si>
  <si>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</si>
  <si>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</si>
  <si>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</si>
  <si>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</si>
  <si>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</si>
  <si>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</si>
  <si>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</si>
  <si>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</si>
  <si>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</si>
  <si>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</si>
  <si>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</si>
  <si>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</si>
  <si>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</si>
  <si>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</si>
  <si>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</si>
  <si>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</si>
  <si>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</si>
  <si>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</si>
  <si>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</si>
  <si>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</si>
  <si>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</si>
  <si>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</si>
  <si>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</si>
  <si>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</si>
  <si>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</si>
  <si>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</si>
  <si>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</si>
  <si>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</si>
  <si>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</si>
  <si>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</si>
  <si>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</si>
  <si>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</si>
  <si>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</si>
  <si>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</si>
  <si>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</si>
  <si>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</si>
  <si>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</si>
  <si>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</si>
  <si>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</si>
  <si>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</si>
  <si>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</si>
  <si>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</si>
  <si>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</si>
  <si>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</si>
  <si>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</si>
  <si>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</si>
  <si>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</si>
  <si>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</si>
  <si>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</si>
  <si>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Ненецкий АО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</si>
  <si>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</si>
  <si>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</si>
  <si>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</si>
  <si>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</si>
  <si>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</si>
  <si>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</si>
  <si>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</si>
  <si>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</si>
  <si>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</si>
  <si>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</si>
  <si>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</si>
  <si>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</si>
  <si>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</si>
  <si>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</si>
  <si>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</si>
  <si>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</si>
  <si>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</si>
  <si>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</si>
  <si>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</si>
  <si>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</si>
  <si>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</si>
  <si>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</si>
  <si>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</si>
  <si>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</si>
  <si>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</si>
  <si>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</si>
  <si>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</si>
  <si>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</si>
  <si>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</si>
  <si>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</si>
  <si>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</si>
  <si>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</si>
  <si>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</si>
  <si>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</si>
  <si>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</si>
  <si>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</si>
  <si>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</si>
  <si>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</si>
  <si>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</si>
  <si>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</si>
  <si>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</si>
  <si>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</si>
  <si>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</si>
  <si>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</si>
  <si>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</si>
  <si>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</si>
  <si>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</si>
  <si>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</si>
  <si>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</si>
  <si>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</si>
  <si>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</si>
  <si>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</si>
  <si>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</si>
  <si>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</si>
  <si>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</si>
  <si>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</si>
  <si>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</si>
  <si>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</si>
  <si>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</si>
  <si>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</si>
  <si>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</si>
  <si>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</si>
  <si>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</si>
  <si>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</si>
  <si>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</si>
  <si>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</si>
  <si>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</si>
  <si>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</si>
  <si>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</si>
  <si>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</si>
  <si>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</si>
  <si>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</si>
  <si>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</si>
  <si>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</si>
  <si>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</si>
  <si>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</si>
  <si>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</si>
  <si>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</si>
  <si>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</si>
  <si>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</si>
  <si>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</si>
  <si>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</si>
  <si>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</si>
  <si>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</si>
  <si>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</si>
  <si>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</si>
  <si>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</si>
  <si>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</si>
  <si>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</si>
  <si>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</si>
  <si>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</si>
  <si>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</si>
  <si>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</si>
  <si>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</si>
  <si>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</si>
  <si>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</si>
  <si>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</si>
  <si>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</si>
  <si>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</si>
  <si>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</si>
  <si>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</si>
  <si>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</si>
  <si>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</si>
  <si>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</si>
  <si>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</si>
  <si>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</si>
  <si>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</si>
  <si>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</si>
  <si>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</si>
  <si>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</si>
  <si>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</si>
  <si>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</si>
  <si>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</si>
  <si>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</si>
  <si>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</si>
  <si>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</si>
  <si>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</si>
  <si>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</si>
  <si>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</si>
  <si>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</si>
  <si>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</si>
  <si>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</si>
  <si>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</si>
  <si>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</si>
  <si>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</si>
  <si>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</si>
  <si>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</si>
  <si>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</si>
  <si>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</si>
  <si>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</si>
  <si>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</si>
  <si>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</si>
  <si>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</si>
  <si>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</si>
  <si>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</si>
  <si>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</si>
  <si>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</si>
  <si>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</si>
  <si>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</si>
  <si>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</si>
  <si>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</si>
  <si>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</si>
  <si>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</si>
  <si>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</si>
  <si>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</si>
  <si>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</si>
  <si>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</si>
  <si>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</si>
  <si>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</si>
  <si>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</si>
  <si>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</si>
  <si>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</si>
  <si>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</si>
  <si>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</si>
  <si>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</si>
  <si>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</si>
  <si>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</si>
  <si>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</si>
  <si>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</si>
  <si>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</si>
  <si>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</si>
  <si>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</si>
  <si>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</si>
  <si>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</si>
  <si>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</si>
  <si>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</si>
  <si>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</si>
  <si>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</si>
  <si>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</si>
  <si>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</si>
  <si>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</si>
  <si>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</si>
  <si>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</si>
  <si>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</si>
  <si>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</si>
  <si>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</si>
  <si>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</si>
  <si>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</si>
  <si>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</si>
  <si>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</si>
  <si>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</si>
  <si>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</si>
  <si>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</si>
  <si>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</si>
  <si>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</si>
  <si>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</si>
  <si>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</si>
  <si>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</si>
  <si>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</si>
  <si>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</si>
  <si>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Саки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</si>
  <si>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</si>
  <si>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</si>
  <si>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</si>
  <si>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</si>
  <si>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</si>
  <si>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</si>
  <si>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</si>
  <si>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</si>
  <si>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</si>
  <si>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</si>
  <si>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</si>
  <si>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</si>
  <si>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</si>
  <si>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</si>
  <si>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</si>
  <si>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</si>
  <si>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</si>
  <si>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</si>
  <si>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</si>
  <si>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</si>
  <si>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</si>
  <si>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</si>
  <si>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Севастополь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</si>
  <si>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</si>
  <si>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</si>
  <si>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</si>
  <si>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</si>
  <si>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</si>
  <si>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</si>
  <si>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</si>
  <si>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</si>
  <si>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</si>
  <si>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</si>
  <si>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</si>
  <si>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</si>
  <si>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</si>
  <si>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</si>
  <si>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</si>
  <si>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</si>
  <si>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</si>
  <si>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</si>
  <si>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</si>
  <si>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</si>
  <si>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</si>
  <si>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</si>
  <si>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Симферополь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</si>
  <si>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</si>
  <si>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</si>
  <si>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</si>
  <si>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</si>
  <si>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</si>
  <si>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</si>
  <si>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</si>
  <si>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</si>
  <si>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</si>
  <si>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</si>
  <si>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</si>
  <si>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</si>
  <si>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</si>
  <si>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</si>
  <si>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</si>
  <si>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</si>
  <si>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</si>
  <si>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</si>
  <si>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</si>
  <si>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</si>
  <si>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</si>
  <si>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</si>
  <si>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</si>
  <si>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</si>
  <si>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</si>
  <si>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</si>
  <si>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</si>
  <si>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</si>
  <si>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</si>
  <si>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</si>
  <si>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</si>
  <si>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</si>
  <si>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</si>
  <si>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</si>
  <si>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</si>
  <si>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</si>
  <si>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</si>
  <si>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</si>
  <si>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</si>
  <si>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</si>
  <si>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</si>
  <si>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</si>
  <si>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</si>
  <si>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</si>
  <si>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Крым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</si>
  <si>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</si>
  <si>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</si>
  <si>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</si>
  <si>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</si>
  <si>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</si>
  <si>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</si>
  <si>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</si>
  <si>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Судак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</si>
  <si>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</si>
  <si>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</si>
  <si>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</si>
  <si>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</si>
  <si>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</si>
  <si>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</si>
  <si>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</si>
  <si>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</si>
  <si>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</si>
  <si>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</si>
  <si>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</si>
  <si>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</si>
  <si>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</si>
  <si>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</si>
  <si>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</si>
  <si>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</si>
  <si>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</si>
  <si>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</si>
  <si>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</si>
  <si>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</si>
  <si>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</si>
  <si>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</si>
  <si>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</si>
  <si>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</si>
  <si>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</si>
  <si>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</si>
  <si>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</si>
  <si>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</si>
  <si>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</si>
  <si>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</si>
  <si>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</si>
  <si>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</si>
  <si>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</si>
  <si>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</si>
  <si>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</si>
  <si>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</si>
  <si>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</si>
  <si>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</si>
  <si>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</si>
  <si>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</si>
  <si>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</si>
  <si>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</si>
  <si>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</si>
  <si>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</si>
  <si>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</si>
  <si>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</si>
  <si>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</si>
  <si>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</si>
  <si>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</si>
  <si>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</si>
  <si>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</si>
  <si>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</si>
  <si>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</si>
  <si>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</si>
  <si>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</si>
  <si>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</si>
  <si>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</si>
  <si>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</si>
  <si>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</si>
  <si>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</si>
  <si>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</si>
  <si>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</si>
  <si>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</si>
  <si>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</si>
  <si>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</si>
  <si>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</si>
  <si>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</si>
  <si>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</si>
  <si>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</si>
  <si>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</si>
  <si>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</si>
  <si>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</si>
  <si>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</si>
  <si>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</si>
  <si>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</si>
  <si>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</si>
  <si>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</si>
  <si>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</si>
  <si>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</si>
  <si>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</si>
  <si>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</si>
  <si>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</si>
  <si>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</si>
  <si>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</si>
  <si>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</si>
  <si>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</si>
  <si>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</si>
  <si>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</si>
  <si>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</si>
  <si>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</si>
  <si>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</si>
  <si>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</si>
  <si>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</si>
  <si>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</si>
  <si>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</si>
  <si>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Феодосия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</si>
  <si>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</si>
  <si>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</si>
  <si>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</si>
  <si>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</si>
  <si>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</si>
  <si>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</si>
  <si>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</si>
  <si>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</si>
  <si>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</si>
  <si>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</si>
  <si>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</si>
  <si>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</si>
  <si>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</si>
  <si>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</si>
  <si>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</si>
  <si>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</si>
  <si>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</si>
  <si>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</si>
  <si>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</si>
  <si>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</si>
  <si>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</si>
  <si>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</si>
  <si>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</si>
  <si>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</si>
  <si>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</si>
  <si>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</si>
  <si>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</si>
  <si>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</si>
  <si>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</si>
  <si>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</si>
  <si>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</si>
  <si>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</si>
  <si>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</si>
  <si>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</si>
  <si>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</si>
  <si>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</si>
  <si>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</si>
  <si>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</si>
  <si>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</si>
  <si>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</si>
  <si>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</si>
  <si>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</si>
  <si>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</si>
  <si>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</si>
  <si>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</si>
  <si>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</si>
  <si>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</si>
  <si>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</si>
  <si>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</si>
  <si>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</si>
  <si>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</si>
  <si>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</si>
  <si>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</si>
  <si>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</si>
  <si>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</si>
  <si>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</si>
  <si>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</si>
  <si>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</si>
  <si>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</si>
  <si>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</si>
  <si>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</si>
  <si>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</si>
  <si>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</si>
  <si>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</si>
  <si>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</si>
  <si>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</si>
  <si>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</si>
  <si>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</si>
  <si>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</si>
  <si>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</si>
  <si>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</si>
  <si>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</si>
  <si>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</si>
  <si>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</si>
  <si>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</si>
  <si>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</si>
  <si>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</si>
  <si>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</si>
  <si>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</si>
  <si>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</si>
  <si>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</si>
  <si>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</si>
  <si>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</si>
  <si>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</si>
  <si>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</si>
  <si>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</si>
  <si>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</si>
  <si>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</si>
  <si>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Ялта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</si>
  <si>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</si>
  <si>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</si>
  <si>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</si>
  <si>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</si>
  <si>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</si>
  <si>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</si>
  <si>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</si>
  <si>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</si>
  <si>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</si>
  <si>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Если схем терапии больше, чем 5, то информацию необходимо внести в ячеку 88 "Комментарии". Рекомендуемый формат:16.08.2019 - 24.12.2019 TDF+ЗTC+ESV; 24.12.2019 - 29.10.2020 TDF+ЗTC+EFV</t>
  </si>
  <si>
    <t>1; 2А; 2Б; 2В; 3; 4А; 4Б; 4В</t>
  </si>
  <si>
    <t>Последняя дата исследования</t>
  </si>
  <si>
    <t>Первая дата исследования</t>
  </si>
  <si>
    <t>нет</t>
  </si>
  <si>
    <t>да</t>
  </si>
  <si>
    <t>Россия</t>
  </si>
  <si>
    <t>4В</t>
  </si>
  <si>
    <t>Вирусная нагрузка 1: Дата исследования</t>
  </si>
  <si>
    <t>Вирусная нагрузка 2: Дата исследования</t>
  </si>
  <si>
    <t>Вирусная нагрузка 3: Дата исследования</t>
  </si>
  <si>
    <t>уровень CD4 1: Дата исследования</t>
  </si>
  <si>
    <t>уровень CD4 2: Дата исследования</t>
  </si>
  <si>
    <t>уровень CD4 3: Дата исследования</t>
  </si>
  <si>
    <t>Аллель HLA B5701: Дата исследования</t>
  </si>
  <si>
    <t>числовой формат</t>
  </si>
  <si>
    <t>уровень CD4 1: Показатель, клеток/мкл</t>
  </si>
  <si>
    <t>уровень CD4 2: Показатель, клеток/мкл</t>
  </si>
  <si>
    <t>уровень CD4 3: Показатель, клеток/мкл</t>
  </si>
  <si>
    <t>Вирусная нагрузка 1: Показатель, копий/мл</t>
  </si>
  <si>
    <t>Вирусная нагрузка 2: Показатель, копий/мл</t>
  </si>
  <si>
    <t>Вирусная нагрузка 3: Показатель, копий/мл</t>
  </si>
  <si>
    <t>TDF:3TС</t>
  </si>
  <si>
    <t>Дата назначения первой терапии</t>
  </si>
  <si>
    <t xml:space="preserve">высокая (&gt;95%); средняя (70-95%); низкая (&lt;70%) </t>
  </si>
  <si>
    <t>высокая</t>
  </si>
  <si>
    <t>сокращенные названия действующих веществ из перечня через двоеточие</t>
  </si>
  <si>
    <t>Дата назначения последней терапии</t>
  </si>
  <si>
    <t>Полное название действующего вещества</t>
  </si>
  <si>
    <t xml:space="preserve">Сокращенное название действующего вещества </t>
  </si>
  <si>
    <t>Абакавир</t>
  </si>
  <si>
    <t>ABC</t>
  </si>
  <si>
    <t>Диданозин</t>
  </si>
  <si>
    <t>ddI</t>
  </si>
  <si>
    <t>Зидовудин</t>
  </si>
  <si>
    <t>ZDV</t>
  </si>
  <si>
    <t>Азидотимидин</t>
  </si>
  <si>
    <t>Ламивудин</t>
  </si>
  <si>
    <t>3TC</t>
  </si>
  <si>
    <t>Ставудин</t>
  </si>
  <si>
    <t>d4T</t>
  </si>
  <si>
    <t>Тенофовир</t>
  </si>
  <si>
    <t>TDF</t>
  </si>
  <si>
    <t>Фосфазид</t>
  </si>
  <si>
    <t>PhAZT</t>
  </si>
  <si>
    <t>Эмтрицитабин</t>
  </si>
  <si>
    <t>FTC</t>
  </si>
  <si>
    <t>Доравирин</t>
  </si>
  <si>
    <t>DOR</t>
  </si>
  <si>
    <t>Делавирдин</t>
  </si>
  <si>
    <t>DLV</t>
  </si>
  <si>
    <t>Невирапин</t>
  </si>
  <si>
    <t>NVP</t>
  </si>
  <si>
    <t>Рилпивирин</t>
  </si>
  <si>
    <t>RPV</t>
  </si>
  <si>
    <t>Этравирин</t>
  </si>
  <si>
    <t>ETR</t>
  </si>
  <si>
    <t>Эфавиренз</t>
  </si>
  <si>
    <t>EFV</t>
  </si>
  <si>
    <t>Элсульфавирин</t>
  </si>
  <si>
    <t>ESV</t>
  </si>
  <si>
    <t>Атазанавир</t>
  </si>
  <si>
    <t>ATV</t>
  </si>
  <si>
    <t>Дарунавир</t>
  </si>
  <si>
    <t>DRV</t>
  </si>
  <si>
    <t>Индинавир</t>
  </si>
  <si>
    <t>IDV</t>
  </si>
  <si>
    <t>Лопинавир</t>
  </si>
  <si>
    <t>LPV</t>
  </si>
  <si>
    <t>Нелфинавир</t>
  </si>
  <si>
    <t>NFV</t>
  </si>
  <si>
    <t>Ритонавир</t>
  </si>
  <si>
    <t>RTV</t>
  </si>
  <si>
    <t>Саквинавир</t>
  </si>
  <si>
    <t>SQV</t>
  </si>
  <si>
    <t>Типранавир</t>
  </si>
  <si>
    <t>TPV</t>
  </si>
  <si>
    <t>Фосампренавир</t>
  </si>
  <si>
    <t>FPV</t>
  </si>
  <si>
    <t>Долутегравир</t>
  </si>
  <si>
    <t>DTG</t>
  </si>
  <si>
    <t>Ралтегравир</t>
  </si>
  <si>
    <t>RAL</t>
  </si>
  <si>
    <t>Элвитегравир</t>
  </si>
  <si>
    <t>EVG</t>
  </si>
  <si>
    <t>Биктегравир</t>
  </si>
  <si>
    <t>BIC</t>
  </si>
  <si>
    <t>Каботегравир</t>
  </si>
  <si>
    <t>CAB</t>
  </si>
  <si>
    <t>Энфувиртид</t>
  </si>
  <si>
    <t>ENF</t>
  </si>
  <si>
    <t>Маравирок</t>
  </si>
  <si>
    <t>MVC</t>
  </si>
  <si>
    <t xml:space="preserve">Тенофовиралафенамид </t>
  </si>
  <si>
    <t>TAF</t>
  </si>
  <si>
    <t>ABC:ddI:LPV</t>
  </si>
  <si>
    <t>см. вкладку "Код обследования"</t>
  </si>
  <si>
    <t>см. вкладку "Код инфицирования"</t>
  </si>
  <si>
    <t>см. вкладку "Город/Регион/Округ"</t>
  </si>
  <si>
    <t>см. вкладку "АРВП"</t>
  </si>
  <si>
    <t>Причина исследования</t>
  </si>
  <si>
    <t>Регион инфицирования</t>
  </si>
  <si>
    <t>Аллель HLA B5701</t>
  </si>
  <si>
    <t>Обследованные добровольно по инициативе пациента (при отсутствии других причин обследования)</t>
  </si>
  <si>
    <t>Лица, употребляющие психоактивные вещества</t>
  </si>
  <si>
    <t>Мужчины, имеющие секс с мужчинами</t>
  </si>
  <si>
    <t>Лица с подозрением или подтвержденным диагнозом инфекций, передаваемых половым путем</t>
  </si>
  <si>
    <t>Лица, занимающиеся оказанием коммерческих сексуальных услуг</t>
  </si>
  <si>
    <t>Доноры (крови, биологических жидкостей органов и тканей)</t>
  </si>
  <si>
    <t>Беременные</t>
  </si>
  <si>
    <t>Мужья, половые партнеры женщин, поставленных на учет по беременности</t>
  </si>
  <si>
    <t>Лица при призыве на военную службу, поступающие на военную службу (приравненную службу) по контракту, поступающие в военно-учебные заведения</t>
  </si>
  <si>
    <t>Лица, находящиеся в местах лишения свободы</t>
  </si>
  <si>
    <t>Обследованные по клиническим показаниям</t>
  </si>
  <si>
    <t>Больные с клиническими проявлениями ВИЧ-инфекции, СПИД-индикаторных заболеваний</t>
  </si>
  <si>
    <t>Медицинский и иной персонал, работающий с больными ВИЧ-инфекцией или инфицированным материалом </t>
  </si>
  <si>
    <t>Обследованные на ВИЧ при обращении за медицинской помощью (в соответствии со стандартами оказания медицинской помощи, кроме гепатитов В,С)</t>
  </si>
  <si>
    <t>Лица с подозрением или подтвержденным диагнозом гепатита В или гепатита С</t>
  </si>
  <si>
    <t>Прочие</t>
  </si>
  <si>
    <t>Контактные лица, выявленные при проведении эпидемиологического расследования (кроме детей, рожденных ВИЧ-инфицированными матерями)</t>
  </si>
  <si>
    <t>Дети, рожденные ВИЧ-инфицированными матерями</t>
  </si>
  <si>
    <t>Участники аварийной ситуации с попаданием крови и биологических жидкостей под кожу, на кожу и слизистые</t>
  </si>
  <si>
    <t>Иностранные граждане и лица без гражданства</t>
  </si>
  <si>
    <t>Вирусологическая неэффективность АРВТ</t>
  </si>
  <si>
    <t>ДД.ММ.ГГГГ/ММ.ГГГГ/ГГГГ</t>
  </si>
  <si>
    <t>уникальным номером может быть номер медицинской карты</t>
  </si>
  <si>
    <t>Дата забора материала</t>
  </si>
  <si>
    <t>Вид материала</t>
  </si>
  <si>
    <t>плазма крови; ликвор; цельная кровь</t>
  </si>
  <si>
    <t>альтернативный вариант: Исследование первичной резистентности ВИЧ</t>
  </si>
  <si>
    <t>Код пациента из федерального регистра ВИЧ</t>
  </si>
  <si>
    <t>цифровой код</t>
  </si>
  <si>
    <t>7410617531447</t>
  </si>
  <si>
    <t>плазма крови</t>
  </si>
  <si>
    <t>мужской</t>
  </si>
  <si>
    <t>Пребывание в местах лишения свободы</t>
  </si>
  <si>
    <t>в прошлом</t>
  </si>
  <si>
    <t>Список</t>
  </si>
  <si>
    <t>МНН1</t>
  </si>
  <si>
    <t>МНН2</t>
  </si>
  <si>
    <t>МНН3</t>
  </si>
  <si>
    <t>Код1</t>
  </si>
  <si>
    <t>Код2</t>
  </si>
  <si>
    <t>Код3</t>
  </si>
  <si>
    <t>Тип</t>
  </si>
  <si>
    <t>Год</t>
  </si>
  <si>
    <t>&gt;2010</t>
  </si>
  <si>
    <t>AZT</t>
  </si>
  <si>
    <t>НИОТ</t>
  </si>
  <si>
    <t>&gt;2007</t>
  </si>
  <si>
    <t>Актастав</t>
  </si>
  <si>
    <t>&gt;2006</t>
  </si>
  <si>
    <t>Алагет</t>
  </si>
  <si>
    <t>ABC+3TC</t>
  </si>
  <si>
    <t>Амивирен</t>
  </si>
  <si>
    <t>Аптивус</t>
  </si>
  <si>
    <t>ИП</t>
  </si>
  <si>
    <t>Атрипла</t>
  </si>
  <si>
    <t>EFV+FTC+TDF</t>
  </si>
  <si>
    <t>НИОТ+ННИОТ</t>
  </si>
  <si>
    <t>Биктарви</t>
  </si>
  <si>
    <t>Тенофовир алафенамид</t>
  </si>
  <si>
    <t>BIC+FTC+TAF</t>
  </si>
  <si>
    <t>ИИ+НИОТ+ННИОТ</t>
  </si>
  <si>
    <t>ИИ</t>
  </si>
  <si>
    <t>Видекс</t>
  </si>
  <si>
    <t>Вирамун</t>
  </si>
  <si>
    <t>Вирасепт</t>
  </si>
  <si>
    <t>&gt;2012</t>
  </si>
  <si>
    <t>Виреад</t>
  </si>
  <si>
    <t>Вирокомб</t>
  </si>
  <si>
    <t>ZDV+3TC</t>
  </si>
  <si>
    <t>Виролам</t>
  </si>
  <si>
    <t>Вудистав</t>
  </si>
  <si>
    <t>Генвоя</t>
  </si>
  <si>
    <t>COB+TAF+EVG+FTC</t>
  </si>
  <si>
    <t>ИИ+НИОТ+НтИОТ</t>
  </si>
  <si>
    <t>Гептавир</t>
  </si>
  <si>
    <t>Дабловир</t>
  </si>
  <si>
    <t>FTC+TDF</t>
  </si>
  <si>
    <t>ННИОТ</t>
  </si>
  <si>
    <t>Дескави</t>
  </si>
  <si>
    <t>Дизаверокс</t>
  </si>
  <si>
    <t>Доквир</t>
  </si>
  <si>
    <t>&gt;2014</t>
  </si>
  <si>
    <t>Зерит</t>
  </si>
  <si>
    <t>Зеффикс</t>
  </si>
  <si>
    <t>Зиаген</t>
  </si>
  <si>
    <t>Зидолам</t>
  </si>
  <si>
    <t>ZDV+3TC+NVP</t>
  </si>
  <si>
    <t>Зидо-Эйч</t>
  </si>
  <si>
    <t>Зилакомб</t>
  </si>
  <si>
    <t>Инвираза</t>
  </si>
  <si>
    <t>&gt;2008</t>
  </si>
  <si>
    <t>Интеленс</t>
  </si>
  <si>
    <t>Интерфаст</t>
  </si>
  <si>
    <t>Исентресс</t>
  </si>
  <si>
    <t>Калетра</t>
  </si>
  <si>
    <t>LPV/r</t>
  </si>
  <si>
    <t>Калидавир</t>
  </si>
  <si>
    <t>Кемерувир</t>
  </si>
  <si>
    <t>Кивекса</t>
  </si>
  <si>
    <t>Комбивир</t>
  </si>
  <si>
    <t>Криксиван</t>
  </si>
  <si>
    <t>Лами-Зидокс</t>
  </si>
  <si>
    <t>Лирасепт</t>
  </si>
  <si>
    <t>_</t>
  </si>
  <si>
    <t>Никавир</t>
  </si>
  <si>
    <t>&gt;2005</t>
  </si>
  <si>
    <t>Норвир</t>
  </si>
  <si>
    <t>Олитид</t>
  </si>
  <si>
    <t>Презиста</t>
  </si>
  <si>
    <t>Реатаз</t>
  </si>
  <si>
    <t>Регаст</t>
  </si>
  <si>
    <t>Ретровир</t>
  </si>
  <si>
    <t>Ринвир</t>
  </si>
  <si>
    <t>Симанод</t>
  </si>
  <si>
    <t>Стаг</t>
  </si>
  <si>
    <t>Стокрин</t>
  </si>
  <si>
    <t>Телзир</t>
  </si>
  <si>
    <t>Фасампренавир</t>
  </si>
  <si>
    <t>Тенвир</t>
  </si>
  <si>
    <t>&gt;2019</t>
  </si>
  <si>
    <t>Тенофлек</t>
  </si>
  <si>
    <t>Тивикай</t>
  </si>
  <si>
    <t>Тимазид</t>
  </si>
  <si>
    <t>&gt;2011</t>
  </si>
  <si>
    <t>Тризивир</t>
  </si>
  <si>
    <t>ABC+3TC+ZDV</t>
  </si>
  <si>
    <t>Трувада</t>
  </si>
  <si>
    <t>Фортоваза</t>
  </si>
  <si>
    <t>Фузеон</t>
  </si>
  <si>
    <t>Целзентри</t>
  </si>
  <si>
    <t>ИФ</t>
  </si>
  <si>
    <t>Эдюрант</t>
  </si>
  <si>
    <t>Эмтритаб</t>
  </si>
  <si>
    <t>Эпивир</t>
  </si>
  <si>
    <t>Эфкур</t>
  </si>
  <si>
    <t>Постоянный половой партнёр</t>
  </si>
  <si>
    <t>ПИН</t>
  </si>
  <si>
    <t>ВИЧ-</t>
  </si>
  <si>
    <t>нет; ВИЧ+; ВИЧ-; статус неизвестен</t>
  </si>
  <si>
    <t>"ВИЧ+" – сероконкордантная пара, "ВИЧ-" – серодискордантная пара, статус неизвестен - частая смена половых партнёров, нет – отсутствие половых партнёров</t>
  </si>
  <si>
    <t>да – является потребителем инъекционных наркотиков</t>
  </si>
  <si>
    <t>Стадия заболевания</t>
  </si>
  <si>
    <t>ДА-НЕТ</t>
  </si>
  <si>
    <t>Исследование первичной резистентности ВИЧ</t>
  </si>
  <si>
    <t>№ п/п</t>
  </si>
  <si>
    <t>плазма</t>
  </si>
  <si>
    <t>цельная кровь</t>
  </si>
  <si>
    <t>ликвор</t>
  </si>
  <si>
    <t>для ТГ: пол при рождении</t>
  </si>
  <si>
    <t>гомосексуальный</t>
  </si>
  <si>
    <t>половой</t>
  </si>
  <si>
    <t>нозокомиальный</t>
  </si>
  <si>
    <t>вертикальный</t>
  </si>
  <si>
    <t>обратно вертикальный</t>
  </si>
  <si>
    <t>другое</t>
  </si>
  <si>
    <t>сейчас</t>
  </si>
  <si>
    <t>не было</t>
  </si>
  <si>
    <t>не было; было в прошлом ; сейчас</t>
  </si>
  <si>
    <t>было в прошлом</t>
  </si>
  <si>
    <t>ВИЧ+</t>
  </si>
  <si>
    <t>статус неизвестен</t>
  </si>
  <si>
    <t>Регионы</t>
  </si>
  <si>
    <t>ФО</t>
  </si>
  <si>
    <t>2А</t>
  </si>
  <si>
    <t>2Б</t>
  </si>
  <si>
    <t>2В</t>
  </si>
  <si>
    <t>4А</t>
  </si>
  <si>
    <t>4Б</t>
  </si>
  <si>
    <t>средняя</t>
  </si>
  <si>
    <t>низкая</t>
  </si>
  <si>
    <t>6/563</t>
  </si>
  <si>
    <t>166а</t>
  </si>
  <si>
    <t>234.1743</t>
  </si>
  <si>
    <t>6/528</t>
  </si>
  <si>
    <t>839а</t>
  </si>
  <si>
    <t>107/11</t>
  </si>
  <si>
    <t>1068/8</t>
  </si>
  <si>
    <t>Кмос Е.А</t>
  </si>
  <si>
    <t>976/13</t>
  </si>
  <si>
    <t>454а</t>
  </si>
  <si>
    <t>_6/2295</t>
  </si>
  <si>
    <t>_6/3043</t>
  </si>
  <si>
    <t>_6/4024</t>
  </si>
  <si>
    <t>_6/3933</t>
  </si>
  <si>
    <t>_6/3697</t>
  </si>
  <si>
    <t>_6/2871</t>
  </si>
  <si>
    <t>_6/4025</t>
  </si>
  <si>
    <t>_6/4144</t>
  </si>
  <si>
    <t>Дата</t>
  </si>
  <si>
    <t>Образец</t>
  </si>
  <si>
    <t>менее 250</t>
  </si>
  <si>
    <t>Постановка</t>
  </si>
  <si>
    <t>ВН</t>
  </si>
  <si>
    <t>Вирусная нагрузка ЕНИИВИ 1</t>
  </si>
  <si>
    <t>Вирусная нагрузка ЕНИИВИ 2</t>
  </si>
  <si>
    <t>менее 50</t>
  </si>
  <si>
    <t>ВН_исх</t>
  </si>
  <si>
    <t>ЭФ</t>
  </si>
  <si>
    <t>НК, 1-2р. для seq</t>
  </si>
  <si>
    <t>Пр.</t>
  </si>
  <si>
    <t>ОТ</t>
  </si>
  <si>
    <t>н</t>
  </si>
  <si>
    <t>Seq</t>
  </si>
  <si>
    <t>Заключение</t>
  </si>
  <si>
    <t>Внутренний идентификатор</t>
  </si>
  <si>
    <t>Дата регистрации пробы</t>
  </si>
  <si>
    <t>Дата регистрации результата</t>
  </si>
  <si>
    <t>Реестровый номер ФР ВИЧ
(№ направления)</t>
  </si>
  <si>
    <t>№ по журналу</t>
  </si>
  <si>
    <t>Отправлено</t>
  </si>
  <si>
    <t>№ по журналу1</t>
  </si>
  <si>
    <t>нетr2,p2</t>
  </si>
  <si>
    <t>нет r1-r4</t>
  </si>
  <si>
    <t>Деффект</t>
  </si>
  <si>
    <t>План на 28</t>
  </si>
  <si>
    <t>фамилия ответственного</t>
  </si>
  <si>
    <t>Билалова</t>
  </si>
  <si>
    <t>Четверкина</t>
  </si>
  <si>
    <t>Мартынов</t>
  </si>
  <si>
    <t>p1-2,r1-4</t>
  </si>
  <si>
    <t>не валид</t>
  </si>
  <si>
    <t>Сборщик</t>
  </si>
  <si>
    <t>Мартынов/Питерский</t>
  </si>
  <si>
    <t>Мартынов Ю</t>
  </si>
  <si>
    <t>женский</t>
  </si>
  <si>
    <t>ждём</t>
  </si>
  <si>
    <t>ID</t>
  </si>
  <si>
    <t>Дата БМ</t>
  </si>
  <si>
    <t>City</t>
  </si>
  <si>
    <t>ID_исх</t>
  </si>
  <si>
    <t>Tumen</t>
  </si>
  <si>
    <t>Zavodoukovsk</t>
  </si>
  <si>
    <t>Omutninsk</t>
  </si>
  <si>
    <t>Yalutorovsk</t>
  </si>
  <si>
    <t>ж</t>
  </si>
  <si>
    <t/>
  </si>
  <si>
    <t>м</t>
  </si>
  <si>
    <t>_6/514</t>
  </si>
  <si>
    <t>Ishim</t>
  </si>
  <si>
    <t>качество сборки</t>
  </si>
  <si>
    <t>оценка Ани от 20.03.23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</si>
</sst>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;@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14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12" fontId="0" fillId="3" borderId="1" xfId="0" applyNumberFormat="1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1" fillId="0" borderId="1" xfId="0" applyFont="1" applyBorder="1"/>
    <xf numFmtId="3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4" borderId="0" xfId="0" applyFill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14" fontId="12" fillId="0" borderId="1" xfId="0" applyNumberFormat="1" applyFont="1" applyBorder="1"/>
    <xf numFmtId="14" fontId="0" fillId="4" borderId="1" xfId="0" applyNumberFormat="1" applyFill="1" applyBorder="1"/>
    <xf numFmtId="49" fontId="12" fillId="0" borderId="1" xfId="0" applyNumberFormat="1" applyFont="1" applyBorder="1"/>
    <xf numFmtId="49" fontId="12" fillId="5" borderId="1" xfId="0" applyNumberFormat="1" applyFont="1" applyFill="1" applyBorder="1"/>
    <xf numFmtId="14" fontId="12" fillId="5" borderId="1" xfId="0" applyNumberFormat="1" applyFont="1" applyFill="1" applyBorder="1"/>
    <xf numFmtId="49" fontId="12" fillId="0" borderId="4" xfId="0" applyNumberFormat="1" applyFont="1" applyBorder="1"/>
    <xf numFmtId="49" fontId="12" fillId="5" borderId="4" xfId="0" applyNumberFormat="1" applyFont="1" applyFill="1" applyBorder="1"/>
    <xf numFmtId="0" fontId="12" fillId="0" borderId="3" xfId="0" applyFont="1" applyBorder="1" applyAlignment="1">
      <alignment wrapText="1"/>
    </xf>
    <xf numFmtId="49" fontId="12" fillId="0" borderId="11" xfId="0" applyNumberFormat="1" applyFont="1" applyBorder="1"/>
    <xf numFmtId="49" fontId="12" fillId="0" borderId="7" xfId="0" applyNumberFormat="1" applyFont="1" applyBorder="1"/>
    <xf numFmtId="14" fontId="12" fillId="0" borderId="7" xfId="0" applyNumberFormat="1" applyFont="1" applyBorder="1"/>
    <xf numFmtId="14" fontId="12" fillId="0" borderId="7" xfId="0" applyNumberFormat="1" applyFont="1" applyBorder="1" applyAlignment="1">
      <alignment wrapText="1"/>
    </xf>
    <xf numFmtId="0" fontId="12" fillId="0" borderId="12" xfId="0" applyFont="1" applyBorder="1" applyAlignment="1">
      <alignment wrapText="1"/>
    </xf>
    <xf numFmtId="49" fontId="12" fillId="5" borderId="13" xfId="0" applyNumberFormat="1" applyFont="1" applyFill="1" applyBorder="1"/>
    <xf numFmtId="49" fontId="12" fillId="5" borderId="6" xfId="0" applyNumberFormat="1" applyFont="1" applyFill="1" applyBorder="1"/>
    <xf numFmtId="14" fontId="12" fillId="5" borderId="6" xfId="0" applyNumberFormat="1" applyFont="1" applyFill="1" applyBorder="1"/>
    <xf numFmtId="0" fontId="12" fillId="0" borderId="14" xfId="0" applyFont="1" applyBorder="1" applyAlignment="1">
      <alignment wrapText="1"/>
    </xf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3" borderId="1" xfId="0" applyFill="1" applyBorder="1" applyAlignment="1">
      <alignment horizontal="right"/>
    </xf>
    <xf numFmtId="0" fontId="0" fillId="0" borderId="0" xfId="0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solid">
          <fgColor indexed="64"/>
          <bgColor rgb="FF92D05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92D050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План28" displayName="План28" ref="A1:G29" totalsRowShown="0" dataDxfId="47" headerRowBorderDxfId="48" tableBorderDxfId="46" totalsRowBorderDxfId="45">
  <autoFilter ref="A1:G29"/>
  <tableColumns count="7">
    <tableColumn id="1" name="№ п/п" dataDxfId="44"/>
    <tableColumn id="2" name="Внутренний идентификатор" dataDxfId="43"/>
    <tableColumn id="3" name="Реестровый номер ФР ВИЧ_x000a_(№ направления)" dataDxfId="42"/>
    <tableColumn id="4" name="Дата забора материала" dataDxfId="41"/>
    <tableColumn id="5" name="Дата регистрации пробы" dataDxfId="40"/>
    <tableColumn id="6" name="Дата регистрации результата" dataDxfId="39"/>
    <tableColumn id="7" name="фамилия ответственного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A1:D21" totalsRowShown="0">
  <autoFilter ref="A1:D21"/>
  <tableColumns count="4">
    <tableColumn id="1" name="ID_исх"/>
    <tableColumn id="2" name="ID" dataDxfId="37">
      <calculatedColumnFormula>VLOOKUP(Таблица5[[#This Row],[ID_исх]],ТаблИсх,79,0)</calculatedColumnFormula>
    </tableColumn>
    <tableColumn id="3" name="Дата БМ" dataDxfId="36">
      <calculatedColumnFormula>VLOOKUP(Таблица5[[#This Row],[ID_исх]],ТаблИсх,4,0)</calculatedColumnFormula>
    </tableColumn>
    <tableColumn id="4" name="City" dataDxfId="35">
      <calculatedColumnFormula>VLOOKUP(Таблица5[[#This Row],[ID_исх]],ТаблИсх,84,0)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ЕНИИВИ1" displayName="ЕНИИВИ1" ref="A1:E60" totalsRowShown="0">
  <autoFilter ref="A1:E60"/>
  <tableColumns count="5">
    <tableColumn id="2" name="Образец"/>
    <tableColumn id="1" name="Дата" dataDxfId="34"/>
    <tableColumn id="3" name="ВН_исх"/>
    <tableColumn id="5" name="ВН" dataDxfId="33">
      <calculatedColumnFormula>IFERROR(ЕНИИВИ1[[#This Row],[ВН_исх]]+0,0)</calculatedColumnFormula>
    </tableColumn>
    <tableColumn id="4" name="Постановк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ЕНИИВИ2" displayName="ЕНИИВИ2" ref="H1:L46" totalsRowShown="0">
  <autoFilter ref="H1:L46"/>
  <tableColumns count="5">
    <tableColumn id="2" name="Образец"/>
    <tableColumn id="1" name="Дата" dataDxfId="32"/>
    <tableColumn id="3" name="ВН_исх"/>
    <tableColumn id="5" name="ВН" dataDxfId="31">
      <calculatedColumnFormula>IFERROR(ЕНИИВИ2[[#This Row],[ВН_исх]]+0,0)</calculatedColumnFormula>
    </tableColumn>
    <tableColumn id="4" name="Постановк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НК" displayName="НК" ref="N1:O38" totalsRowShown="0">
  <autoFilter ref="N1:O38"/>
  <tableColumns count="2">
    <tableColumn id="2" name="Образец"/>
    <tableColumn id="1" name="Дата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29"/>
  <sheetViews>
    <sheetView topLeftCell="F1" workbookViewId="0">
      <selection activeCell="R1" sqref="R1"/>
    </sheetView>
  </sheetViews>
  <sheetFormatPr defaultRowHeight="15" x14ac:dyDescent="0.25"/>
  <cols>
    <col min="1" max="1" width="9.140625" customWidth="1"/>
    <col min="2" max="2" width="32.42578125" customWidth="1"/>
    <col min="3" max="3" width="12" customWidth="1"/>
    <col min="4" max="4" width="26.85546875" customWidth="1"/>
    <col min="5" max="5" width="28.7109375" customWidth="1"/>
    <col min="6" max="6" width="33.42578125" customWidth="1"/>
    <col min="7" max="7" width="29.5703125" customWidth="1"/>
  </cols>
  <sheetData>
    <row r="1" spans="1:7" ht="15.75" x14ac:dyDescent="0.25">
      <c r="A1" s="56" t="s">
        <v>1540</v>
      </c>
      <c r="B1" s="57" t="s">
        <v>1600</v>
      </c>
      <c r="C1" s="57" t="s">
        <v>1603</v>
      </c>
      <c r="D1" s="58" t="s">
        <v>1419</v>
      </c>
      <c r="E1" s="58" t="s">
        <v>1601</v>
      </c>
      <c r="F1" s="59" t="s">
        <v>1602</v>
      </c>
      <c r="G1" s="60" t="s">
        <v>1611</v>
      </c>
    </row>
    <row r="2" spans="1:7" ht="15.75" x14ac:dyDescent="0.25">
      <c r="A2" s="53">
        <v>10</v>
      </c>
      <c r="B2" s="50">
        <v>1056</v>
      </c>
      <c r="C2" s="50">
        <v>18823</v>
      </c>
      <c r="D2" s="48">
        <v>44826</v>
      </c>
      <c r="E2" s="48">
        <v>44854</v>
      </c>
      <c r="F2" s="48"/>
      <c r="G2" s="55" t="s">
        <v>1612</v>
      </c>
    </row>
    <row r="3" spans="1:7" ht="15.75" x14ac:dyDescent="0.25">
      <c r="A3" s="53">
        <v>17</v>
      </c>
      <c r="B3" s="50">
        <v>1057</v>
      </c>
      <c r="C3" s="50" t="s">
        <v>1568</v>
      </c>
      <c r="D3" s="48">
        <v>44844</v>
      </c>
      <c r="E3" s="48">
        <v>44854</v>
      </c>
      <c r="F3" s="48"/>
      <c r="G3" s="55" t="s">
        <v>1612</v>
      </c>
    </row>
    <row r="4" spans="1:7" ht="15.75" x14ac:dyDescent="0.25">
      <c r="A4" s="53">
        <v>19</v>
      </c>
      <c r="B4" s="50">
        <v>1058</v>
      </c>
      <c r="C4" s="50">
        <v>16885</v>
      </c>
      <c r="D4" s="48">
        <v>44851</v>
      </c>
      <c r="E4" s="48">
        <v>44854</v>
      </c>
      <c r="F4" s="48"/>
      <c r="G4" s="55" t="s">
        <v>1612</v>
      </c>
    </row>
    <row r="5" spans="1:7" ht="15.75" x14ac:dyDescent="0.25">
      <c r="A5" s="53">
        <v>24</v>
      </c>
      <c r="B5" s="50">
        <v>1059</v>
      </c>
      <c r="C5" s="50">
        <v>20912</v>
      </c>
      <c r="D5" s="48">
        <v>44853</v>
      </c>
      <c r="E5" s="48">
        <v>44854</v>
      </c>
      <c r="F5" s="48"/>
      <c r="G5" s="55" t="s">
        <v>1612</v>
      </c>
    </row>
    <row r="6" spans="1:7" ht="15.75" x14ac:dyDescent="0.25">
      <c r="A6" s="53">
        <v>29</v>
      </c>
      <c r="B6" s="50">
        <v>1061</v>
      </c>
      <c r="C6" s="50">
        <v>112034</v>
      </c>
      <c r="D6" s="48">
        <v>44859</v>
      </c>
      <c r="E6" s="48">
        <v>44854</v>
      </c>
      <c r="F6" s="48"/>
      <c r="G6" s="55" t="s">
        <v>1612</v>
      </c>
    </row>
    <row r="7" spans="1:7" ht="15.75" x14ac:dyDescent="0.25">
      <c r="A7" s="53">
        <v>30</v>
      </c>
      <c r="B7" s="50">
        <v>1062</v>
      </c>
      <c r="C7" s="50">
        <v>9136</v>
      </c>
      <c r="D7" s="48">
        <v>44859</v>
      </c>
      <c r="E7" s="48">
        <v>44854</v>
      </c>
      <c r="F7" s="48"/>
      <c r="G7" s="55" t="s">
        <v>1612</v>
      </c>
    </row>
    <row r="8" spans="1:7" ht="15.75" x14ac:dyDescent="0.25">
      <c r="A8" s="53">
        <v>33</v>
      </c>
      <c r="B8" s="50">
        <v>1063</v>
      </c>
      <c r="C8" s="50">
        <v>27608</v>
      </c>
      <c r="D8" s="48">
        <v>44859</v>
      </c>
      <c r="E8" s="48">
        <v>44854</v>
      </c>
      <c r="F8" s="48"/>
      <c r="G8" s="55" t="s">
        <v>1613</v>
      </c>
    </row>
    <row r="9" spans="1:7" ht="15.75" x14ac:dyDescent="0.25">
      <c r="A9" s="53">
        <v>34</v>
      </c>
      <c r="B9" s="50">
        <v>1064</v>
      </c>
      <c r="C9" s="50">
        <v>21432</v>
      </c>
      <c r="D9" s="48">
        <v>44859</v>
      </c>
      <c r="E9" s="48">
        <v>44854</v>
      </c>
      <c r="F9" s="48"/>
      <c r="G9" s="55" t="s">
        <v>1613</v>
      </c>
    </row>
    <row r="10" spans="1:7" ht="15.75" x14ac:dyDescent="0.25">
      <c r="A10" s="53">
        <v>35</v>
      </c>
      <c r="B10" s="50">
        <v>1065</v>
      </c>
      <c r="C10" s="50">
        <v>10916</v>
      </c>
      <c r="D10" s="48">
        <v>44859</v>
      </c>
      <c r="E10" s="48">
        <v>44854</v>
      </c>
      <c r="F10" s="48"/>
      <c r="G10" s="55" t="s">
        <v>1613</v>
      </c>
    </row>
    <row r="11" spans="1:7" ht="15.75" x14ac:dyDescent="0.25">
      <c r="A11" s="53">
        <v>36</v>
      </c>
      <c r="B11" s="50">
        <v>1066</v>
      </c>
      <c r="C11" s="50" t="s">
        <v>1577</v>
      </c>
      <c r="D11" s="48">
        <v>44859</v>
      </c>
      <c r="E11" s="48">
        <v>44854</v>
      </c>
      <c r="F11" s="48"/>
      <c r="G11" s="55" t="s">
        <v>1613</v>
      </c>
    </row>
    <row r="12" spans="1:7" ht="15.75" x14ac:dyDescent="0.25">
      <c r="A12" s="53">
        <v>37</v>
      </c>
      <c r="B12" s="50">
        <v>1067</v>
      </c>
      <c r="C12" s="50">
        <v>11578</v>
      </c>
      <c r="D12" s="48">
        <v>44859</v>
      </c>
      <c r="E12" s="48">
        <v>44854</v>
      </c>
      <c r="F12" s="48"/>
      <c r="G12" s="55" t="s">
        <v>1613</v>
      </c>
    </row>
    <row r="13" spans="1:7" ht="15.75" x14ac:dyDescent="0.25">
      <c r="A13" s="53">
        <v>40</v>
      </c>
      <c r="B13" s="50">
        <v>1068</v>
      </c>
      <c r="C13" s="50">
        <v>29233</v>
      </c>
      <c r="D13" s="48">
        <v>44859</v>
      </c>
      <c r="E13" s="48">
        <v>44854</v>
      </c>
      <c r="F13" s="48"/>
      <c r="G13" s="55" t="s">
        <v>1612</v>
      </c>
    </row>
    <row r="14" spans="1:7" ht="15.75" x14ac:dyDescent="0.25">
      <c r="A14" s="53">
        <v>42</v>
      </c>
      <c r="B14" s="50">
        <v>1069</v>
      </c>
      <c r="C14" s="50" t="s">
        <v>1578</v>
      </c>
      <c r="D14" s="48">
        <v>44859</v>
      </c>
      <c r="E14" s="48">
        <v>44854</v>
      </c>
      <c r="F14" s="48"/>
      <c r="G14" s="55" t="s">
        <v>1613</v>
      </c>
    </row>
    <row r="15" spans="1:7" ht="15.75" x14ac:dyDescent="0.25">
      <c r="A15" s="53">
        <v>51</v>
      </c>
      <c r="B15" s="50">
        <v>1070</v>
      </c>
      <c r="C15" s="50">
        <v>11088</v>
      </c>
      <c r="D15" s="48">
        <v>44859</v>
      </c>
      <c r="E15" s="48">
        <v>44854</v>
      </c>
      <c r="F15" s="48"/>
      <c r="G15" s="55" t="s">
        <v>1613</v>
      </c>
    </row>
    <row r="16" spans="1:7" ht="15.75" x14ac:dyDescent="0.25">
      <c r="A16" s="53">
        <v>56</v>
      </c>
      <c r="B16" s="50">
        <v>1071</v>
      </c>
      <c r="C16" s="50" t="s">
        <v>1580</v>
      </c>
      <c r="D16" s="48">
        <v>44859</v>
      </c>
      <c r="E16" s="48">
        <v>44854</v>
      </c>
      <c r="F16" s="48"/>
      <c r="G16" s="55" t="s">
        <v>1613</v>
      </c>
    </row>
    <row r="17" spans="1:7" ht="15.75" x14ac:dyDescent="0.25">
      <c r="A17" s="53">
        <v>59</v>
      </c>
      <c r="B17" s="50">
        <v>1072</v>
      </c>
      <c r="C17" s="50" t="s">
        <v>1570</v>
      </c>
      <c r="D17" s="48">
        <v>44859</v>
      </c>
      <c r="E17" s="48">
        <v>44854</v>
      </c>
      <c r="F17" s="48"/>
      <c r="G17" s="55" t="s">
        <v>1612</v>
      </c>
    </row>
    <row r="18" spans="1:7" ht="15.75" x14ac:dyDescent="0.25">
      <c r="A18" s="53">
        <v>60</v>
      </c>
      <c r="B18" s="50">
        <v>1073</v>
      </c>
      <c r="C18" s="50">
        <v>16797</v>
      </c>
      <c r="D18" s="48">
        <v>44859</v>
      </c>
      <c r="E18" s="48">
        <v>44854</v>
      </c>
      <c r="F18" s="48"/>
      <c r="G18" s="55" t="s">
        <v>1612</v>
      </c>
    </row>
    <row r="19" spans="1:7" ht="15.75" x14ac:dyDescent="0.25">
      <c r="A19" s="53">
        <v>61</v>
      </c>
      <c r="B19" s="50">
        <v>1074</v>
      </c>
      <c r="C19" s="50">
        <v>17621</v>
      </c>
      <c r="D19" s="48">
        <v>44859</v>
      </c>
      <c r="E19" s="48">
        <v>44854</v>
      </c>
      <c r="F19" s="48"/>
      <c r="G19" s="55" t="s">
        <v>1613</v>
      </c>
    </row>
    <row r="20" spans="1:7" ht="15.75" x14ac:dyDescent="0.25">
      <c r="A20" s="53">
        <v>66</v>
      </c>
      <c r="B20" s="50">
        <v>1075</v>
      </c>
      <c r="C20" s="50">
        <v>14034</v>
      </c>
      <c r="D20" s="48">
        <v>44860</v>
      </c>
      <c r="E20" s="48">
        <v>44854</v>
      </c>
      <c r="F20" s="48"/>
      <c r="G20" s="55" t="s">
        <v>1612</v>
      </c>
    </row>
    <row r="21" spans="1:7" ht="15.75" x14ac:dyDescent="0.25">
      <c r="A21" s="53">
        <v>68</v>
      </c>
      <c r="B21" s="50">
        <v>1076</v>
      </c>
      <c r="C21" s="50">
        <v>20161</v>
      </c>
      <c r="D21" s="48">
        <v>44860</v>
      </c>
      <c r="E21" s="48">
        <v>44854</v>
      </c>
      <c r="F21" s="48"/>
      <c r="G21" s="55" t="s">
        <v>1613</v>
      </c>
    </row>
    <row r="22" spans="1:7" ht="15.75" x14ac:dyDescent="0.25">
      <c r="A22" s="53">
        <v>69</v>
      </c>
      <c r="B22" s="50">
        <v>1077</v>
      </c>
      <c r="C22" s="50">
        <v>1344</v>
      </c>
      <c r="D22" s="48">
        <v>44860</v>
      </c>
      <c r="E22" s="48">
        <v>44854</v>
      </c>
      <c r="F22" s="48"/>
      <c r="G22" s="55" t="s">
        <v>1613</v>
      </c>
    </row>
    <row r="23" spans="1:7" ht="15.75" x14ac:dyDescent="0.25">
      <c r="A23" s="53">
        <v>71</v>
      </c>
      <c r="B23" s="50">
        <v>1078</v>
      </c>
      <c r="C23" s="50">
        <v>7623</v>
      </c>
      <c r="D23" s="48">
        <v>44860</v>
      </c>
      <c r="E23" s="48">
        <v>44854</v>
      </c>
      <c r="F23" s="48"/>
      <c r="G23" s="55" t="s">
        <v>1613</v>
      </c>
    </row>
    <row r="24" spans="1:7" ht="15.75" x14ac:dyDescent="0.25">
      <c r="A24" s="54">
        <v>73</v>
      </c>
      <c r="B24" s="51">
        <v>1079</v>
      </c>
      <c r="C24" s="51">
        <v>2843</v>
      </c>
      <c r="D24" s="52">
        <v>44860</v>
      </c>
      <c r="E24" s="52">
        <v>44854</v>
      </c>
      <c r="F24" s="52"/>
      <c r="G24" s="55" t="s">
        <v>1614</v>
      </c>
    </row>
    <row r="25" spans="1:7" ht="15.75" x14ac:dyDescent="0.25">
      <c r="A25" s="54">
        <v>74</v>
      </c>
      <c r="B25" s="51">
        <v>1080</v>
      </c>
      <c r="C25" s="51" t="s">
        <v>1581</v>
      </c>
      <c r="D25" s="52">
        <v>44860</v>
      </c>
      <c r="E25" s="52">
        <v>44854</v>
      </c>
      <c r="F25" s="52"/>
      <c r="G25" s="55" t="s">
        <v>1614</v>
      </c>
    </row>
    <row r="26" spans="1:7" ht="15.75" x14ac:dyDescent="0.25">
      <c r="A26" s="54">
        <v>75</v>
      </c>
      <c r="B26" s="51">
        <v>1081</v>
      </c>
      <c r="C26" s="51" t="s">
        <v>1573</v>
      </c>
      <c r="D26" s="52">
        <v>44860</v>
      </c>
      <c r="E26" s="52">
        <v>44854</v>
      </c>
      <c r="F26" s="52"/>
      <c r="G26" s="55" t="s">
        <v>1614</v>
      </c>
    </row>
    <row r="27" spans="1:7" ht="15.75" x14ac:dyDescent="0.25">
      <c r="A27" s="53">
        <v>78</v>
      </c>
      <c r="B27" s="50">
        <v>1082</v>
      </c>
      <c r="C27" s="50" t="s">
        <v>1574</v>
      </c>
      <c r="D27" s="48">
        <v>44860</v>
      </c>
      <c r="E27" s="48">
        <v>44854</v>
      </c>
      <c r="F27" s="48"/>
      <c r="G27" s="55" t="s">
        <v>1612</v>
      </c>
    </row>
    <row r="28" spans="1:7" ht="15.75" x14ac:dyDescent="0.25">
      <c r="A28" s="53">
        <v>79</v>
      </c>
      <c r="B28" s="50">
        <v>1083</v>
      </c>
      <c r="C28" s="50">
        <v>29074</v>
      </c>
      <c r="D28" s="48">
        <v>44860</v>
      </c>
      <c r="E28" s="48">
        <v>44854</v>
      </c>
      <c r="F28" s="48"/>
      <c r="G28" s="55" t="s">
        <v>1612</v>
      </c>
    </row>
    <row r="29" spans="1:7" ht="15.75" x14ac:dyDescent="0.25">
      <c r="A29" s="61">
        <v>83</v>
      </c>
      <c r="B29" s="62">
        <v>1084</v>
      </c>
      <c r="C29" s="62">
        <v>19582</v>
      </c>
      <c r="D29" s="63">
        <v>44860</v>
      </c>
      <c r="E29" s="63">
        <v>44854</v>
      </c>
      <c r="F29" s="63"/>
      <c r="G29" s="64" t="s">
        <v>1614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B2:C35"/>
  <sheetViews>
    <sheetView topLeftCell="A2" workbookViewId="0">
      <selection activeCell="C3" sqref="C3"/>
    </sheetView>
  </sheetViews>
  <sheetFormatPr defaultRowHeight="15" x14ac:dyDescent="0.25"/>
  <cols>
    <col min="2" max="2" width="27.28515625" customWidth="1"/>
    <col min="3" max="3" width="25.42578125" customWidth="1"/>
  </cols>
  <sheetData>
    <row r="2" spans="2:3" ht="45.75" customHeight="1" x14ac:dyDescent="0.25">
      <c r="B2" s="14" t="s">
        <v>1321</v>
      </c>
      <c r="C2" s="14" t="s">
        <v>1322</v>
      </c>
    </row>
    <row r="3" spans="2:3" x14ac:dyDescent="0.25">
      <c r="B3" s="13" t="s">
        <v>1323</v>
      </c>
      <c r="C3" s="13" t="s">
        <v>1324</v>
      </c>
    </row>
    <row r="4" spans="2:3" x14ac:dyDescent="0.25">
      <c r="B4" s="13" t="s">
        <v>1325</v>
      </c>
      <c r="C4" s="13" t="s">
        <v>1326</v>
      </c>
    </row>
    <row r="5" spans="2:3" x14ac:dyDescent="0.25">
      <c r="B5" s="13" t="s">
        <v>1327</v>
      </c>
      <c r="C5" s="13" t="s">
        <v>1328</v>
      </c>
    </row>
    <row r="6" spans="2:3" x14ac:dyDescent="0.25">
      <c r="B6" s="13" t="s">
        <v>1329</v>
      </c>
      <c r="C6" s="13" t="s">
        <v>1328</v>
      </c>
    </row>
    <row r="7" spans="2:3" x14ac:dyDescent="0.25">
      <c r="B7" s="13" t="s">
        <v>1330</v>
      </c>
      <c r="C7" s="13" t="s">
        <v>1331</v>
      </c>
    </row>
    <row r="8" spans="2:3" x14ac:dyDescent="0.25">
      <c r="B8" s="13" t="s">
        <v>1332</v>
      </c>
      <c r="C8" s="13" t="s">
        <v>1333</v>
      </c>
    </row>
    <row r="9" spans="2:3" x14ac:dyDescent="0.25">
      <c r="B9" s="13" t="s">
        <v>1334</v>
      </c>
      <c r="C9" s="13" t="s">
        <v>1335</v>
      </c>
    </row>
    <row r="10" spans="2:3" x14ac:dyDescent="0.25">
      <c r="B10" s="15" t="s">
        <v>1386</v>
      </c>
      <c r="C10" s="15" t="s">
        <v>1387</v>
      </c>
    </row>
    <row r="11" spans="2:3" x14ac:dyDescent="0.25">
      <c r="B11" s="13" t="s">
        <v>1336</v>
      </c>
      <c r="C11" s="13" t="s">
        <v>1337</v>
      </c>
    </row>
    <row r="12" spans="2:3" x14ac:dyDescent="0.25">
      <c r="B12" s="13" t="s">
        <v>1338</v>
      </c>
      <c r="C12" s="13" t="s">
        <v>1339</v>
      </c>
    </row>
    <row r="13" spans="2:3" x14ac:dyDescent="0.25">
      <c r="B13" s="13" t="s">
        <v>1340</v>
      </c>
      <c r="C13" s="13" t="s">
        <v>1341</v>
      </c>
    </row>
    <row r="14" spans="2:3" x14ac:dyDescent="0.25">
      <c r="B14" s="13" t="s">
        <v>1342</v>
      </c>
      <c r="C14" s="13" t="s">
        <v>1343</v>
      </c>
    </row>
    <row r="15" spans="2:3" x14ac:dyDescent="0.25">
      <c r="B15" s="13" t="s">
        <v>1344</v>
      </c>
      <c r="C15" s="13" t="s">
        <v>1345</v>
      </c>
    </row>
    <row r="16" spans="2:3" x14ac:dyDescent="0.25">
      <c r="B16" s="13" t="s">
        <v>1346</v>
      </c>
      <c r="C16" s="13" t="s">
        <v>1347</v>
      </c>
    </row>
    <row r="17" spans="2:3" x14ac:dyDescent="0.25">
      <c r="B17" s="13" t="s">
        <v>1348</v>
      </c>
      <c r="C17" s="13" t="s">
        <v>1349</v>
      </c>
    </row>
    <row r="18" spans="2:3" x14ac:dyDescent="0.25">
      <c r="B18" s="13" t="s">
        <v>1350</v>
      </c>
      <c r="C18" s="13" t="s">
        <v>1351</v>
      </c>
    </row>
    <row r="19" spans="2:3" x14ac:dyDescent="0.25">
      <c r="B19" s="13" t="s">
        <v>1352</v>
      </c>
      <c r="C19" s="13" t="s">
        <v>1353</v>
      </c>
    </row>
    <row r="20" spans="2:3" x14ac:dyDescent="0.25">
      <c r="B20" s="13" t="s">
        <v>1354</v>
      </c>
      <c r="C20" s="13" t="s">
        <v>1355</v>
      </c>
    </row>
    <row r="21" spans="2:3" x14ac:dyDescent="0.25">
      <c r="B21" s="13" t="s">
        <v>1356</v>
      </c>
      <c r="C21" s="13" t="s">
        <v>1357</v>
      </c>
    </row>
    <row r="22" spans="2:3" x14ac:dyDescent="0.25">
      <c r="B22" s="13" t="s">
        <v>1358</v>
      </c>
      <c r="C22" s="13" t="s">
        <v>1359</v>
      </c>
    </row>
    <row r="23" spans="2:3" x14ac:dyDescent="0.25">
      <c r="B23" s="13" t="s">
        <v>1360</v>
      </c>
      <c r="C23" s="13" t="s">
        <v>1361</v>
      </c>
    </row>
    <row r="24" spans="2:3" x14ac:dyDescent="0.25">
      <c r="B24" s="13" t="s">
        <v>1362</v>
      </c>
      <c r="C24" s="13" t="s">
        <v>1363</v>
      </c>
    </row>
    <row r="25" spans="2:3" x14ac:dyDescent="0.25">
      <c r="B25" s="13" t="s">
        <v>1364</v>
      </c>
      <c r="C25" s="13" t="s">
        <v>1365</v>
      </c>
    </row>
    <row r="26" spans="2:3" x14ac:dyDescent="0.25">
      <c r="B26" s="13" t="s">
        <v>1366</v>
      </c>
      <c r="C26" s="13" t="s">
        <v>1367</v>
      </c>
    </row>
    <row r="27" spans="2:3" x14ac:dyDescent="0.25">
      <c r="B27" s="13" t="s">
        <v>1368</v>
      </c>
      <c r="C27" s="13" t="s">
        <v>1369</v>
      </c>
    </row>
    <row r="28" spans="2:3" x14ac:dyDescent="0.25">
      <c r="B28" s="13" t="s">
        <v>1370</v>
      </c>
      <c r="C28" s="13" t="s">
        <v>1371</v>
      </c>
    </row>
    <row r="29" spans="2:3" x14ac:dyDescent="0.25">
      <c r="B29" s="13" t="s">
        <v>1372</v>
      </c>
      <c r="C29" s="13" t="s">
        <v>1373</v>
      </c>
    </row>
    <row r="30" spans="2:3" x14ac:dyDescent="0.25">
      <c r="B30" s="13" t="s">
        <v>1374</v>
      </c>
      <c r="C30" s="13" t="s">
        <v>1375</v>
      </c>
    </row>
    <row r="31" spans="2:3" x14ac:dyDescent="0.25">
      <c r="B31" s="13" t="s">
        <v>1376</v>
      </c>
      <c r="C31" s="13" t="s">
        <v>1377</v>
      </c>
    </row>
    <row r="32" spans="2:3" x14ac:dyDescent="0.25">
      <c r="B32" s="13" t="s">
        <v>1378</v>
      </c>
      <c r="C32" s="13" t="s">
        <v>1379</v>
      </c>
    </row>
    <row r="33" spans="2:3" x14ac:dyDescent="0.25">
      <c r="B33" s="13" t="s">
        <v>1380</v>
      </c>
      <c r="C33" s="13" t="s">
        <v>1381</v>
      </c>
    </row>
    <row r="34" spans="2:3" x14ac:dyDescent="0.25">
      <c r="B34" s="13" t="s">
        <v>1382</v>
      </c>
      <c r="C34" s="13" t="s">
        <v>1383</v>
      </c>
    </row>
    <row r="35" spans="2:3" x14ac:dyDescent="0.25">
      <c r="B35" s="13" t="s">
        <v>1384</v>
      </c>
      <c r="C35" s="13" t="s">
        <v>1385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K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5.85546875" bestFit="1" customWidth="1"/>
    <col min="2" max="4" width="23.42578125" bestFit="1" customWidth="1"/>
    <col min="5" max="5" width="6.5703125" bestFit="1" customWidth="1"/>
    <col min="6" max="7" width="5.42578125" bestFit="1" customWidth="1"/>
    <col min="8" max="8" width="18" bestFit="1" customWidth="1"/>
    <col min="9" max="9" width="17.7109375" bestFit="1" customWidth="1"/>
    <col min="10" max="10" width="6" bestFit="1" customWidth="1"/>
    <col min="11" max="11" width="12.5703125" bestFit="1" customWidth="1"/>
  </cols>
  <sheetData>
    <row r="1" spans="1:11" x14ac:dyDescent="0.25">
      <c r="A1" s="21" t="s">
        <v>1430</v>
      </c>
      <c r="B1" t="s">
        <v>1431</v>
      </c>
      <c r="C1" t="s">
        <v>1432</v>
      </c>
      <c r="D1" t="s">
        <v>1433</v>
      </c>
      <c r="E1" t="s">
        <v>1434</v>
      </c>
      <c r="F1" t="s">
        <v>1435</v>
      </c>
      <c r="G1" t="s">
        <v>1436</v>
      </c>
      <c r="H1" t="s">
        <v>84</v>
      </c>
      <c r="I1" t="s">
        <v>1437</v>
      </c>
      <c r="J1" t="s">
        <v>1438</v>
      </c>
      <c r="K1" t="s">
        <v>101</v>
      </c>
    </row>
    <row r="2" spans="1:11" x14ac:dyDescent="0.25">
      <c r="A2" s="22" t="s">
        <v>1323</v>
      </c>
      <c r="B2" t="s">
        <v>1323</v>
      </c>
      <c r="E2" t="s">
        <v>1324</v>
      </c>
      <c r="H2" t="s">
        <v>1324</v>
      </c>
      <c r="I2" t="s">
        <v>1441</v>
      </c>
      <c r="J2" t="s">
        <v>1439</v>
      </c>
    </row>
    <row r="3" spans="1:11" x14ac:dyDescent="0.25">
      <c r="A3" s="22" t="s">
        <v>1329</v>
      </c>
      <c r="B3" s="22" t="s">
        <v>1329</v>
      </c>
      <c r="E3" t="s">
        <v>1440</v>
      </c>
      <c r="H3" t="s">
        <v>1440</v>
      </c>
      <c r="I3" t="s">
        <v>1441</v>
      </c>
      <c r="J3" t="s">
        <v>1442</v>
      </c>
      <c r="K3" t="s">
        <v>1328</v>
      </c>
    </row>
    <row r="4" spans="1:11" x14ac:dyDescent="0.25">
      <c r="A4" s="22" t="s">
        <v>1443</v>
      </c>
      <c r="B4" t="s">
        <v>1332</v>
      </c>
      <c r="E4" t="s">
        <v>1333</v>
      </c>
      <c r="H4" t="s">
        <v>1333</v>
      </c>
      <c r="I4" t="s">
        <v>1441</v>
      </c>
      <c r="J4" t="s">
        <v>1444</v>
      </c>
    </row>
    <row r="5" spans="1:11" x14ac:dyDescent="0.25">
      <c r="A5" s="22" t="s">
        <v>1445</v>
      </c>
      <c r="B5" t="s">
        <v>1323</v>
      </c>
      <c r="C5" t="s">
        <v>1330</v>
      </c>
      <c r="E5" t="s">
        <v>1324</v>
      </c>
      <c r="F5" t="s">
        <v>1331</v>
      </c>
      <c r="H5" t="s">
        <v>1446</v>
      </c>
      <c r="I5" t="s">
        <v>1441</v>
      </c>
      <c r="J5" t="s">
        <v>1439</v>
      </c>
    </row>
    <row r="6" spans="1:11" x14ac:dyDescent="0.25">
      <c r="A6" s="22" t="s">
        <v>1447</v>
      </c>
      <c r="B6" t="s">
        <v>1330</v>
      </c>
      <c r="E6" t="s">
        <v>1331</v>
      </c>
      <c r="H6" t="s">
        <v>1331</v>
      </c>
      <c r="I6" t="s">
        <v>1441</v>
      </c>
      <c r="J6" t="s">
        <v>1442</v>
      </c>
    </row>
    <row r="7" spans="1:11" x14ac:dyDescent="0.25">
      <c r="A7" s="22" t="s">
        <v>1448</v>
      </c>
      <c r="B7" t="s">
        <v>1368</v>
      </c>
      <c r="E7" t="s">
        <v>1369</v>
      </c>
      <c r="H7" t="s">
        <v>1369</v>
      </c>
      <c r="I7" t="s">
        <v>1449</v>
      </c>
      <c r="J7">
        <v>2011</v>
      </c>
    </row>
    <row r="8" spans="1:11" x14ac:dyDescent="0.25">
      <c r="A8" s="22" t="s">
        <v>1354</v>
      </c>
      <c r="B8" s="22" t="s">
        <v>1354</v>
      </c>
      <c r="E8" t="s">
        <v>1355</v>
      </c>
      <c r="H8" t="s">
        <v>1355</v>
      </c>
      <c r="I8" t="s">
        <v>1449</v>
      </c>
      <c r="J8" t="s">
        <v>1439</v>
      </c>
    </row>
    <row r="9" spans="1:11" x14ac:dyDescent="0.25">
      <c r="A9" s="22" t="s">
        <v>1450</v>
      </c>
      <c r="B9" s="22" t="s">
        <v>1350</v>
      </c>
      <c r="C9" s="22" t="s">
        <v>1338</v>
      </c>
      <c r="D9" s="22" t="s">
        <v>1334</v>
      </c>
      <c r="E9" t="s">
        <v>1351</v>
      </c>
      <c r="F9" t="s">
        <v>1339</v>
      </c>
      <c r="G9" t="s">
        <v>1335</v>
      </c>
      <c r="H9" t="s">
        <v>1451</v>
      </c>
      <c r="I9" t="s">
        <v>1452</v>
      </c>
    </row>
    <row r="10" spans="1:11" x14ac:dyDescent="0.25">
      <c r="A10" s="22" t="s">
        <v>1453</v>
      </c>
      <c r="B10" t="s">
        <v>1378</v>
      </c>
      <c r="C10" t="s">
        <v>1338</v>
      </c>
      <c r="D10" t="s">
        <v>1454</v>
      </c>
      <c r="E10" t="s">
        <v>1379</v>
      </c>
      <c r="F10" t="s">
        <v>1339</v>
      </c>
      <c r="G10" t="s">
        <v>1387</v>
      </c>
      <c r="H10" t="s">
        <v>1455</v>
      </c>
      <c r="I10" t="s">
        <v>1456</v>
      </c>
    </row>
    <row r="11" spans="1:11" x14ac:dyDescent="0.25">
      <c r="A11" s="22" t="s">
        <v>1378</v>
      </c>
      <c r="B11" t="s">
        <v>1378</v>
      </c>
      <c r="E11" t="s">
        <v>1379</v>
      </c>
      <c r="H11" t="s">
        <v>1379</v>
      </c>
      <c r="I11" t="s">
        <v>1457</v>
      </c>
    </row>
    <row r="12" spans="1:11" x14ac:dyDescent="0.25">
      <c r="A12" s="22" t="s">
        <v>1458</v>
      </c>
      <c r="B12" t="s">
        <v>1325</v>
      </c>
      <c r="E12" t="s">
        <v>1326</v>
      </c>
      <c r="H12" t="s">
        <v>1326</v>
      </c>
      <c r="I12" t="s">
        <v>1441</v>
      </c>
      <c r="J12">
        <v>2008</v>
      </c>
    </row>
    <row r="13" spans="1:11" x14ac:dyDescent="0.25">
      <c r="A13" s="22" t="s">
        <v>1459</v>
      </c>
      <c r="B13" t="s">
        <v>1344</v>
      </c>
      <c r="E13" t="s">
        <v>1345</v>
      </c>
      <c r="H13" t="s">
        <v>1345</v>
      </c>
      <c r="I13" t="s">
        <v>1473</v>
      </c>
      <c r="J13">
        <v>2010</v>
      </c>
    </row>
    <row r="14" spans="1:11" x14ac:dyDescent="0.25">
      <c r="A14" t="s">
        <v>1460</v>
      </c>
      <c r="B14" t="s">
        <v>1362</v>
      </c>
      <c r="E14" t="s">
        <v>1363</v>
      </c>
      <c r="H14" t="s">
        <v>1363</v>
      </c>
      <c r="I14" t="s">
        <v>1449</v>
      </c>
      <c r="J14" s="23" t="s">
        <v>1461</v>
      </c>
    </row>
    <row r="15" spans="1:11" x14ac:dyDescent="0.25">
      <c r="A15" t="s">
        <v>1462</v>
      </c>
      <c r="B15" t="s">
        <v>1454</v>
      </c>
      <c r="E15" t="s">
        <v>1335</v>
      </c>
      <c r="H15" t="s">
        <v>1335</v>
      </c>
      <c r="I15" t="s">
        <v>1441</v>
      </c>
      <c r="J15">
        <v>2019</v>
      </c>
    </row>
    <row r="16" spans="1:11" x14ac:dyDescent="0.25">
      <c r="A16" s="22" t="s">
        <v>1463</v>
      </c>
      <c r="B16" t="s">
        <v>1327</v>
      </c>
      <c r="C16" t="s">
        <v>1330</v>
      </c>
      <c r="E16" t="s">
        <v>1328</v>
      </c>
      <c r="F16" t="s">
        <v>1331</v>
      </c>
      <c r="H16" t="s">
        <v>1464</v>
      </c>
      <c r="I16" t="s">
        <v>1441</v>
      </c>
    </row>
    <row r="17" spans="1:10" x14ac:dyDescent="0.25">
      <c r="A17" t="s">
        <v>1465</v>
      </c>
      <c r="B17" t="s">
        <v>1330</v>
      </c>
      <c r="E17" t="s">
        <v>1331</v>
      </c>
      <c r="H17" t="s">
        <v>1331</v>
      </c>
      <c r="I17" t="s">
        <v>1441</v>
      </c>
      <c r="J17" t="s">
        <v>1442</v>
      </c>
    </row>
    <row r="18" spans="1:10" x14ac:dyDescent="0.25">
      <c r="A18" t="s">
        <v>1466</v>
      </c>
      <c r="B18" s="22" t="s">
        <v>1332</v>
      </c>
      <c r="E18" t="s">
        <v>1333</v>
      </c>
      <c r="H18" t="s">
        <v>1333</v>
      </c>
      <c r="I18" t="s">
        <v>1441</v>
      </c>
      <c r="J18" t="s">
        <v>1444</v>
      </c>
    </row>
    <row r="19" spans="1:10" x14ac:dyDescent="0.25">
      <c r="A19" t="s">
        <v>1467</v>
      </c>
      <c r="B19" t="s">
        <v>1454</v>
      </c>
      <c r="C19" t="s">
        <v>1376</v>
      </c>
      <c r="D19" t="s">
        <v>1338</v>
      </c>
      <c r="E19" t="s">
        <v>1387</v>
      </c>
      <c r="F19" t="s">
        <v>1377</v>
      </c>
      <c r="G19" t="s">
        <v>1339</v>
      </c>
      <c r="H19" t="s">
        <v>1468</v>
      </c>
      <c r="I19" t="s">
        <v>1469</v>
      </c>
      <c r="J19">
        <v>2019</v>
      </c>
    </row>
    <row r="20" spans="1:10" x14ac:dyDescent="0.25">
      <c r="A20" s="22" t="s">
        <v>1470</v>
      </c>
      <c r="B20" t="s">
        <v>1330</v>
      </c>
      <c r="E20" t="s">
        <v>1331</v>
      </c>
      <c r="H20" t="s">
        <v>1331</v>
      </c>
      <c r="I20" t="s">
        <v>1441</v>
      </c>
      <c r="J20" t="s">
        <v>1442</v>
      </c>
    </row>
    <row r="21" spans="1:10" x14ac:dyDescent="0.25">
      <c r="A21" t="s">
        <v>1471</v>
      </c>
      <c r="B21" t="s">
        <v>1338</v>
      </c>
      <c r="C21" t="s">
        <v>1454</v>
      </c>
      <c r="E21" t="s">
        <v>1339</v>
      </c>
      <c r="F21" t="s">
        <v>1335</v>
      </c>
      <c r="H21" t="s">
        <v>1472</v>
      </c>
      <c r="I21" t="s">
        <v>1452</v>
      </c>
    </row>
    <row r="22" spans="1:10" x14ac:dyDescent="0.25">
      <c r="A22" s="22" t="s">
        <v>1356</v>
      </c>
      <c r="B22" s="22" t="s">
        <v>1356</v>
      </c>
      <c r="E22" t="s">
        <v>1357</v>
      </c>
      <c r="H22" t="s">
        <v>1357</v>
      </c>
      <c r="I22" t="s">
        <v>1449</v>
      </c>
      <c r="J22" t="s">
        <v>1444</v>
      </c>
    </row>
    <row r="23" spans="1:10" x14ac:dyDescent="0.25">
      <c r="A23" t="s">
        <v>1342</v>
      </c>
      <c r="B23" t="s">
        <v>1342</v>
      </c>
      <c r="E23" t="s">
        <v>1343</v>
      </c>
      <c r="H23" t="s">
        <v>1343</v>
      </c>
      <c r="I23" t="s">
        <v>1473</v>
      </c>
      <c r="J23">
        <v>2020</v>
      </c>
    </row>
    <row r="24" spans="1:10" x14ac:dyDescent="0.25">
      <c r="A24" t="s">
        <v>1474</v>
      </c>
      <c r="B24" t="s">
        <v>1338</v>
      </c>
      <c r="C24" t="s">
        <v>1454</v>
      </c>
      <c r="E24" t="s">
        <v>1339</v>
      </c>
      <c r="F24" t="s">
        <v>1335</v>
      </c>
      <c r="H24" t="s">
        <v>1472</v>
      </c>
      <c r="I24" t="s">
        <v>1452</v>
      </c>
    </row>
    <row r="25" spans="1:10" x14ac:dyDescent="0.25">
      <c r="A25" s="22" t="s">
        <v>1325</v>
      </c>
      <c r="B25" s="22" t="s">
        <v>1325</v>
      </c>
      <c r="E25" t="s">
        <v>1326</v>
      </c>
      <c r="H25" t="s">
        <v>1326</v>
      </c>
      <c r="I25" t="s">
        <v>1441</v>
      </c>
      <c r="J25">
        <v>2008</v>
      </c>
    </row>
    <row r="26" spans="1:10" x14ac:dyDescent="0.25">
      <c r="A26" s="22" t="s">
        <v>1475</v>
      </c>
      <c r="B26" t="s">
        <v>1327</v>
      </c>
      <c r="C26" t="s">
        <v>1330</v>
      </c>
      <c r="E26" t="s">
        <v>1328</v>
      </c>
      <c r="F26" t="s">
        <v>1331</v>
      </c>
      <c r="H26" t="s">
        <v>1464</v>
      </c>
      <c r="I26" t="s">
        <v>1441</v>
      </c>
    </row>
    <row r="27" spans="1:10" x14ac:dyDescent="0.25">
      <c r="A27" t="s">
        <v>1476</v>
      </c>
      <c r="B27" t="s">
        <v>1338</v>
      </c>
      <c r="C27" t="s">
        <v>1454</v>
      </c>
      <c r="E27" t="s">
        <v>1339</v>
      </c>
      <c r="F27" t="s">
        <v>1335</v>
      </c>
      <c r="H27" t="s">
        <v>1472</v>
      </c>
      <c r="I27" t="s">
        <v>1452</v>
      </c>
    </row>
    <row r="28" spans="1:10" x14ac:dyDescent="0.25">
      <c r="A28" t="s">
        <v>1372</v>
      </c>
      <c r="B28" t="s">
        <v>1372</v>
      </c>
      <c r="E28" t="s">
        <v>1373</v>
      </c>
      <c r="H28" t="s">
        <v>1373</v>
      </c>
      <c r="I28" t="s">
        <v>1457</v>
      </c>
      <c r="J28" t="s">
        <v>1477</v>
      </c>
    </row>
    <row r="29" spans="1:10" x14ac:dyDescent="0.25">
      <c r="A29" t="s">
        <v>1340</v>
      </c>
      <c r="B29" t="s">
        <v>1340</v>
      </c>
      <c r="E29" t="s">
        <v>1341</v>
      </c>
      <c r="H29" t="s">
        <v>1341</v>
      </c>
      <c r="I29" t="s">
        <v>1473</v>
      </c>
      <c r="J29">
        <v>2019</v>
      </c>
    </row>
    <row r="30" spans="1:10" x14ac:dyDescent="0.25">
      <c r="A30" s="22" t="s">
        <v>1478</v>
      </c>
      <c r="B30" s="22" t="s">
        <v>1332</v>
      </c>
      <c r="E30" t="s">
        <v>1333</v>
      </c>
      <c r="H30" t="s">
        <v>1333</v>
      </c>
      <c r="I30" t="s">
        <v>1441</v>
      </c>
      <c r="J30">
        <v>2006</v>
      </c>
    </row>
    <row r="31" spans="1:10" x14ac:dyDescent="0.25">
      <c r="A31" t="s">
        <v>1479</v>
      </c>
      <c r="B31" t="s">
        <v>1330</v>
      </c>
      <c r="E31" t="s">
        <v>1331</v>
      </c>
      <c r="H31" t="s">
        <v>1331</v>
      </c>
      <c r="I31" t="s">
        <v>1441</v>
      </c>
      <c r="J31" t="s">
        <v>1442</v>
      </c>
    </row>
    <row r="32" spans="1:10" x14ac:dyDescent="0.25">
      <c r="A32" s="22" t="s">
        <v>1480</v>
      </c>
      <c r="B32" t="s">
        <v>1323</v>
      </c>
      <c r="E32" t="s">
        <v>1324</v>
      </c>
      <c r="H32" t="s">
        <v>1324</v>
      </c>
      <c r="I32" t="s">
        <v>1441</v>
      </c>
      <c r="J32">
        <v>2010</v>
      </c>
    </row>
    <row r="33" spans="1:11" x14ac:dyDescent="0.25">
      <c r="A33" s="22" t="s">
        <v>1327</v>
      </c>
      <c r="B33" s="22" t="s">
        <v>1327</v>
      </c>
      <c r="E33" t="s">
        <v>1328</v>
      </c>
      <c r="H33" t="s">
        <v>1328</v>
      </c>
      <c r="I33" t="s">
        <v>1441</v>
      </c>
      <c r="J33" t="s">
        <v>1444</v>
      </c>
      <c r="K33" t="s">
        <v>1440</v>
      </c>
    </row>
    <row r="34" spans="1:11" x14ac:dyDescent="0.25">
      <c r="A34" t="s">
        <v>1481</v>
      </c>
      <c r="B34" s="22" t="s">
        <v>1327</v>
      </c>
      <c r="C34" t="s">
        <v>1330</v>
      </c>
      <c r="D34" t="s">
        <v>1344</v>
      </c>
      <c r="E34" t="s">
        <v>1328</v>
      </c>
      <c r="F34" t="s">
        <v>1331</v>
      </c>
      <c r="G34" t="s">
        <v>1345</v>
      </c>
      <c r="H34" t="s">
        <v>1482</v>
      </c>
      <c r="I34" t="s">
        <v>1441</v>
      </c>
    </row>
    <row r="35" spans="1:11" x14ac:dyDescent="0.25">
      <c r="A35" t="s">
        <v>1483</v>
      </c>
      <c r="B35" s="22" t="s">
        <v>1327</v>
      </c>
      <c r="E35" t="s">
        <v>1328</v>
      </c>
      <c r="H35" t="s">
        <v>1328</v>
      </c>
      <c r="I35" t="s">
        <v>1441</v>
      </c>
      <c r="J35" t="s">
        <v>1444</v>
      </c>
    </row>
    <row r="36" spans="1:11" x14ac:dyDescent="0.25">
      <c r="A36" t="s">
        <v>1484</v>
      </c>
      <c r="B36" s="22" t="s">
        <v>1327</v>
      </c>
      <c r="C36" t="s">
        <v>1330</v>
      </c>
      <c r="E36" t="s">
        <v>1328</v>
      </c>
      <c r="F36" t="s">
        <v>1331</v>
      </c>
      <c r="H36" t="s">
        <v>1464</v>
      </c>
      <c r="I36" t="s">
        <v>1441</v>
      </c>
    </row>
    <row r="37" spans="1:11" x14ac:dyDescent="0.25">
      <c r="A37" s="22" t="s">
        <v>1485</v>
      </c>
      <c r="B37" t="s">
        <v>1366</v>
      </c>
      <c r="E37" t="s">
        <v>1367</v>
      </c>
      <c r="H37" t="s">
        <v>1367</v>
      </c>
      <c r="I37" t="s">
        <v>1449</v>
      </c>
      <c r="J37">
        <v>2007</v>
      </c>
    </row>
    <row r="38" spans="1:11" x14ac:dyDescent="0.25">
      <c r="A38" t="s">
        <v>1358</v>
      </c>
      <c r="B38" t="s">
        <v>1358</v>
      </c>
      <c r="E38" t="s">
        <v>1359</v>
      </c>
      <c r="H38" t="s">
        <v>1359</v>
      </c>
      <c r="I38" t="s">
        <v>1449</v>
      </c>
      <c r="J38" s="24" t="s">
        <v>1486</v>
      </c>
    </row>
    <row r="39" spans="1:11" x14ac:dyDescent="0.25">
      <c r="A39" s="22" t="s">
        <v>1487</v>
      </c>
      <c r="B39" t="s">
        <v>1348</v>
      </c>
      <c r="E39" t="s">
        <v>1349</v>
      </c>
      <c r="H39" t="s">
        <v>1349</v>
      </c>
      <c r="I39" t="s">
        <v>1473</v>
      </c>
      <c r="J39">
        <v>2008</v>
      </c>
    </row>
    <row r="40" spans="1:11" x14ac:dyDescent="0.25">
      <c r="A40" t="s">
        <v>1488</v>
      </c>
      <c r="B40" t="s">
        <v>1366</v>
      </c>
      <c r="E40" t="s">
        <v>1367</v>
      </c>
      <c r="H40" t="s">
        <v>1367</v>
      </c>
      <c r="I40" t="s">
        <v>1449</v>
      </c>
      <c r="J40" t="s">
        <v>1442</v>
      </c>
    </row>
    <row r="41" spans="1:11" x14ac:dyDescent="0.25">
      <c r="A41" s="25" t="s">
        <v>1489</v>
      </c>
      <c r="B41" s="26" t="s">
        <v>1374</v>
      </c>
      <c r="E41" s="27" t="s">
        <v>1375</v>
      </c>
      <c r="H41" s="27" t="s">
        <v>1375</v>
      </c>
      <c r="I41" t="s">
        <v>1457</v>
      </c>
      <c r="J41">
        <v>2008</v>
      </c>
    </row>
    <row r="42" spans="1:11" x14ac:dyDescent="0.25">
      <c r="A42" t="s">
        <v>1380</v>
      </c>
      <c r="B42" t="s">
        <v>1380</v>
      </c>
      <c r="E42" t="s">
        <v>1381</v>
      </c>
      <c r="H42" t="s">
        <v>1381</v>
      </c>
      <c r="I42" t="s">
        <v>1457</v>
      </c>
      <c r="J42" t="s">
        <v>1297</v>
      </c>
    </row>
    <row r="43" spans="1:11" x14ac:dyDescent="0.25">
      <c r="A43" s="22" t="s">
        <v>1490</v>
      </c>
      <c r="B43" t="s">
        <v>1360</v>
      </c>
      <c r="C43" t="s">
        <v>1364</v>
      </c>
      <c r="E43" t="s">
        <v>1491</v>
      </c>
      <c r="H43" t="s">
        <v>1491</v>
      </c>
      <c r="I43" t="s">
        <v>1449</v>
      </c>
      <c r="J43" s="24">
        <v>2008</v>
      </c>
    </row>
    <row r="44" spans="1:11" x14ac:dyDescent="0.25">
      <c r="A44" t="s">
        <v>1492</v>
      </c>
      <c r="B44" t="s">
        <v>1360</v>
      </c>
      <c r="C44" t="s">
        <v>1364</v>
      </c>
      <c r="E44" t="s">
        <v>1491</v>
      </c>
      <c r="H44" t="s">
        <v>1491</v>
      </c>
      <c r="I44" t="s">
        <v>1449</v>
      </c>
      <c r="J44" s="24" t="s">
        <v>1486</v>
      </c>
    </row>
    <row r="45" spans="1:11" x14ac:dyDescent="0.25">
      <c r="A45" t="s">
        <v>1493</v>
      </c>
      <c r="B45" s="22" t="s">
        <v>1356</v>
      </c>
      <c r="E45" t="s">
        <v>1357</v>
      </c>
      <c r="H45" t="s">
        <v>1357</v>
      </c>
      <c r="I45" t="s">
        <v>1449</v>
      </c>
      <c r="J45" t="s">
        <v>1444</v>
      </c>
    </row>
    <row r="46" spans="1:11" x14ac:dyDescent="0.25">
      <c r="A46" s="22" t="s">
        <v>1494</v>
      </c>
      <c r="B46" t="s">
        <v>1323</v>
      </c>
      <c r="C46" t="s">
        <v>1330</v>
      </c>
      <c r="E46" t="s">
        <v>1324</v>
      </c>
      <c r="F46" t="s">
        <v>1331</v>
      </c>
      <c r="H46" t="s">
        <v>1446</v>
      </c>
      <c r="I46" t="s">
        <v>1441</v>
      </c>
      <c r="J46" t="s">
        <v>1439</v>
      </c>
    </row>
    <row r="47" spans="1:11" x14ac:dyDescent="0.25">
      <c r="A47" s="22" t="s">
        <v>1495</v>
      </c>
      <c r="B47" t="s">
        <v>1327</v>
      </c>
      <c r="C47" t="s">
        <v>1330</v>
      </c>
      <c r="E47" t="s">
        <v>1328</v>
      </c>
      <c r="F47" t="s">
        <v>1331</v>
      </c>
      <c r="H47" t="s">
        <v>1464</v>
      </c>
      <c r="I47" t="s">
        <v>1441</v>
      </c>
    </row>
    <row r="48" spans="1:11" x14ac:dyDescent="0.25">
      <c r="A48" t="s">
        <v>1496</v>
      </c>
      <c r="B48" t="s">
        <v>1358</v>
      </c>
      <c r="E48" t="s">
        <v>1359</v>
      </c>
      <c r="H48" t="s">
        <v>1359</v>
      </c>
      <c r="I48" t="s">
        <v>1449</v>
      </c>
      <c r="J48" s="24">
        <v>2008</v>
      </c>
    </row>
    <row r="49" spans="1:10" x14ac:dyDescent="0.25">
      <c r="A49" s="22" t="s">
        <v>1330</v>
      </c>
      <c r="B49" t="s">
        <v>1330</v>
      </c>
      <c r="E49" t="s">
        <v>1331</v>
      </c>
      <c r="H49" t="s">
        <v>1331</v>
      </c>
      <c r="I49" t="s">
        <v>1441</v>
      </c>
      <c r="J49">
        <v>2007</v>
      </c>
    </row>
    <row r="50" spans="1:10" x14ac:dyDescent="0.25">
      <c r="A50" t="s">
        <v>1497</v>
      </c>
      <c r="B50" s="22" t="s">
        <v>1327</v>
      </c>
      <c r="C50" t="s">
        <v>1330</v>
      </c>
      <c r="E50" t="s">
        <v>1328</v>
      </c>
      <c r="F50" t="s">
        <v>1331</v>
      </c>
      <c r="H50" t="s">
        <v>1464</v>
      </c>
      <c r="I50" t="s">
        <v>1441</v>
      </c>
    </row>
    <row r="51" spans="1:10" x14ac:dyDescent="0.25">
      <c r="A51" t="s">
        <v>1498</v>
      </c>
      <c r="B51" t="s">
        <v>1362</v>
      </c>
      <c r="E51" t="s">
        <v>1363</v>
      </c>
      <c r="H51" t="s">
        <v>1363</v>
      </c>
      <c r="I51" t="s">
        <v>1449</v>
      </c>
      <c r="J51" s="23" t="s">
        <v>1461</v>
      </c>
    </row>
    <row r="52" spans="1:10" x14ac:dyDescent="0.25">
      <c r="A52" t="s">
        <v>1360</v>
      </c>
      <c r="B52" t="s">
        <v>1360</v>
      </c>
      <c r="E52" t="s">
        <v>1361</v>
      </c>
      <c r="H52" t="s">
        <v>1361</v>
      </c>
      <c r="I52" t="s">
        <v>1449</v>
      </c>
      <c r="J52" s="24">
        <v>2008</v>
      </c>
    </row>
    <row r="53" spans="1:10" x14ac:dyDescent="0.25">
      <c r="A53" t="s">
        <v>1384</v>
      </c>
      <c r="B53" t="s">
        <v>1384</v>
      </c>
      <c r="E53" t="s">
        <v>1385</v>
      </c>
      <c r="H53" t="s">
        <v>1385</v>
      </c>
      <c r="I53" t="s">
        <v>1499</v>
      </c>
    </row>
    <row r="54" spans="1:10" x14ac:dyDescent="0.25">
      <c r="A54" s="22" t="s">
        <v>1344</v>
      </c>
      <c r="B54" t="s">
        <v>1344</v>
      </c>
      <c r="E54" t="s">
        <v>1345</v>
      </c>
      <c r="H54" t="s">
        <v>1345</v>
      </c>
      <c r="I54" t="s">
        <v>1473</v>
      </c>
      <c r="J54" t="s">
        <v>1439</v>
      </c>
    </row>
    <row r="55" spans="1:10" x14ac:dyDescent="0.25">
      <c r="A55" s="22" t="s">
        <v>1362</v>
      </c>
      <c r="B55" t="s">
        <v>1362</v>
      </c>
      <c r="E55" t="s">
        <v>1363</v>
      </c>
      <c r="H55" t="s">
        <v>1363</v>
      </c>
      <c r="I55" t="s">
        <v>1449</v>
      </c>
      <c r="J55" s="23" t="s">
        <v>1461</v>
      </c>
    </row>
    <row r="56" spans="1:10" x14ac:dyDescent="0.25">
      <c r="A56" s="22" t="s">
        <v>1500</v>
      </c>
      <c r="B56" t="s">
        <v>1336</v>
      </c>
      <c r="E56" t="s">
        <v>1337</v>
      </c>
      <c r="H56" t="s">
        <v>1337</v>
      </c>
      <c r="I56" t="s">
        <v>1441</v>
      </c>
      <c r="J56" t="s">
        <v>1501</v>
      </c>
    </row>
    <row r="57" spans="1:10" x14ac:dyDescent="0.25">
      <c r="A57" s="22" t="s">
        <v>1502</v>
      </c>
      <c r="B57" t="s">
        <v>1364</v>
      </c>
      <c r="E57" t="s">
        <v>1365</v>
      </c>
      <c r="H57" t="s">
        <v>1365</v>
      </c>
      <c r="I57" t="s">
        <v>1449</v>
      </c>
      <c r="J57">
        <v>2006</v>
      </c>
    </row>
    <row r="58" spans="1:10" x14ac:dyDescent="0.25">
      <c r="A58" s="22" t="s">
        <v>1503</v>
      </c>
      <c r="B58" t="s">
        <v>1323</v>
      </c>
      <c r="E58" t="s">
        <v>1324</v>
      </c>
      <c r="H58" t="s">
        <v>1324</v>
      </c>
      <c r="I58" t="s">
        <v>1441</v>
      </c>
      <c r="J58" t="s">
        <v>1439</v>
      </c>
    </row>
    <row r="59" spans="1:10" x14ac:dyDescent="0.25">
      <c r="A59" s="22" t="s">
        <v>1504</v>
      </c>
      <c r="B59" s="22" t="s">
        <v>1356</v>
      </c>
      <c r="E59" t="s">
        <v>1357</v>
      </c>
      <c r="H59" t="s">
        <v>1357</v>
      </c>
      <c r="I59" t="s">
        <v>1449</v>
      </c>
      <c r="J59">
        <v>2006</v>
      </c>
    </row>
    <row r="60" spans="1:10" x14ac:dyDescent="0.25">
      <c r="A60" s="22" t="s">
        <v>1374</v>
      </c>
      <c r="B60" t="s">
        <v>1374</v>
      </c>
      <c r="E60" t="s">
        <v>1375</v>
      </c>
      <c r="H60" t="s">
        <v>1375</v>
      </c>
      <c r="I60" t="s">
        <v>1457</v>
      </c>
      <c r="J60" t="s">
        <v>1486</v>
      </c>
    </row>
    <row r="61" spans="1:10" x14ac:dyDescent="0.25">
      <c r="A61" s="22" t="s">
        <v>1505</v>
      </c>
      <c r="B61" s="22" t="s">
        <v>1354</v>
      </c>
      <c r="E61" t="s">
        <v>1355</v>
      </c>
      <c r="H61" t="s">
        <v>1355</v>
      </c>
      <c r="I61" t="s">
        <v>1449</v>
      </c>
      <c r="J61">
        <v>2010</v>
      </c>
    </row>
    <row r="62" spans="1:10" x14ac:dyDescent="0.25">
      <c r="A62" s="22" t="s">
        <v>1506</v>
      </c>
      <c r="B62" s="22" t="s">
        <v>1350</v>
      </c>
      <c r="E62" t="s">
        <v>1351</v>
      </c>
      <c r="H62" t="s">
        <v>1351</v>
      </c>
      <c r="I62" t="s">
        <v>1473</v>
      </c>
      <c r="J62" t="s">
        <v>1501</v>
      </c>
    </row>
    <row r="63" spans="1:10" x14ac:dyDescent="0.25">
      <c r="A63" s="22" t="s">
        <v>1507</v>
      </c>
      <c r="B63" t="s">
        <v>1327</v>
      </c>
      <c r="E63" t="s">
        <v>1328</v>
      </c>
      <c r="H63" t="s">
        <v>1328</v>
      </c>
      <c r="I63" t="s">
        <v>1441</v>
      </c>
      <c r="J63">
        <v>2006</v>
      </c>
    </row>
    <row r="64" spans="1:10" x14ac:dyDescent="0.25">
      <c r="A64" t="s">
        <v>1346</v>
      </c>
      <c r="B64" t="s">
        <v>1346</v>
      </c>
      <c r="E64" t="s">
        <v>1347</v>
      </c>
      <c r="H64" t="s">
        <v>1347</v>
      </c>
      <c r="I64" t="s">
        <v>1473</v>
      </c>
      <c r="J64" t="s">
        <v>1461</v>
      </c>
    </row>
    <row r="65" spans="1:10" x14ac:dyDescent="0.25">
      <c r="A65" s="22" t="s">
        <v>1508</v>
      </c>
      <c r="B65" t="s">
        <v>1364</v>
      </c>
      <c r="E65" t="s">
        <v>1365</v>
      </c>
      <c r="H65" t="s">
        <v>1365</v>
      </c>
      <c r="I65" t="s">
        <v>1449</v>
      </c>
      <c r="J65" t="s">
        <v>1444</v>
      </c>
    </row>
    <row r="66" spans="1:10" x14ac:dyDescent="0.25">
      <c r="A66" s="22" t="s">
        <v>1364</v>
      </c>
      <c r="B66" t="s">
        <v>1364</v>
      </c>
      <c r="E66" t="s">
        <v>1365</v>
      </c>
      <c r="H66" t="s">
        <v>1365</v>
      </c>
      <c r="I66" t="s">
        <v>1449</v>
      </c>
      <c r="J66" t="s">
        <v>1444</v>
      </c>
    </row>
    <row r="67" spans="1:10" x14ac:dyDescent="0.25">
      <c r="A67" t="s">
        <v>1366</v>
      </c>
      <c r="B67" t="s">
        <v>1366</v>
      </c>
      <c r="E67" t="s">
        <v>1367</v>
      </c>
      <c r="H67" t="s">
        <v>1367</v>
      </c>
      <c r="I67" t="s">
        <v>1449</v>
      </c>
      <c r="J67" t="s">
        <v>1442</v>
      </c>
    </row>
    <row r="68" spans="1:10" x14ac:dyDescent="0.25">
      <c r="A68" t="s">
        <v>1509</v>
      </c>
      <c r="B68" s="22" t="s">
        <v>1354</v>
      </c>
      <c r="E68" t="s">
        <v>1355</v>
      </c>
      <c r="H68" t="s">
        <v>1355</v>
      </c>
      <c r="I68" t="s">
        <v>1449</v>
      </c>
      <c r="J68" t="s">
        <v>1439</v>
      </c>
    </row>
    <row r="69" spans="1:10" x14ac:dyDescent="0.25">
      <c r="A69" s="22" t="s">
        <v>1332</v>
      </c>
      <c r="B69" s="22" t="s">
        <v>1332</v>
      </c>
      <c r="E69" t="s">
        <v>1333</v>
      </c>
      <c r="H69" t="s">
        <v>1333</v>
      </c>
      <c r="I69" t="s">
        <v>1441</v>
      </c>
      <c r="J69" t="s">
        <v>1444</v>
      </c>
    </row>
    <row r="70" spans="1:10" x14ac:dyDescent="0.25">
      <c r="A70" s="22" t="s">
        <v>1510</v>
      </c>
      <c r="B70" s="22" t="s">
        <v>1332</v>
      </c>
      <c r="E70" t="s">
        <v>1333</v>
      </c>
      <c r="H70" t="s">
        <v>1333</v>
      </c>
      <c r="I70" t="s">
        <v>1441</v>
      </c>
      <c r="J70" t="s">
        <v>1444</v>
      </c>
    </row>
    <row r="71" spans="1:10" x14ac:dyDescent="0.25">
      <c r="A71" s="22" t="s">
        <v>1511</v>
      </c>
      <c r="B71" s="22" t="s">
        <v>1350</v>
      </c>
      <c r="E71" t="s">
        <v>1351</v>
      </c>
      <c r="H71" t="s">
        <v>1351</v>
      </c>
      <c r="I71" t="s">
        <v>1473</v>
      </c>
      <c r="J71">
        <v>2005</v>
      </c>
    </row>
    <row r="72" spans="1:10" x14ac:dyDescent="0.25">
      <c r="A72" s="22" t="s">
        <v>1512</v>
      </c>
      <c r="B72" s="22" t="s">
        <v>1513</v>
      </c>
      <c r="E72" t="s">
        <v>1371</v>
      </c>
      <c r="H72" t="s">
        <v>1371</v>
      </c>
      <c r="I72" t="s">
        <v>1449</v>
      </c>
      <c r="J72" s="24" t="s">
        <v>1461</v>
      </c>
    </row>
    <row r="73" spans="1:10" x14ac:dyDescent="0.25">
      <c r="A73" t="s">
        <v>1514</v>
      </c>
      <c r="B73" s="22" t="s">
        <v>1334</v>
      </c>
      <c r="E73" t="s">
        <v>1335</v>
      </c>
      <c r="H73" t="s">
        <v>1335</v>
      </c>
      <c r="I73" t="s">
        <v>1441</v>
      </c>
      <c r="J73" t="s">
        <v>1515</v>
      </c>
    </row>
    <row r="74" spans="1:10" x14ac:dyDescent="0.25">
      <c r="A74" t="s">
        <v>1516</v>
      </c>
      <c r="B74" s="22" t="s">
        <v>1334</v>
      </c>
      <c r="E74" t="s">
        <v>1335</v>
      </c>
      <c r="H74" t="s">
        <v>1335</v>
      </c>
      <c r="I74" t="s">
        <v>1441</v>
      </c>
      <c r="J74" t="s">
        <v>1515</v>
      </c>
    </row>
    <row r="75" spans="1:10" x14ac:dyDescent="0.25">
      <c r="A75" s="22" t="s">
        <v>1334</v>
      </c>
      <c r="B75" s="22" t="s">
        <v>1334</v>
      </c>
      <c r="E75" t="s">
        <v>1335</v>
      </c>
      <c r="H75" t="s">
        <v>1335</v>
      </c>
      <c r="I75" t="s">
        <v>1441</v>
      </c>
      <c r="J75" t="s">
        <v>1515</v>
      </c>
    </row>
    <row r="76" spans="1:10" x14ac:dyDescent="0.25">
      <c r="A76" t="s">
        <v>1517</v>
      </c>
      <c r="B76" t="s">
        <v>1372</v>
      </c>
      <c r="E76" t="s">
        <v>1373</v>
      </c>
      <c r="H76" t="s">
        <v>1373</v>
      </c>
      <c r="I76" t="s">
        <v>1457</v>
      </c>
      <c r="J76">
        <v>2014</v>
      </c>
    </row>
    <row r="77" spans="1:10" x14ac:dyDescent="0.25">
      <c r="A77" t="s">
        <v>1518</v>
      </c>
      <c r="B77" s="22" t="s">
        <v>1327</v>
      </c>
      <c r="E77" t="s">
        <v>1328</v>
      </c>
      <c r="H77" t="s">
        <v>1328</v>
      </c>
      <c r="I77" t="s">
        <v>1441</v>
      </c>
      <c r="J77" t="s">
        <v>1444</v>
      </c>
    </row>
    <row r="78" spans="1:10" x14ac:dyDescent="0.25">
      <c r="A78" t="s">
        <v>1368</v>
      </c>
      <c r="B78" t="s">
        <v>1368</v>
      </c>
      <c r="E78" t="s">
        <v>1369</v>
      </c>
      <c r="H78" t="s">
        <v>1369</v>
      </c>
      <c r="I78" t="s">
        <v>1449</v>
      </c>
      <c r="J78" t="s">
        <v>1519</v>
      </c>
    </row>
    <row r="79" spans="1:10" x14ac:dyDescent="0.25">
      <c r="A79" t="s">
        <v>1520</v>
      </c>
      <c r="B79" t="s">
        <v>1323</v>
      </c>
      <c r="C79" t="s">
        <v>1330</v>
      </c>
      <c r="D79" s="22" t="s">
        <v>1327</v>
      </c>
      <c r="E79" t="s">
        <v>1324</v>
      </c>
      <c r="F79" t="s">
        <v>1331</v>
      </c>
      <c r="G79" t="s">
        <v>1328</v>
      </c>
      <c r="H79" t="s">
        <v>1521</v>
      </c>
      <c r="I79" t="s">
        <v>1441</v>
      </c>
      <c r="J79" t="s">
        <v>1439</v>
      </c>
    </row>
    <row r="80" spans="1:10" x14ac:dyDescent="0.25">
      <c r="A80" t="s">
        <v>1522</v>
      </c>
      <c r="B80" s="22" t="s">
        <v>1338</v>
      </c>
      <c r="C80" t="s">
        <v>1454</v>
      </c>
      <c r="H80" t="s">
        <v>1472</v>
      </c>
      <c r="I80" t="s">
        <v>1441</v>
      </c>
      <c r="J80" s="28">
        <v>2020</v>
      </c>
    </row>
    <row r="81" spans="1:10" x14ac:dyDescent="0.25">
      <c r="A81" t="s">
        <v>1523</v>
      </c>
      <c r="B81" t="s">
        <v>1366</v>
      </c>
      <c r="E81" t="s">
        <v>1367</v>
      </c>
      <c r="H81" t="s">
        <v>1367</v>
      </c>
      <c r="I81" t="s">
        <v>1449</v>
      </c>
      <c r="J81" t="s">
        <v>1442</v>
      </c>
    </row>
    <row r="82" spans="1:10" x14ac:dyDescent="0.25">
      <c r="A82" t="s">
        <v>1370</v>
      </c>
      <c r="B82" t="s">
        <v>1370</v>
      </c>
      <c r="E82" t="s">
        <v>1371</v>
      </c>
      <c r="H82" t="s">
        <v>1371</v>
      </c>
      <c r="I82" t="s">
        <v>1449</v>
      </c>
      <c r="J82" s="24">
        <v>2012</v>
      </c>
    </row>
    <row r="83" spans="1:10" x14ac:dyDescent="0.25">
      <c r="A83" s="22" t="s">
        <v>1336</v>
      </c>
      <c r="B83" t="s">
        <v>1336</v>
      </c>
      <c r="E83" t="s">
        <v>1337</v>
      </c>
      <c r="H83" t="s">
        <v>1337</v>
      </c>
      <c r="I83" t="s">
        <v>1441</v>
      </c>
      <c r="J83">
        <v>2005</v>
      </c>
    </row>
    <row r="84" spans="1:10" x14ac:dyDescent="0.25">
      <c r="A84" s="22" t="s">
        <v>1524</v>
      </c>
      <c r="B84" s="22" t="s">
        <v>1382</v>
      </c>
      <c r="E84" t="s">
        <v>1383</v>
      </c>
      <c r="H84" t="s">
        <v>1383</v>
      </c>
      <c r="I84" t="s">
        <v>1526</v>
      </c>
    </row>
    <row r="85" spans="1:10" x14ac:dyDescent="0.25">
      <c r="A85" t="s">
        <v>1525</v>
      </c>
      <c r="B85" t="s">
        <v>1384</v>
      </c>
      <c r="E85" t="s">
        <v>1385</v>
      </c>
      <c r="H85" t="s">
        <v>1385</v>
      </c>
      <c r="I85" t="s">
        <v>1526</v>
      </c>
    </row>
    <row r="86" spans="1:10" x14ac:dyDescent="0.25">
      <c r="A86" t="s">
        <v>1527</v>
      </c>
      <c r="B86" t="s">
        <v>1346</v>
      </c>
      <c r="E86" t="s">
        <v>1347</v>
      </c>
      <c r="H86" t="s">
        <v>1347</v>
      </c>
      <c r="I86" t="s">
        <v>1473</v>
      </c>
      <c r="J86">
        <v>2012</v>
      </c>
    </row>
    <row r="87" spans="1:10" x14ac:dyDescent="0.25">
      <c r="A87" t="s">
        <v>1528</v>
      </c>
      <c r="B87" s="22" t="s">
        <v>1338</v>
      </c>
      <c r="E87" t="s">
        <v>1339</v>
      </c>
      <c r="H87" t="s">
        <v>1339</v>
      </c>
      <c r="I87" t="s">
        <v>1441</v>
      </c>
      <c r="J87">
        <v>2014</v>
      </c>
    </row>
    <row r="88" spans="1:10" x14ac:dyDescent="0.25">
      <c r="A88" s="22" t="s">
        <v>1338</v>
      </c>
      <c r="B88" s="22" t="s">
        <v>1338</v>
      </c>
      <c r="E88" t="s">
        <v>1339</v>
      </c>
      <c r="H88" t="s">
        <v>1339</v>
      </c>
      <c r="I88" t="s">
        <v>1441</v>
      </c>
      <c r="J88">
        <v>2014</v>
      </c>
    </row>
    <row r="89" spans="1:10" x14ac:dyDescent="0.25">
      <c r="A89" t="s">
        <v>1382</v>
      </c>
      <c r="B89" s="22" t="s">
        <v>1382</v>
      </c>
      <c r="E89" t="s">
        <v>1383</v>
      </c>
      <c r="H89" t="s">
        <v>1383</v>
      </c>
      <c r="I89" t="s">
        <v>1526</v>
      </c>
    </row>
    <row r="90" spans="1:10" x14ac:dyDescent="0.25">
      <c r="A90" s="22" t="s">
        <v>1529</v>
      </c>
      <c r="B90" s="22" t="s">
        <v>1330</v>
      </c>
      <c r="E90" t="s">
        <v>1331</v>
      </c>
      <c r="H90" t="s">
        <v>1331</v>
      </c>
      <c r="I90" t="s">
        <v>1441</v>
      </c>
      <c r="J90">
        <v>2007</v>
      </c>
    </row>
    <row r="91" spans="1:10" x14ac:dyDescent="0.25">
      <c r="A91" s="22" t="s">
        <v>1348</v>
      </c>
      <c r="B91" t="s">
        <v>1348</v>
      </c>
      <c r="E91" t="s">
        <v>1349</v>
      </c>
      <c r="H91" t="s">
        <v>1349</v>
      </c>
      <c r="I91" t="s">
        <v>1473</v>
      </c>
      <c r="J91" t="s">
        <v>1486</v>
      </c>
    </row>
    <row r="92" spans="1:10" x14ac:dyDescent="0.25">
      <c r="A92" s="22" t="s">
        <v>1350</v>
      </c>
      <c r="B92" s="22" t="s">
        <v>1350</v>
      </c>
      <c r="E92" t="s">
        <v>1351</v>
      </c>
      <c r="H92" t="s">
        <v>1351</v>
      </c>
      <c r="I92" t="s">
        <v>1473</v>
      </c>
      <c r="J92" t="s">
        <v>1501</v>
      </c>
    </row>
    <row r="93" spans="1:10" x14ac:dyDescent="0.25">
      <c r="A93" t="s">
        <v>1530</v>
      </c>
      <c r="B93" s="22" t="s">
        <v>1350</v>
      </c>
      <c r="E93" t="s">
        <v>1351</v>
      </c>
      <c r="H93" t="s">
        <v>1351</v>
      </c>
      <c r="I93" t="s">
        <v>1473</v>
      </c>
      <c r="J93" t="s">
        <v>1501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I9"/>
  <sheetViews>
    <sheetView workbookViewId="0">
      <selection activeCell="C2" sqref="C2"/>
    </sheetView>
  </sheetViews>
  <sheetFormatPr defaultRowHeight="15" x14ac:dyDescent="0.25"/>
  <cols>
    <col min="1" max="9" width="34.5703125" customWidth="1"/>
  </cols>
  <sheetData>
    <row r="1" spans="1:9" x14ac:dyDescent="0.25">
      <c r="A1" t="s">
        <v>1393</v>
      </c>
      <c r="B1" t="s">
        <v>1420</v>
      </c>
      <c r="C1" t="s">
        <v>36</v>
      </c>
      <c r="D1" t="s">
        <v>41</v>
      </c>
      <c r="E1" t="s">
        <v>1428</v>
      </c>
      <c r="F1" t="s">
        <v>1531</v>
      </c>
      <c r="G1" t="s">
        <v>1538</v>
      </c>
      <c r="H1" t="s">
        <v>1537</v>
      </c>
      <c r="I1" t="s">
        <v>25</v>
      </c>
    </row>
    <row r="2" spans="1:9" x14ac:dyDescent="0.25">
      <c r="A2" t="s">
        <v>1416</v>
      </c>
      <c r="B2" t="s">
        <v>1541</v>
      </c>
      <c r="C2" t="s">
        <v>1427</v>
      </c>
      <c r="D2" t="s">
        <v>100</v>
      </c>
      <c r="E2" t="s">
        <v>1552</v>
      </c>
      <c r="F2" t="s">
        <v>1297</v>
      </c>
      <c r="G2" t="s">
        <v>1298</v>
      </c>
      <c r="H2">
        <v>1</v>
      </c>
      <c r="I2" t="s">
        <v>1318</v>
      </c>
    </row>
    <row r="3" spans="1:9" x14ac:dyDescent="0.25">
      <c r="A3" t="s">
        <v>1539</v>
      </c>
      <c r="B3" t="s">
        <v>1542</v>
      </c>
      <c r="C3" t="s">
        <v>1620</v>
      </c>
      <c r="D3" t="s">
        <v>1545</v>
      </c>
      <c r="E3" t="s">
        <v>1554</v>
      </c>
      <c r="F3" t="s">
        <v>1555</v>
      </c>
      <c r="G3" t="s">
        <v>1297</v>
      </c>
      <c r="H3" t="s">
        <v>1559</v>
      </c>
      <c r="I3" t="s">
        <v>1564</v>
      </c>
    </row>
    <row r="4" spans="1:9" x14ac:dyDescent="0.25">
      <c r="B4" t="s">
        <v>1543</v>
      </c>
      <c r="D4" t="s">
        <v>1546</v>
      </c>
      <c r="E4" t="s">
        <v>1551</v>
      </c>
      <c r="F4" t="s">
        <v>1533</v>
      </c>
      <c r="H4" t="s">
        <v>1560</v>
      </c>
      <c r="I4" t="s">
        <v>1565</v>
      </c>
    </row>
    <row r="5" spans="1:9" x14ac:dyDescent="0.25">
      <c r="D5" t="s">
        <v>1532</v>
      </c>
      <c r="F5" t="s">
        <v>1556</v>
      </c>
      <c r="H5" t="s">
        <v>1561</v>
      </c>
    </row>
    <row r="6" spans="1:9" x14ac:dyDescent="0.25">
      <c r="D6" t="s">
        <v>1547</v>
      </c>
      <c r="H6">
        <v>3</v>
      </c>
    </row>
    <row r="7" spans="1:9" x14ac:dyDescent="0.25">
      <c r="D7" t="s">
        <v>1548</v>
      </c>
      <c r="H7" t="s">
        <v>1562</v>
      </c>
    </row>
    <row r="8" spans="1:9" x14ac:dyDescent="0.25">
      <c r="D8" t="s">
        <v>1549</v>
      </c>
      <c r="H8" t="s">
        <v>1563</v>
      </c>
    </row>
    <row r="9" spans="1:9" x14ac:dyDescent="0.25">
      <c r="D9" t="s">
        <v>1550</v>
      </c>
      <c r="H9" t="s">
        <v>1300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85"/>
  <sheetViews>
    <sheetView workbookViewId="0"/>
  </sheetViews>
  <sheetFormatPr defaultRowHeight="15" x14ac:dyDescent="0.25"/>
  <cols>
    <col min="1" max="1" width="6.85546875" bestFit="1" customWidth="1"/>
    <col min="2" max="2" width="18" bestFit="1" customWidth="1"/>
    <col min="3" max="3" width="17" customWidth="1"/>
    <col min="4" max="6" width="15.5703125" customWidth="1"/>
  </cols>
  <sheetData>
    <row r="1" spans="1:6" ht="47.25" x14ac:dyDescent="0.25">
      <c r="A1" s="46" t="s">
        <v>1540</v>
      </c>
      <c r="B1" s="46" t="s">
        <v>1603</v>
      </c>
      <c r="C1" s="46" t="s">
        <v>1600</v>
      </c>
      <c r="D1" s="46" t="s">
        <v>1419</v>
      </c>
      <c r="E1" s="46" t="s">
        <v>1601</v>
      </c>
      <c r="F1" s="46" t="s">
        <v>1602</v>
      </c>
    </row>
    <row r="2" spans="1:6" ht="15.75" x14ac:dyDescent="0.25">
      <c r="A2" s="47">
        <v>1</v>
      </c>
      <c r="B2" s="47">
        <f>VLOOKUP(A2,Шаблон!$A$4:$BY$103,3,0)</f>
        <v>12898</v>
      </c>
      <c r="C2" s="47">
        <f>VLOOKUP(A2,Шаблон!$A$4:$CA$103,79,0)</f>
        <v>1000</v>
      </c>
      <c r="D2" s="48">
        <f>VLOOKUP(A2,Шаблон!$A$4:$BY$103,4,0)</f>
        <v>44763</v>
      </c>
      <c r="E2" s="48">
        <v>44854</v>
      </c>
      <c r="F2" s="48">
        <v>44876</v>
      </c>
    </row>
    <row r="3" spans="1:6" ht="15.75" x14ac:dyDescent="0.25">
      <c r="A3" s="47">
        <v>2</v>
      </c>
      <c r="B3" s="47">
        <f>VLOOKUP(A3,Шаблон!$A$4:$BY$103,3,0)</f>
        <v>10013</v>
      </c>
      <c r="C3" s="47">
        <f>VLOOKUP(A3,Шаблон!$A$4:$CA$103,79,0)</f>
        <v>1002</v>
      </c>
      <c r="D3" s="48">
        <f>VLOOKUP(A3,Шаблон!$A$4:$BY$103,4,0)</f>
        <v>44791</v>
      </c>
      <c r="E3" s="48">
        <v>44854</v>
      </c>
      <c r="F3" s="48">
        <v>44876</v>
      </c>
    </row>
    <row r="4" spans="1:6" ht="15.75" x14ac:dyDescent="0.25">
      <c r="A4" s="47">
        <v>3</v>
      </c>
      <c r="B4" s="47" t="str">
        <f>VLOOKUP(A4,Шаблон!$A$4:$BY$103,3,0)</f>
        <v>6/563</v>
      </c>
      <c r="C4" s="47">
        <f>VLOOKUP(A4,Шаблон!$A$4:$CA$103,79,0)</f>
        <v>1003</v>
      </c>
      <c r="D4" s="48">
        <f>VLOOKUP(A4,Шаблон!$A$4:$BY$103,4,0)</f>
        <v>44798</v>
      </c>
      <c r="E4" s="48">
        <v>44854</v>
      </c>
      <c r="F4" s="48">
        <v>44876</v>
      </c>
    </row>
    <row r="5" spans="1:6" ht="15.75" x14ac:dyDescent="0.25">
      <c r="A5" s="47">
        <v>4</v>
      </c>
      <c r="B5" s="47">
        <f>VLOOKUP(A5,Шаблон!$A$4:$BY$103,3,0)</f>
        <v>29136</v>
      </c>
      <c r="C5" s="47">
        <f>VLOOKUP(A5,Шаблон!$A$4:$CA$103,79,0)</f>
        <v>1004</v>
      </c>
      <c r="D5" s="48">
        <f>VLOOKUP(A5,Шаблон!$A$4:$BY$103,4,0)</f>
        <v>44811</v>
      </c>
      <c r="E5" s="48">
        <v>44854</v>
      </c>
      <c r="F5" s="48">
        <v>44876</v>
      </c>
    </row>
    <row r="6" spans="1:6" ht="15.75" x14ac:dyDescent="0.25">
      <c r="A6" s="47">
        <v>5</v>
      </c>
      <c r="B6" s="47">
        <f>VLOOKUP(A6,Шаблон!$A$4:$BY$103,3,0)</f>
        <v>29254</v>
      </c>
      <c r="C6" s="47">
        <f>VLOOKUP(A6,Шаблон!$A$4:$CA$103,79,0)</f>
        <v>1005</v>
      </c>
      <c r="D6" s="48">
        <f>VLOOKUP(A6,Шаблон!$A$4:$BY$103,4,0)</f>
        <v>44824</v>
      </c>
      <c r="E6" s="48">
        <v>44854</v>
      </c>
      <c r="F6" s="48">
        <v>44876</v>
      </c>
    </row>
    <row r="7" spans="1:6" ht="15.75" x14ac:dyDescent="0.25">
      <c r="A7" s="47">
        <v>6</v>
      </c>
      <c r="B7" s="47">
        <f>VLOOKUP(A7,Шаблон!$A$4:$BY$103,3,0)</f>
        <v>17789</v>
      </c>
      <c r="C7" s="47">
        <f>VLOOKUP(A7,Шаблон!$A$4:$CA$103,79,0)</f>
        <v>1006</v>
      </c>
      <c r="D7" s="48">
        <f>VLOOKUP(A7,Шаблон!$A$4:$BY$103,4,0)</f>
        <v>44825</v>
      </c>
      <c r="E7" s="48">
        <v>44854</v>
      </c>
      <c r="F7" s="48">
        <v>44876</v>
      </c>
    </row>
    <row r="8" spans="1:6" ht="15.75" x14ac:dyDescent="0.25">
      <c r="A8" s="47">
        <v>7</v>
      </c>
      <c r="B8" s="47">
        <f>VLOOKUP(A8,Шаблон!$A$4:$BY$103,3,0)</f>
        <v>8842</v>
      </c>
      <c r="C8" s="47">
        <f>VLOOKUP(A8,Шаблон!$A$4:$CA$103,79,0)</f>
        <v>1022</v>
      </c>
      <c r="D8" s="48">
        <f>VLOOKUP(A8,Шаблон!$A$4:$BY$103,4,0)</f>
        <v>44826</v>
      </c>
      <c r="E8" s="48">
        <v>44854</v>
      </c>
      <c r="F8" s="48">
        <v>44876</v>
      </c>
    </row>
    <row r="9" spans="1:6" ht="15.75" x14ac:dyDescent="0.25">
      <c r="A9" s="47">
        <v>8</v>
      </c>
      <c r="B9" s="47">
        <f>VLOOKUP(A9,Шаблон!$A$4:$BY$103,3,0)</f>
        <v>9337</v>
      </c>
      <c r="C9" s="47">
        <f>VLOOKUP(A9,Шаблон!$A$4:$CA$103,79,0)</f>
        <v>1023</v>
      </c>
      <c r="D9" s="48">
        <f>VLOOKUP(A9,Шаблон!$A$4:$BY$103,4,0)</f>
        <v>44826</v>
      </c>
      <c r="E9" s="48">
        <v>44854</v>
      </c>
      <c r="F9" s="48">
        <v>44876</v>
      </c>
    </row>
    <row r="10" spans="1:6" ht="15.75" x14ac:dyDescent="0.25">
      <c r="A10" s="47">
        <v>9</v>
      </c>
      <c r="B10" s="47">
        <f>VLOOKUP(A10,Шаблон!$A$4:$BY$103,3,0)</f>
        <v>8563</v>
      </c>
      <c r="C10" s="47">
        <f>VLOOKUP(A10,Шаблон!$A$4:$CA$103,79,0)</f>
        <v>1024</v>
      </c>
      <c r="D10" s="48">
        <f>VLOOKUP(A10,Шаблон!$A$4:$BY$103,4,0)</f>
        <v>44826</v>
      </c>
      <c r="E10" s="48">
        <v>44854</v>
      </c>
      <c r="F10" s="48">
        <v>44876</v>
      </c>
    </row>
    <row r="11" spans="1:6" ht="15.75" x14ac:dyDescent="0.25">
      <c r="A11" s="47">
        <v>10</v>
      </c>
      <c r="B11" s="47">
        <f>VLOOKUP(A11,Шаблон!$A$4:$BY$103,3,0)</f>
        <v>18823</v>
      </c>
      <c r="C11" s="47">
        <f>VLOOKUP(A11,Шаблон!$A$4:$CA$103,79,0)</f>
        <v>1056</v>
      </c>
      <c r="D11" s="48">
        <f>VLOOKUP(A11,Шаблон!$A$4:$BY$103,4,0)</f>
        <v>44826</v>
      </c>
      <c r="E11" s="48">
        <v>44854</v>
      </c>
      <c r="F11" s="48">
        <v>44876</v>
      </c>
    </row>
    <row r="12" spans="1:6" ht="15.75" x14ac:dyDescent="0.25">
      <c r="A12" s="47">
        <v>11</v>
      </c>
      <c r="B12" s="47">
        <f>VLOOKUP(A12,Шаблон!$A$4:$BY$103,3,0)</f>
        <v>20365</v>
      </c>
      <c r="C12" s="47">
        <f>VLOOKUP(A12,Шаблон!$A$4:$CA$103,79,0)</f>
        <v>1025</v>
      </c>
      <c r="D12" s="48">
        <f>VLOOKUP(A12,Шаблон!$A$4:$BY$103,4,0)</f>
        <v>44833</v>
      </c>
      <c r="E12" s="48">
        <v>44854</v>
      </c>
      <c r="F12" s="48">
        <v>44876</v>
      </c>
    </row>
    <row r="13" spans="1:6" ht="15.75" x14ac:dyDescent="0.25">
      <c r="A13" s="47">
        <v>12</v>
      </c>
      <c r="B13" s="47" t="str">
        <f>VLOOKUP(A13,Шаблон!$A$4:$BY$103,3,0)</f>
        <v>166а</v>
      </c>
      <c r="C13" s="47">
        <f>VLOOKUP(A13,Шаблон!$A$4:$CA$103,79,0)</f>
        <v>1026</v>
      </c>
      <c r="D13" s="48">
        <f>VLOOKUP(A13,Шаблон!$A$4:$BY$103,4,0)</f>
        <v>44834</v>
      </c>
      <c r="E13" s="48">
        <v>44854</v>
      </c>
      <c r="F13" s="48">
        <v>44876</v>
      </c>
    </row>
    <row r="14" spans="1:6" ht="15.75" x14ac:dyDescent="0.25">
      <c r="A14" s="47">
        <v>13</v>
      </c>
      <c r="B14" s="47">
        <f>VLOOKUP(A14,Шаблон!$A$4:$BY$103,3,0)</f>
        <v>12581</v>
      </c>
      <c r="C14" s="47">
        <f>VLOOKUP(A14,Шаблон!$A$4:$CA$103,79,0)</f>
        <v>1027</v>
      </c>
      <c r="D14" s="48">
        <f>VLOOKUP(A14,Шаблон!$A$4:$BY$103,4,0)</f>
        <v>44840</v>
      </c>
      <c r="E14" s="48">
        <v>44854</v>
      </c>
      <c r="F14" s="48">
        <v>44876</v>
      </c>
    </row>
    <row r="15" spans="1:6" ht="15.75" x14ac:dyDescent="0.25">
      <c r="A15" s="47">
        <v>14</v>
      </c>
      <c r="B15" s="47">
        <f>VLOOKUP(A15,Шаблон!$A$4:$BY$103,3,0)</f>
        <v>9274</v>
      </c>
      <c r="C15" s="47">
        <f>VLOOKUP(A15,Шаблон!$A$4:$CA$103,79,0)</f>
        <v>1028</v>
      </c>
      <c r="D15" s="48">
        <f>VLOOKUP(A15,Шаблон!$A$4:$BY$103,4,0)</f>
        <v>44840</v>
      </c>
      <c r="E15" s="48">
        <v>44854</v>
      </c>
      <c r="F15" s="48">
        <v>44876</v>
      </c>
    </row>
    <row r="16" spans="1:6" ht="15.75" x14ac:dyDescent="0.25">
      <c r="A16" s="47">
        <v>15</v>
      </c>
      <c r="B16" s="47">
        <f>VLOOKUP(A16,Шаблон!$A$4:$BY$103,3,0)</f>
        <v>14725</v>
      </c>
      <c r="C16" s="47">
        <f>VLOOKUP(A16,Шаблон!$A$4:$CA$103,79,0)</f>
        <v>1007</v>
      </c>
      <c r="D16" s="48">
        <f>VLOOKUP(A16,Шаблон!$A$4:$BY$103,4,0)</f>
        <v>44841</v>
      </c>
      <c r="E16" s="48">
        <v>44854</v>
      </c>
      <c r="F16" s="48">
        <v>44876</v>
      </c>
    </row>
    <row r="17" spans="1:6" ht="15.75" x14ac:dyDescent="0.25">
      <c r="A17" s="47">
        <v>16</v>
      </c>
      <c r="B17" s="47">
        <f>VLOOKUP(A17,Шаблон!$A$4:$BY$103,3,0)</f>
        <v>15308</v>
      </c>
      <c r="C17" s="47">
        <f>VLOOKUP(A17,Шаблон!$A$4:$CA$103,79,0)</f>
        <v>1008</v>
      </c>
      <c r="D17" s="48">
        <f>VLOOKUP(A17,Шаблон!$A$4:$BY$103,4,0)</f>
        <v>44844</v>
      </c>
      <c r="E17" s="48">
        <v>44854</v>
      </c>
      <c r="F17" s="48">
        <v>44876</v>
      </c>
    </row>
    <row r="18" spans="1:6" ht="15.75" x14ac:dyDescent="0.25">
      <c r="A18" s="47">
        <v>17</v>
      </c>
      <c r="B18" s="47" t="str">
        <f>VLOOKUP(A18,Шаблон!$A$4:$BY$103,3,0)</f>
        <v>234.1743</v>
      </c>
      <c r="C18" s="47">
        <f>VLOOKUP(A18,Шаблон!$A$4:$CA$103,79,0)</f>
        <v>1057</v>
      </c>
      <c r="D18" s="48">
        <f>VLOOKUP(A18,Шаблон!$A$4:$BY$103,4,0)</f>
        <v>44844</v>
      </c>
      <c r="E18" s="48">
        <v>44854</v>
      </c>
      <c r="F18" s="48">
        <v>44876</v>
      </c>
    </row>
    <row r="19" spans="1:6" ht="15.75" x14ac:dyDescent="0.25">
      <c r="A19" s="47">
        <v>18</v>
      </c>
      <c r="B19" s="47">
        <f>VLOOKUP(A19,Шаблон!$A$4:$BY$103,3,0)</f>
        <v>7145</v>
      </c>
      <c r="C19" s="47">
        <f>VLOOKUP(A19,Шаблон!$A$4:$CA$103,79,0)</f>
        <v>1009</v>
      </c>
      <c r="D19" s="48">
        <f>VLOOKUP(A19,Шаблон!$A$4:$BY$103,4,0)</f>
        <v>44846</v>
      </c>
      <c r="E19" s="48">
        <v>44854</v>
      </c>
      <c r="F19" s="48">
        <v>44876</v>
      </c>
    </row>
    <row r="20" spans="1:6" ht="15.75" x14ac:dyDescent="0.25">
      <c r="A20" s="47">
        <v>19</v>
      </c>
      <c r="B20" s="47">
        <f>VLOOKUP(A20,Шаблон!$A$4:$BY$103,3,0)</f>
        <v>16885</v>
      </c>
      <c r="C20" s="47">
        <f>VLOOKUP(A20,Шаблон!$A$4:$CA$103,79,0)</f>
        <v>1058</v>
      </c>
      <c r="D20" s="48">
        <f>VLOOKUP(A20,Шаблон!$A$4:$BY$103,4,0)</f>
        <v>44851</v>
      </c>
      <c r="E20" s="48">
        <v>44854</v>
      </c>
      <c r="F20" s="48">
        <v>44876</v>
      </c>
    </row>
    <row r="21" spans="1:6" ht="15.75" x14ac:dyDescent="0.25">
      <c r="A21" s="47">
        <v>20</v>
      </c>
      <c r="B21" s="47" t="str">
        <f>VLOOKUP(A21,Шаблон!$A$4:$BY$103,3,0)</f>
        <v>6/528</v>
      </c>
      <c r="C21" s="47">
        <f>VLOOKUP(A21,Шаблон!$A$4:$CA$103,79,0)</f>
        <v>1010</v>
      </c>
      <c r="D21" s="48">
        <f>VLOOKUP(A21,Шаблон!$A$4:$BY$103,4,0)</f>
        <v>44851</v>
      </c>
      <c r="E21" s="48">
        <v>44854</v>
      </c>
      <c r="F21" s="48">
        <v>44876</v>
      </c>
    </row>
    <row r="22" spans="1:6" ht="15.75" x14ac:dyDescent="0.25">
      <c r="A22" s="47">
        <v>21</v>
      </c>
      <c r="B22" s="47">
        <f>VLOOKUP(A22,Шаблон!$A$4:$BY$103,3,0)</f>
        <v>10727</v>
      </c>
      <c r="C22" s="47">
        <f>VLOOKUP(A22,Шаблон!$A$4:$CA$103,79,0)</f>
        <v>1011</v>
      </c>
      <c r="D22" s="48">
        <f>VLOOKUP(A22,Шаблон!$A$4:$BY$103,4,0)</f>
        <v>44852</v>
      </c>
      <c r="E22" s="48">
        <v>44854</v>
      </c>
      <c r="F22" s="48">
        <v>44876</v>
      </c>
    </row>
    <row r="23" spans="1:6" ht="15.75" x14ac:dyDescent="0.25">
      <c r="A23" s="47">
        <v>22</v>
      </c>
      <c r="B23" s="47">
        <f>VLOOKUP(A23,Шаблон!$A$4:$BY$103,3,0)</f>
        <v>25076</v>
      </c>
      <c r="C23" s="47">
        <f>VLOOKUP(A23,Шаблон!$A$4:$CA$103,79,0)</f>
        <v>1012</v>
      </c>
      <c r="D23" s="48">
        <f>VLOOKUP(A23,Шаблон!$A$4:$BY$103,4,0)</f>
        <v>44852</v>
      </c>
      <c r="E23" s="48">
        <v>44854</v>
      </c>
      <c r="F23" s="48">
        <v>44876</v>
      </c>
    </row>
    <row r="24" spans="1:6" ht="15.75" x14ac:dyDescent="0.25">
      <c r="A24" s="47">
        <v>23</v>
      </c>
      <c r="B24" s="47">
        <f>VLOOKUP(A24,Шаблон!$A$4:$BY$103,3,0)</f>
        <v>29295</v>
      </c>
      <c r="C24" s="47">
        <f>VLOOKUP(A24,Шаблон!$A$4:$CA$103,79,0)</f>
        <v>1013</v>
      </c>
      <c r="D24" s="48">
        <f>VLOOKUP(A24,Шаблон!$A$4:$BY$103,4,0)</f>
        <v>44859</v>
      </c>
      <c r="E24" s="48">
        <v>44854</v>
      </c>
      <c r="F24" s="48">
        <v>44876</v>
      </c>
    </row>
    <row r="25" spans="1:6" ht="15.75" x14ac:dyDescent="0.25">
      <c r="A25" s="47">
        <v>24</v>
      </c>
      <c r="B25" s="47">
        <f>VLOOKUP(A25,Шаблон!$A$4:$BY$103,3,0)</f>
        <v>20912</v>
      </c>
      <c r="C25" s="47">
        <f>VLOOKUP(A25,Шаблон!$A$4:$CA$103,79,0)</f>
        <v>1059</v>
      </c>
      <c r="D25" s="48">
        <f>VLOOKUP(A25,Шаблон!$A$4:$BY$103,4,0)</f>
        <v>44853</v>
      </c>
      <c r="E25" s="48">
        <v>44854</v>
      </c>
      <c r="F25" s="48">
        <v>44876</v>
      </c>
    </row>
    <row r="26" spans="1:6" ht="15.75" x14ac:dyDescent="0.25">
      <c r="A26" s="47">
        <v>25</v>
      </c>
      <c r="B26" s="47">
        <f>VLOOKUP(A26,Шаблон!$A$4:$BY$103,3,0)</f>
        <v>29372</v>
      </c>
      <c r="C26" s="47">
        <f>VLOOKUP(A26,Шаблон!$A$4:$CA$103,79,0)</f>
        <v>1014</v>
      </c>
      <c r="D26" s="48">
        <f>VLOOKUP(A26,Шаблон!$A$4:$BY$103,4,0)</f>
        <v>44859</v>
      </c>
      <c r="E26" s="48">
        <v>44854</v>
      </c>
      <c r="F26" s="48">
        <v>44876</v>
      </c>
    </row>
    <row r="27" spans="1:6" ht="15.75" x14ac:dyDescent="0.25">
      <c r="A27" s="47">
        <v>26</v>
      </c>
      <c r="B27" s="47">
        <f>VLOOKUP(A27,Шаблон!$A$4:$BY$103,3,0)</f>
        <v>14143</v>
      </c>
      <c r="C27" s="47">
        <f>VLOOKUP(A27,Шаблон!$A$4:$CA$103,79,0)</f>
        <v>1060</v>
      </c>
      <c r="D27" s="48">
        <f>VLOOKUP(A27,Шаблон!$A$4:$BY$103,4,0)</f>
        <v>44859</v>
      </c>
      <c r="E27" s="48">
        <v>44854</v>
      </c>
      <c r="F27" s="48">
        <v>44876</v>
      </c>
    </row>
    <row r="28" spans="1:6" ht="15.75" x14ac:dyDescent="0.25">
      <c r="A28" s="47">
        <v>27</v>
      </c>
      <c r="B28" s="47">
        <f>VLOOKUP(A28,Шаблон!$A$4:$BY$103,3,0)</f>
        <v>14899</v>
      </c>
      <c r="C28" s="47">
        <f>VLOOKUP(A28,Шаблон!$A$4:$CA$103,79,0)</f>
        <v>1015</v>
      </c>
      <c r="D28" s="48">
        <f>VLOOKUP(A28,Шаблон!$A$4:$BY$103,4,0)</f>
        <v>44859</v>
      </c>
      <c r="E28" s="48">
        <v>44854</v>
      </c>
      <c r="F28" s="48">
        <v>44876</v>
      </c>
    </row>
    <row r="29" spans="1:6" ht="15.75" x14ac:dyDescent="0.25">
      <c r="A29" s="47">
        <v>28</v>
      </c>
      <c r="B29" s="47">
        <f>VLOOKUP(A29,Шаблон!$A$4:$BY$103,3,0)</f>
        <v>15836</v>
      </c>
      <c r="C29" s="47">
        <f>VLOOKUP(A29,Шаблон!$A$4:$CA$103,79,0)</f>
        <v>1016</v>
      </c>
      <c r="D29" s="48">
        <f>VLOOKUP(A29,Шаблон!$A$4:$BY$103,4,0)</f>
        <v>44859</v>
      </c>
      <c r="E29" s="48">
        <v>44854</v>
      </c>
      <c r="F29" s="48">
        <v>44876</v>
      </c>
    </row>
    <row r="30" spans="1:6" ht="15.75" x14ac:dyDescent="0.25">
      <c r="A30" s="47">
        <v>29</v>
      </c>
      <c r="B30" s="47">
        <f>VLOOKUP(A30,Шаблон!$A$4:$BY$103,3,0)</f>
        <v>112034</v>
      </c>
      <c r="C30" s="47">
        <f>VLOOKUP(A30,Шаблон!$A$4:$CA$103,79,0)</f>
        <v>1061</v>
      </c>
      <c r="D30" s="48">
        <f>VLOOKUP(A30,Шаблон!$A$4:$BY$103,4,0)</f>
        <v>44859</v>
      </c>
      <c r="E30" s="48">
        <v>44854</v>
      </c>
      <c r="F30" s="48">
        <v>44876</v>
      </c>
    </row>
    <row r="31" spans="1:6" ht="15.75" x14ac:dyDescent="0.25">
      <c r="A31" s="47">
        <v>30</v>
      </c>
      <c r="B31" s="47">
        <f>VLOOKUP(A31,Шаблон!$A$4:$BY$103,3,0)</f>
        <v>9136</v>
      </c>
      <c r="C31" s="47">
        <f>VLOOKUP(A31,Шаблон!$A$4:$CA$103,79,0)</f>
        <v>1062</v>
      </c>
      <c r="D31" s="48">
        <f>VLOOKUP(A31,Шаблон!$A$4:$BY$103,4,0)</f>
        <v>44859</v>
      </c>
      <c r="E31" s="48">
        <v>44854</v>
      </c>
      <c r="F31" s="48">
        <v>44876</v>
      </c>
    </row>
    <row r="32" spans="1:6" ht="15.75" x14ac:dyDescent="0.25">
      <c r="A32" s="47">
        <v>31</v>
      </c>
      <c r="B32" s="47">
        <f>VLOOKUP(A32,Шаблон!$A$4:$BY$103,3,0)</f>
        <v>26570</v>
      </c>
      <c r="C32" s="47">
        <f>VLOOKUP(A32,Шаблон!$A$4:$CA$103,79,0)</f>
        <v>1017</v>
      </c>
      <c r="D32" s="48">
        <f>VLOOKUP(A32,Шаблон!$A$4:$BY$103,4,0)</f>
        <v>44859</v>
      </c>
      <c r="E32" s="48">
        <v>44854</v>
      </c>
      <c r="F32" s="48">
        <v>44876</v>
      </c>
    </row>
    <row r="33" spans="1:6" ht="15.75" x14ac:dyDescent="0.25">
      <c r="A33" s="47">
        <v>32</v>
      </c>
      <c r="B33" s="47" t="str">
        <f>VLOOKUP(A33,Шаблон!$A$4:$BY$103,3,0)</f>
        <v>_6/2295</v>
      </c>
      <c r="C33" s="47">
        <f>VLOOKUP(A33,Шаблон!$A$4:$CA$103,79,0)</f>
        <v>1018</v>
      </c>
      <c r="D33" s="48">
        <f>VLOOKUP(A33,Шаблон!$A$4:$BY$103,4,0)</f>
        <v>44859</v>
      </c>
      <c r="E33" s="48">
        <v>44854</v>
      </c>
      <c r="F33" s="48">
        <v>44876</v>
      </c>
    </row>
    <row r="34" spans="1:6" ht="15.75" x14ac:dyDescent="0.25">
      <c r="A34" s="47">
        <v>33</v>
      </c>
      <c r="B34" s="47">
        <f>VLOOKUP(A34,Шаблон!$A$4:$BY$103,3,0)</f>
        <v>27608</v>
      </c>
      <c r="C34" s="47">
        <f>VLOOKUP(A34,Шаблон!$A$4:$CA$103,79,0)</f>
        <v>1063</v>
      </c>
      <c r="D34" s="48">
        <f>VLOOKUP(A34,Шаблон!$A$4:$BY$103,4,0)</f>
        <v>44859</v>
      </c>
      <c r="E34" s="48">
        <v>44854</v>
      </c>
      <c r="F34" s="48">
        <v>44876</v>
      </c>
    </row>
    <row r="35" spans="1:6" ht="15.75" x14ac:dyDescent="0.25">
      <c r="A35" s="47">
        <v>34</v>
      </c>
      <c r="B35" s="47">
        <f>VLOOKUP(A35,Шаблон!$A$4:$BY$103,3,0)</f>
        <v>21432</v>
      </c>
      <c r="C35" s="47">
        <f>VLOOKUP(A35,Шаблон!$A$4:$CA$103,79,0)</f>
        <v>1064</v>
      </c>
      <c r="D35" s="48">
        <f>VLOOKUP(A35,Шаблон!$A$4:$BY$103,4,0)</f>
        <v>44859</v>
      </c>
      <c r="E35" s="48">
        <v>44854</v>
      </c>
      <c r="F35" s="48">
        <v>44876</v>
      </c>
    </row>
    <row r="36" spans="1:6" ht="15.75" x14ac:dyDescent="0.25">
      <c r="A36" s="47">
        <v>35</v>
      </c>
      <c r="B36" s="47">
        <f>VLOOKUP(A36,Шаблон!$A$4:$BY$103,3,0)</f>
        <v>10916</v>
      </c>
      <c r="C36" s="47">
        <f>VLOOKUP(A36,Шаблон!$A$4:$CA$103,79,0)</f>
        <v>1065</v>
      </c>
      <c r="D36" s="48">
        <f>VLOOKUP(A36,Шаблон!$A$4:$BY$103,4,0)</f>
        <v>44859</v>
      </c>
      <c r="E36" s="48">
        <v>44854</v>
      </c>
      <c r="F36" s="48">
        <v>44876</v>
      </c>
    </row>
    <row r="37" spans="1:6" ht="15.75" x14ac:dyDescent="0.25">
      <c r="A37" s="47">
        <v>36</v>
      </c>
      <c r="B37" s="47" t="str">
        <f>VLOOKUP(A37,Шаблон!$A$4:$BY$103,3,0)</f>
        <v>_6/3043</v>
      </c>
      <c r="C37" s="47">
        <f>VLOOKUP(A37,Шаблон!$A$4:$CA$103,79,0)</f>
        <v>1066</v>
      </c>
      <c r="D37" s="48">
        <f>VLOOKUP(A37,Шаблон!$A$4:$BY$103,4,0)</f>
        <v>44859</v>
      </c>
      <c r="E37" s="48">
        <v>44854</v>
      </c>
      <c r="F37" s="48">
        <v>44876</v>
      </c>
    </row>
    <row r="38" spans="1:6" ht="15.75" x14ac:dyDescent="0.25">
      <c r="A38" s="47">
        <v>37</v>
      </c>
      <c r="B38" s="47">
        <f>VLOOKUP(A38,Шаблон!$A$4:$BY$103,3,0)</f>
        <v>11578</v>
      </c>
      <c r="C38" s="47">
        <f>VLOOKUP(A38,Шаблон!$A$4:$CA$103,79,0)</f>
        <v>1067</v>
      </c>
      <c r="D38" s="48">
        <f>VLOOKUP(A38,Шаблон!$A$4:$BY$103,4,0)</f>
        <v>44859</v>
      </c>
      <c r="E38" s="48">
        <v>44854</v>
      </c>
      <c r="F38" s="48">
        <v>44876</v>
      </c>
    </row>
    <row r="39" spans="1:6" ht="15.75" x14ac:dyDescent="0.25">
      <c r="A39" s="47">
        <v>38</v>
      </c>
      <c r="B39" s="47">
        <f>VLOOKUP(A39,Шаблон!$A$4:$BY$103,3,0)</f>
        <v>29198</v>
      </c>
      <c r="C39" s="47">
        <f>VLOOKUP(A39,Шаблон!$A$4:$CA$103,79,0)</f>
        <v>1019</v>
      </c>
      <c r="D39" s="48">
        <f>VLOOKUP(A39,Шаблон!$A$4:$BY$103,4,0)</f>
        <v>44859</v>
      </c>
      <c r="E39" s="48">
        <v>44854</v>
      </c>
      <c r="F39" s="48">
        <v>44876</v>
      </c>
    </row>
    <row r="40" spans="1:6" ht="15.75" x14ac:dyDescent="0.25">
      <c r="A40" s="47">
        <v>39</v>
      </c>
      <c r="B40" s="47">
        <f>VLOOKUP(A40,Шаблон!$A$4:$BY$103,3,0)</f>
        <v>21378</v>
      </c>
      <c r="C40" s="47">
        <f>VLOOKUP(A40,Шаблон!$A$4:$CA$103,79,0)</f>
        <v>1020</v>
      </c>
      <c r="D40" s="48">
        <f>VLOOKUP(A40,Шаблон!$A$4:$BY$103,4,0)</f>
        <v>44859</v>
      </c>
      <c r="E40" s="48">
        <v>44854</v>
      </c>
      <c r="F40" s="48">
        <v>44876</v>
      </c>
    </row>
    <row r="41" spans="1:6" ht="15.75" x14ac:dyDescent="0.25">
      <c r="A41" s="47">
        <v>40</v>
      </c>
      <c r="B41" s="47">
        <f>VLOOKUP(A41,Шаблон!$A$4:$BY$103,3,0)</f>
        <v>29233</v>
      </c>
      <c r="C41" s="47">
        <f>VLOOKUP(A41,Шаблон!$A$4:$CA$103,79,0)</f>
        <v>1068</v>
      </c>
      <c r="D41" s="48">
        <f>VLOOKUP(A41,Шаблон!$A$4:$BY$103,4,0)</f>
        <v>44859</v>
      </c>
      <c r="E41" s="48">
        <v>44854</v>
      </c>
      <c r="F41" s="48">
        <v>44876</v>
      </c>
    </row>
    <row r="42" spans="1:6" ht="15.75" x14ac:dyDescent="0.25">
      <c r="A42" s="47">
        <v>41</v>
      </c>
      <c r="B42" s="47">
        <f>VLOOKUP(A42,Шаблон!$A$4:$BY$103,3,0)</f>
        <v>27756</v>
      </c>
      <c r="C42" s="47">
        <f>VLOOKUP(A42,Шаблон!$A$4:$CA$103,79,0)</f>
        <v>1021</v>
      </c>
      <c r="D42" s="48">
        <f>VLOOKUP(A42,Шаблон!$A$4:$BY$103,4,0)</f>
        <v>44859</v>
      </c>
      <c r="E42" s="48">
        <v>44854</v>
      </c>
      <c r="F42" s="48">
        <v>44876</v>
      </c>
    </row>
    <row r="43" spans="1:6" ht="15.75" x14ac:dyDescent="0.25">
      <c r="A43" s="47">
        <v>42</v>
      </c>
      <c r="B43" s="47" t="str">
        <f>VLOOKUP(A43,Шаблон!$A$4:$BY$103,3,0)</f>
        <v>_6/4024</v>
      </c>
      <c r="C43" s="47">
        <f>VLOOKUP(A43,Шаблон!$A$4:$CA$103,79,0)</f>
        <v>1069</v>
      </c>
      <c r="D43" s="48">
        <f>VLOOKUP(A43,Шаблон!$A$4:$BY$103,4,0)</f>
        <v>44859</v>
      </c>
      <c r="E43" s="48">
        <v>44854</v>
      </c>
      <c r="F43" s="48">
        <v>44876</v>
      </c>
    </row>
    <row r="44" spans="1:6" ht="15.75" x14ac:dyDescent="0.25">
      <c r="A44" s="47">
        <v>43</v>
      </c>
      <c r="B44" s="47">
        <f>VLOOKUP(A44,Шаблон!$A$4:$BY$103,3,0)</f>
        <v>15250</v>
      </c>
      <c r="C44" s="47">
        <f>VLOOKUP(A44,Шаблон!$A$4:$CA$103,79,0)</f>
        <v>1029</v>
      </c>
      <c r="D44" s="48">
        <f>VLOOKUP(A44,Шаблон!$A$4:$BY$103,4,0)</f>
        <v>44859</v>
      </c>
      <c r="E44" s="48">
        <v>44854</v>
      </c>
      <c r="F44" s="48">
        <v>44876</v>
      </c>
    </row>
    <row r="45" spans="1:6" ht="15.75" x14ac:dyDescent="0.25">
      <c r="A45" s="47">
        <v>44</v>
      </c>
      <c r="B45" s="47">
        <f>VLOOKUP(A45,Шаблон!$A$4:$BY$103,3,0)</f>
        <v>19529</v>
      </c>
      <c r="C45" s="47">
        <f>VLOOKUP(A45,Шаблон!$A$4:$CA$103,79,0)</f>
        <v>1030</v>
      </c>
      <c r="D45" s="48">
        <f>VLOOKUP(A45,Шаблон!$A$4:$BY$103,4,0)</f>
        <v>44859</v>
      </c>
      <c r="E45" s="48">
        <v>44854</v>
      </c>
      <c r="F45" s="48">
        <v>44876</v>
      </c>
    </row>
    <row r="46" spans="1:6" ht="15.75" x14ac:dyDescent="0.25">
      <c r="A46" s="47">
        <v>45</v>
      </c>
      <c r="B46" s="47">
        <f>VLOOKUP(A46,Шаблон!$A$4:$BY$103,3,0)</f>
        <v>3764</v>
      </c>
      <c r="C46" s="47">
        <f>VLOOKUP(A46,Шаблон!$A$4:$CA$103,79,0)</f>
        <v>1031</v>
      </c>
      <c r="D46" s="48">
        <f>VLOOKUP(A46,Шаблон!$A$4:$BY$103,4,0)</f>
        <v>44859</v>
      </c>
      <c r="E46" s="48">
        <v>44854</v>
      </c>
      <c r="F46" s="48">
        <v>44876</v>
      </c>
    </row>
    <row r="47" spans="1:6" ht="15.75" x14ac:dyDescent="0.25">
      <c r="A47" s="47">
        <v>46</v>
      </c>
      <c r="B47" s="47">
        <f>VLOOKUP(A47,Шаблон!$A$4:$BY$103,3,0)</f>
        <v>6962</v>
      </c>
      <c r="C47" s="47">
        <f>VLOOKUP(A47,Шаблон!$A$4:$CA$103,79,0)</f>
        <v>1032</v>
      </c>
      <c r="D47" s="48">
        <f>VLOOKUP(A47,Шаблон!$A$4:$BY$103,4,0)</f>
        <v>44859</v>
      </c>
      <c r="E47" s="48">
        <v>44854</v>
      </c>
      <c r="F47" s="48">
        <v>44876</v>
      </c>
    </row>
    <row r="48" spans="1:6" ht="15.75" x14ac:dyDescent="0.25">
      <c r="A48" s="47">
        <v>47</v>
      </c>
      <c r="B48" s="47">
        <f>VLOOKUP(A48,Шаблон!$A$4:$BY$103,3,0)</f>
        <v>23295</v>
      </c>
      <c r="C48" s="47">
        <f>VLOOKUP(A48,Шаблон!$A$4:$CA$103,79,0)</f>
        <v>1033</v>
      </c>
      <c r="D48" s="48">
        <f>VLOOKUP(A48,Шаблон!$A$4:$BY$103,4,0)</f>
        <v>44859</v>
      </c>
      <c r="E48" s="48">
        <v>44854</v>
      </c>
      <c r="F48" s="48">
        <v>44876</v>
      </c>
    </row>
    <row r="49" spans="1:6" ht="15.75" x14ac:dyDescent="0.25">
      <c r="A49" s="47">
        <v>48</v>
      </c>
      <c r="B49" s="47">
        <f>VLOOKUP(A49,Шаблон!$A$4:$BY$103,3,0)</f>
        <v>11234</v>
      </c>
      <c r="C49" s="47">
        <f>VLOOKUP(A49,Шаблон!$A$4:$CA$103,79,0)</f>
        <v>1034</v>
      </c>
      <c r="D49" s="48">
        <f>VLOOKUP(A49,Шаблон!$A$4:$BY$103,4,0)</f>
        <v>44859</v>
      </c>
      <c r="E49" s="48">
        <v>44854</v>
      </c>
      <c r="F49" s="48">
        <v>44876</v>
      </c>
    </row>
    <row r="50" spans="1:6" ht="15.75" x14ac:dyDescent="0.25">
      <c r="A50" s="47">
        <v>49</v>
      </c>
      <c r="B50" s="47">
        <f>VLOOKUP(A50,Шаблон!$A$4:$BY$103,3,0)</f>
        <v>23230</v>
      </c>
      <c r="C50" s="47">
        <f>VLOOKUP(A50,Шаблон!$A$4:$CA$103,79,0)</f>
        <v>1035</v>
      </c>
      <c r="D50" s="48">
        <f>VLOOKUP(A50,Шаблон!$A$4:$BY$103,4,0)</f>
        <v>44859</v>
      </c>
      <c r="E50" s="48">
        <v>44854</v>
      </c>
      <c r="F50" s="48">
        <v>44876</v>
      </c>
    </row>
    <row r="51" spans="1:6" ht="15.75" x14ac:dyDescent="0.25">
      <c r="A51" s="47">
        <v>50</v>
      </c>
      <c r="B51" s="47">
        <f>VLOOKUP(A51,Шаблон!$A$4:$BY$103,3,0)</f>
        <v>9063</v>
      </c>
      <c r="C51" s="47">
        <f>VLOOKUP(A51,Шаблон!$A$4:$CA$103,79,0)</f>
        <v>1052</v>
      </c>
      <c r="D51" s="48">
        <f>VLOOKUP(A51,Шаблон!$A$4:$BY$103,4,0)</f>
        <v>44859</v>
      </c>
      <c r="E51" s="48">
        <v>44854</v>
      </c>
      <c r="F51" s="48">
        <v>44876</v>
      </c>
    </row>
    <row r="52" spans="1:6" ht="15.75" x14ac:dyDescent="0.25">
      <c r="A52" s="47">
        <v>51</v>
      </c>
      <c r="B52" s="47">
        <f>VLOOKUP(A52,Шаблон!$A$4:$BY$103,3,0)</f>
        <v>11088</v>
      </c>
      <c r="C52" s="47">
        <f>VLOOKUP(A52,Шаблон!$A$4:$CA$103,79,0)</f>
        <v>1070</v>
      </c>
      <c r="D52" s="48">
        <f>VLOOKUP(A52,Шаблон!$A$4:$BY$103,4,0)</f>
        <v>44859</v>
      </c>
      <c r="E52" s="48">
        <v>44854</v>
      </c>
      <c r="F52" s="48">
        <v>44876</v>
      </c>
    </row>
    <row r="53" spans="1:6" ht="15.75" x14ac:dyDescent="0.25">
      <c r="A53" s="47">
        <v>52</v>
      </c>
      <c r="B53" s="47">
        <f>VLOOKUP(A53,Шаблон!$A$4:$BY$103,3,0)</f>
        <v>22286</v>
      </c>
      <c r="C53" s="47">
        <f>VLOOKUP(A53,Шаблон!$A$4:$CA$103,79,0)</f>
        <v>1036</v>
      </c>
      <c r="D53" s="48">
        <f>VLOOKUP(A53,Шаблон!$A$4:$BY$103,4,0)</f>
        <v>44859</v>
      </c>
      <c r="E53" s="48">
        <v>44854</v>
      </c>
      <c r="F53" s="48">
        <v>44876</v>
      </c>
    </row>
    <row r="54" spans="1:6" ht="15.75" x14ac:dyDescent="0.25">
      <c r="A54" s="47">
        <v>53</v>
      </c>
      <c r="B54" s="47" t="str">
        <f>VLOOKUP(A54,Шаблон!$A$4:$BY$103,3,0)</f>
        <v>_6/3933</v>
      </c>
      <c r="C54" s="47">
        <f>VLOOKUP(A54,Шаблон!$A$4:$CA$103,79,0)</f>
        <v>1037</v>
      </c>
      <c r="D54" s="48">
        <f>VLOOKUP(A54,Шаблон!$A$4:$BY$103,4,0)</f>
        <v>44859</v>
      </c>
      <c r="E54" s="48">
        <v>44854</v>
      </c>
      <c r="F54" s="48">
        <v>44876</v>
      </c>
    </row>
    <row r="55" spans="1:6" ht="15.75" x14ac:dyDescent="0.25">
      <c r="A55" s="47">
        <v>54</v>
      </c>
      <c r="B55" s="47">
        <f>VLOOKUP(A55,Шаблон!$A$4:$BY$103,3,0)</f>
        <v>17688</v>
      </c>
      <c r="C55" s="47">
        <f>VLOOKUP(A55,Шаблон!$A$4:$CA$103,79,0)</f>
        <v>1053</v>
      </c>
      <c r="D55" s="48">
        <f>VLOOKUP(A55,Шаблон!$A$4:$BY$103,4,0)</f>
        <v>44859</v>
      </c>
      <c r="E55" s="48">
        <v>44854</v>
      </c>
      <c r="F55" s="48">
        <v>44876</v>
      </c>
    </row>
    <row r="56" spans="1:6" ht="15.75" x14ac:dyDescent="0.25">
      <c r="A56" s="47">
        <v>55</v>
      </c>
      <c r="B56" s="47">
        <f>VLOOKUP(A56,Шаблон!$A$4:$BY$103,3,0)</f>
        <v>10133</v>
      </c>
      <c r="C56" s="47">
        <f>VLOOKUP(A56,Шаблон!$A$4:$CA$103,79,0)</f>
        <v>1038</v>
      </c>
      <c r="D56" s="48">
        <f>VLOOKUP(A56,Шаблон!$A$4:$BY$103,4,0)</f>
        <v>44859</v>
      </c>
      <c r="E56" s="48">
        <v>44854</v>
      </c>
      <c r="F56" s="48">
        <v>44876</v>
      </c>
    </row>
    <row r="57" spans="1:6" ht="15.75" x14ac:dyDescent="0.25">
      <c r="A57" s="47">
        <v>56</v>
      </c>
      <c r="B57" s="47" t="str">
        <f>VLOOKUP(A57,Шаблон!$A$4:$BY$103,3,0)</f>
        <v>_6/3697</v>
      </c>
      <c r="C57" s="47">
        <f>VLOOKUP(A57,Шаблон!$A$4:$CA$103,79,0)</f>
        <v>1071</v>
      </c>
      <c r="D57" s="48">
        <f>VLOOKUP(A57,Шаблон!$A$4:$BY$103,4,0)</f>
        <v>44859</v>
      </c>
      <c r="E57" s="48">
        <v>44854</v>
      </c>
      <c r="F57" s="48">
        <v>44876</v>
      </c>
    </row>
    <row r="58" spans="1:6" ht="15.75" x14ac:dyDescent="0.25">
      <c r="A58" s="47">
        <v>57</v>
      </c>
      <c r="B58" s="47">
        <f>VLOOKUP(A58,Шаблон!$A$4:$BY$103,3,0)</f>
        <v>13899</v>
      </c>
      <c r="C58" s="47">
        <f>VLOOKUP(A58,Шаблон!$A$4:$CA$103,79,0)</f>
        <v>1054</v>
      </c>
      <c r="D58" s="48">
        <f>VLOOKUP(A58,Шаблон!$A$4:$BY$103,4,0)</f>
        <v>44859</v>
      </c>
      <c r="E58" s="48">
        <v>44854</v>
      </c>
      <c r="F58" s="48">
        <v>44876</v>
      </c>
    </row>
    <row r="59" spans="1:6" ht="15.75" x14ac:dyDescent="0.25">
      <c r="A59" s="47">
        <v>58</v>
      </c>
      <c r="B59" s="47">
        <f>VLOOKUP(A59,Шаблон!$A$4:$BY$103,3,0)</f>
        <v>20922</v>
      </c>
      <c r="C59" s="47">
        <f>VLOOKUP(A59,Шаблон!$A$4:$CA$103,79,0)</f>
        <v>1039</v>
      </c>
      <c r="D59" s="48">
        <f>VLOOKUP(A59,Шаблон!$A$4:$BY$103,4,0)</f>
        <v>44859</v>
      </c>
      <c r="E59" s="48">
        <v>44854</v>
      </c>
      <c r="F59" s="48">
        <v>44876</v>
      </c>
    </row>
    <row r="60" spans="1:6" ht="15.75" x14ac:dyDescent="0.25">
      <c r="A60" s="47">
        <v>59</v>
      </c>
      <c r="B60" s="47" t="str">
        <f>VLOOKUP(A60,Шаблон!$A$4:$BY$103,3,0)</f>
        <v>839а</v>
      </c>
      <c r="C60" s="47">
        <f>VLOOKUP(A60,Шаблон!$A$4:$CA$103,79,0)</f>
        <v>1072</v>
      </c>
      <c r="D60" s="48">
        <f>VLOOKUP(A60,Шаблон!$A$4:$BY$103,4,0)</f>
        <v>44859</v>
      </c>
      <c r="E60" s="48">
        <v>44854</v>
      </c>
      <c r="F60" s="48">
        <v>44876</v>
      </c>
    </row>
    <row r="61" spans="1:6" ht="15.75" x14ac:dyDescent="0.25">
      <c r="A61" s="47">
        <v>60</v>
      </c>
      <c r="B61" s="47">
        <f>VLOOKUP(A61,Шаблон!$A$4:$BY$103,3,0)</f>
        <v>16797</v>
      </c>
      <c r="C61" s="47">
        <f>VLOOKUP(A61,Шаблон!$A$4:$CA$103,79,0)</f>
        <v>1073</v>
      </c>
      <c r="D61" s="48">
        <f>VLOOKUP(A61,Шаблон!$A$4:$BY$103,4,0)</f>
        <v>44859</v>
      </c>
      <c r="E61" s="48">
        <v>44854</v>
      </c>
      <c r="F61" s="48">
        <v>44876</v>
      </c>
    </row>
    <row r="62" spans="1:6" ht="15.75" x14ac:dyDescent="0.25">
      <c r="A62" s="47">
        <v>61</v>
      </c>
      <c r="B62" s="47">
        <f>VLOOKUP(A62,Шаблон!$A$4:$BY$103,3,0)</f>
        <v>17621</v>
      </c>
      <c r="C62" s="47">
        <f>VLOOKUP(A62,Шаблон!$A$4:$CA$103,79,0)</f>
        <v>1074</v>
      </c>
      <c r="D62" s="48">
        <f>VLOOKUP(A62,Шаблон!$A$4:$BY$103,4,0)</f>
        <v>44859</v>
      </c>
      <c r="E62" s="48">
        <v>44854</v>
      </c>
      <c r="F62" s="48">
        <v>44876</v>
      </c>
    </row>
    <row r="63" spans="1:6" ht="15.75" x14ac:dyDescent="0.25">
      <c r="A63" s="47">
        <v>62</v>
      </c>
      <c r="B63" s="47" t="str">
        <f>VLOOKUP(A63,Шаблон!$A$4:$BY$103,3,0)</f>
        <v>107/11</v>
      </c>
      <c r="C63" s="47">
        <f>VLOOKUP(A63,Шаблон!$A$4:$CA$103,79,0)</f>
        <v>1040</v>
      </c>
      <c r="D63" s="48">
        <f>VLOOKUP(A63,Шаблон!$A$4:$BY$103,4,0)</f>
        <v>44859</v>
      </c>
      <c r="E63" s="48">
        <v>44854</v>
      </c>
      <c r="F63" s="48">
        <v>44876</v>
      </c>
    </row>
    <row r="64" spans="1:6" ht="15.75" x14ac:dyDescent="0.25">
      <c r="A64" s="47">
        <v>63</v>
      </c>
      <c r="B64" s="47">
        <f>VLOOKUP(A64,Шаблон!$A$4:$BY$103,3,0)</f>
        <v>14486</v>
      </c>
      <c r="C64" s="47">
        <f>VLOOKUP(A64,Шаблон!$A$4:$CA$103,79,0)</f>
        <v>1041</v>
      </c>
      <c r="D64" s="48">
        <f>VLOOKUP(A64,Шаблон!$A$4:$BY$103,4,0)</f>
        <v>44859</v>
      </c>
      <c r="E64" s="48">
        <v>44854</v>
      </c>
      <c r="F64" s="48">
        <v>44876</v>
      </c>
    </row>
    <row r="65" spans="1:6" ht="15.75" x14ac:dyDescent="0.25">
      <c r="A65" s="47">
        <v>64</v>
      </c>
      <c r="B65" s="47">
        <f>VLOOKUP(A65,Шаблон!$A$4:$BY$103,3,0)</f>
        <v>20774</v>
      </c>
      <c r="C65" s="47">
        <f>VLOOKUP(A65,Шаблон!$A$4:$CA$103,79,0)</f>
        <v>1042</v>
      </c>
      <c r="D65" s="48">
        <f>VLOOKUP(A65,Шаблон!$A$4:$BY$103,4,0)</f>
        <v>44860</v>
      </c>
      <c r="E65" s="48">
        <v>44854</v>
      </c>
      <c r="F65" s="48">
        <v>44876</v>
      </c>
    </row>
    <row r="66" spans="1:6" ht="15.75" x14ac:dyDescent="0.25">
      <c r="A66" s="47">
        <v>65</v>
      </c>
      <c r="B66" s="47" t="str">
        <f>VLOOKUP(A66,Шаблон!$A$4:$BY$103,3,0)</f>
        <v>1068/8</v>
      </c>
      <c r="C66" s="47">
        <f>VLOOKUP(A66,Шаблон!$A$4:$CA$103,79,0)</f>
        <v>1055</v>
      </c>
      <c r="D66" s="48">
        <f>VLOOKUP(A66,Шаблон!$A$4:$BY$103,4,0)</f>
        <v>44860</v>
      </c>
      <c r="E66" s="48">
        <v>44854</v>
      </c>
      <c r="F66" s="48">
        <v>44876</v>
      </c>
    </row>
    <row r="67" spans="1:6" ht="15.75" x14ac:dyDescent="0.25">
      <c r="A67" s="47">
        <v>66</v>
      </c>
      <c r="B67" s="47">
        <f>VLOOKUP(A67,Шаблон!$A$4:$BY$103,3,0)</f>
        <v>14034</v>
      </c>
      <c r="C67" s="47">
        <f>VLOOKUP(A67,Шаблон!$A$4:$CA$103,79,0)</f>
        <v>1075</v>
      </c>
      <c r="D67" s="48">
        <f>VLOOKUP(A67,Шаблон!$A$4:$BY$103,4,0)</f>
        <v>44860</v>
      </c>
      <c r="E67" s="48">
        <v>44854</v>
      </c>
      <c r="F67" s="48">
        <v>44876</v>
      </c>
    </row>
    <row r="68" spans="1:6" ht="15.75" x14ac:dyDescent="0.25">
      <c r="A68" s="47">
        <v>67</v>
      </c>
      <c r="B68" s="47">
        <f>VLOOKUP(A68,Шаблон!$A$4:$BY$103,3,0)</f>
        <v>14398</v>
      </c>
      <c r="C68" s="47">
        <f>VLOOKUP(A68,Шаблон!$A$4:$CA$103,79,0)</f>
        <v>1043</v>
      </c>
      <c r="D68" s="48">
        <f>VLOOKUP(A68,Шаблон!$A$4:$BY$103,4,0)</f>
        <v>44860</v>
      </c>
      <c r="E68" s="48">
        <v>44854</v>
      </c>
      <c r="F68" s="48">
        <v>44876</v>
      </c>
    </row>
    <row r="69" spans="1:6" ht="15.75" x14ac:dyDescent="0.25">
      <c r="A69" s="47">
        <v>68</v>
      </c>
      <c r="B69" s="47">
        <f>VLOOKUP(A69,Шаблон!$A$4:$BY$103,3,0)</f>
        <v>20161</v>
      </c>
      <c r="C69" s="47">
        <f>VLOOKUP(A69,Шаблон!$A$4:$CA$103,79,0)</f>
        <v>1076</v>
      </c>
      <c r="D69" s="48">
        <f>VLOOKUP(A69,Шаблон!$A$4:$BY$103,4,0)</f>
        <v>44860</v>
      </c>
      <c r="E69" s="48">
        <v>44854</v>
      </c>
      <c r="F69" s="48">
        <v>44876</v>
      </c>
    </row>
    <row r="70" spans="1:6" ht="15.75" x14ac:dyDescent="0.25">
      <c r="A70" s="47">
        <v>69</v>
      </c>
      <c r="B70" s="47">
        <f>VLOOKUP(A70,Шаблон!$A$4:$BY$103,3,0)</f>
        <v>1344</v>
      </c>
      <c r="C70" s="47">
        <f>VLOOKUP(A70,Шаблон!$A$4:$CA$103,79,0)</f>
        <v>1077</v>
      </c>
      <c r="D70" s="48">
        <f>VLOOKUP(A70,Шаблон!$A$4:$BY$103,4,0)</f>
        <v>44860</v>
      </c>
      <c r="E70" s="48">
        <v>44854</v>
      </c>
      <c r="F70" s="48">
        <v>44876</v>
      </c>
    </row>
    <row r="71" spans="1:6" ht="15.75" x14ac:dyDescent="0.25">
      <c r="A71" s="47">
        <v>70</v>
      </c>
      <c r="B71" s="47">
        <f>VLOOKUP(A71,Шаблон!$A$4:$BY$103,3,0)</f>
        <v>19496</v>
      </c>
      <c r="C71" s="47">
        <f>VLOOKUP(A71,Шаблон!$A$4:$CA$103,79,0)</f>
        <v>1044</v>
      </c>
      <c r="D71" s="48">
        <f>VLOOKUP(A71,Шаблон!$A$4:$BY$103,4,0)</f>
        <v>44860</v>
      </c>
      <c r="E71" s="48">
        <v>44854</v>
      </c>
      <c r="F71" s="48">
        <v>44876</v>
      </c>
    </row>
    <row r="72" spans="1:6" ht="15.75" x14ac:dyDescent="0.25">
      <c r="A72" s="47">
        <v>71</v>
      </c>
      <c r="B72" s="47">
        <f>VLOOKUP(A72,Шаблон!$A$4:$BY$103,3,0)</f>
        <v>7623</v>
      </c>
      <c r="C72" s="47">
        <f>VLOOKUP(A72,Шаблон!$A$4:$CA$103,79,0)</f>
        <v>1078</v>
      </c>
      <c r="D72" s="48">
        <f>VLOOKUP(A72,Шаблон!$A$4:$BY$103,4,0)</f>
        <v>44860</v>
      </c>
      <c r="E72" s="48">
        <v>44854</v>
      </c>
      <c r="F72" s="48">
        <v>44876</v>
      </c>
    </row>
    <row r="73" spans="1:6" ht="15.75" x14ac:dyDescent="0.25">
      <c r="A73" s="47">
        <v>72</v>
      </c>
      <c r="B73" s="47">
        <f>VLOOKUP(A73,Шаблон!$A$4:$BY$103,3,0)</f>
        <v>15045</v>
      </c>
      <c r="C73" s="47">
        <f>VLOOKUP(A73,Шаблон!$A$4:$CA$103,79,0)</f>
        <v>1045</v>
      </c>
      <c r="D73" s="48">
        <f>VLOOKUP(A73,Шаблон!$A$4:$BY$103,4,0)</f>
        <v>44860</v>
      </c>
      <c r="E73" s="48">
        <v>44854</v>
      </c>
      <c r="F73" s="48">
        <v>44876</v>
      </c>
    </row>
    <row r="74" spans="1:6" ht="15.75" x14ac:dyDescent="0.25">
      <c r="A74" s="47">
        <v>73</v>
      </c>
      <c r="B74" s="47">
        <f>VLOOKUP(A74,Шаблон!$A$4:$BY$103,3,0)</f>
        <v>2843</v>
      </c>
      <c r="C74" s="47">
        <f>VLOOKUP(A74,Шаблон!$A$4:$CA$103,79,0)</f>
        <v>1079</v>
      </c>
      <c r="D74" s="48">
        <f>VLOOKUP(A74,Шаблон!$A$4:$BY$103,4,0)</f>
        <v>44860</v>
      </c>
      <c r="E74" s="48">
        <v>44854</v>
      </c>
      <c r="F74" s="48">
        <v>44876</v>
      </c>
    </row>
    <row r="75" spans="1:6" ht="15.75" x14ac:dyDescent="0.25">
      <c r="A75" s="47">
        <v>74</v>
      </c>
      <c r="B75" s="47" t="str">
        <f>VLOOKUP(A75,Шаблон!$A$4:$BY$103,3,0)</f>
        <v>_6/2871</v>
      </c>
      <c r="C75" s="47">
        <f>VLOOKUP(A75,Шаблон!$A$4:$CA$103,79,0)</f>
        <v>1080</v>
      </c>
      <c r="D75" s="48">
        <f>VLOOKUP(A75,Шаблон!$A$4:$BY$103,4,0)</f>
        <v>44860</v>
      </c>
      <c r="E75" s="48">
        <v>44854</v>
      </c>
      <c r="F75" s="48">
        <v>44876</v>
      </c>
    </row>
    <row r="76" spans="1:6" ht="15.75" x14ac:dyDescent="0.25">
      <c r="A76" s="47">
        <v>75</v>
      </c>
      <c r="B76" s="47" t="str">
        <f>VLOOKUP(A76,Шаблон!$A$4:$BY$103,3,0)</f>
        <v>Кмос Е.А</v>
      </c>
      <c r="C76" s="47">
        <f>VLOOKUP(A76,Шаблон!$A$4:$CA$103,79,0)</f>
        <v>1081</v>
      </c>
      <c r="D76" s="48">
        <f>VLOOKUP(A76,Шаблон!$A$4:$BY$103,4,0)</f>
        <v>44860</v>
      </c>
      <c r="E76" s="48">
        <v>44854</v>
      </c>
      <c r="F76" s="48">
        <v>44876</v>
      </c>
    </row>
    <row r="77" spans="1:6" ht="15.75" x14ac:dyDescent="0.25">
      <c r="A77" s="47">
        <v>76</v>
      </c>
      <c r="B77" s="47">
        <f>VLOOKUP(A77,Шаблон!$A$4:$BY$103,3,0)</f>
        <v>24441</v>
      </c>
      <c r="C77" s="47">
        <f>VLOOKUP(A77,Шаблон!$A$4:$CA$103,79,0)</f>
        <v>1046</v>
      </c>
      <c r="D77" s="48">
        <f>VLOOKUP(A77,Шаблон!$A$4:$BY$103,4,0)</f>
        <v>44860</v>
      </c>
      <c r="E77" s="48">
        <v>44854</v>
      </c>
      <c r="F77" s="48">
        <v>44876</v>
      </c>
    </row>
    <row r="78" spans="1:6" ht="15.75" x14ac:dyDescent="0.25">
      <c r="A78" s="47">
        <v>77</v>
      </c>
      <c r="B78" s="47" t="str">
        <f>VLOOKUP(A78,Шаблон!$A$4:$BY$103,3,0)</f>
        <v>_6/4025</v>
      </c>
      <c r="C78" s="47">
        <f>VLOOKUP(A78,Шаблон!$A$4:$CA$103,79,0)</f>
        <v>1047</v>
      </c>
      <c r="D78" s="48">
        <f>VLOOKUP(A78,Шаблон!$A$4:$BY$103,4,0)</f>
        <v>44860</v>
      </c>
      <c r="E78" s="48">
        <v>44854</v>
      </c>
      <c r="F78" s="48">
        <v>44876</v>
      </c>
    </row>
    <row r="79" spans="1:6" ht="15.75" x14ac:dyDescent="0.25">
      <c r="A79" s="47">
        <v>78</v>
      </c>
      <c r="B79" s="47" t="str">
        <f>VLOOKUP(A79,Шаблон!$A$4:$BY$103,3,0)</f>
        <v>976/13</v>
      </c>
      <c r="C79" s="47">
        <f>VLOOKUP(A79,Шаблон!$A$4:$CA$103,79,0)</f>
        <v>1082</v>
      </c>
      <c r="D79" s="48">
        <f>VLOOKUP(A79,Шаблон!$A$4:$BY$103,4,0)</f>
        <v>44860</v>
      </c>
      <c r="E79" s="48">
        <v>44854</v>
      </c>
      <c r="F79" s="48">
        <v>44876</v>
      </c>
    </row>
    <row r="80" spans="1:6" ht="15.75" x14ac:dyDescent="0.25">
      <c r="A80" s="47">
        <v>79</v>
      </c>
      <c r="B80" s="47">
        <f>VLOOKUP(A80,Шаблон!$A$4:$BY$103,3,0)</f>
        <v>29074</v>
      </c>
      <c r="C80" s="47">
        <f>VLOOKUP(A80,Шаблон!$A$4:$CA$103,79,0)</f>
        <v>1083</v>
      </c>
      <c r="D80" s="48">
        <f>VLOOKUP(A80,Шаблон!$A$4:$BY$103,4,0)</f>
        <v>44860</v>
      </c>
      <c r="E80" s="48">
        <v>44854</v>
      </c>
      <c r="F80" s="48">
        <v>44876</v>
      </c>
    </row>
    <row r="81" spans="1:6" ht="15.75" x14ac:dyDescent="0.25">
      <c r="A81" s="47">
        <v>80</v>
      </c>
      <c r="B81" s="47">
        <f>VLOOKUP(A81,Шаблон!$A$4:$BY$103,3,0)</f>
        <v>14688</v>
      </c>
      <c r="C81" s="47">
        <f>VLOOKUP(A81,Шаблон!$A$4:$CA$103,79,0)</f>
        <v>1048</v>
      </c>
      <c r="D81" s="48">
        <f>VLOOKUP(A81,Шаблон!$A$4:$BY$103,4,0)</f>
        <v>44860</v>
      </c>
      <c r="E81" s="48">
        <v>44854</v>
      </c>
      <c r="F81" s="48">
        <v>44876</v>
      </c>
    </row>
    <row r="82" spans="1:6" ht="15.75" x14ac:dyDescent="0.25">
      <c r="A82" s="47">
        <v>81</v>
      </c>
      <c r="B82" s="47" t="str">
        <f>VLOOKUP(A82,Шаблон!$A$4:$BY$103,3,0)</f>
        <v>_6/4144</v>
      </c>
      <c r="C82" s="47">
        <f>VLOOKUP(A82,Шаблон!$A$4:$CA$103,79,0)</f>
        <v>1049</v>
      </c>
      <c r="D82" s="48">
        <f>VLOOKUP(A82,Шаблон!$A$4:$BY$103,4,0)</f>
        <v>44860</v>
      </c>
      <c r="E82" s="48">
        <v>44854</v>
      </c>
      <c r="F82" s="48">
        <v>44876</v>
      </c>
    </row>
    <row r="83" spans="1:6" ht="15.75" x14ac:dyDescent="0.25">
      <c r="A83" s="47">
        <v>82</v>
      </c>
      <c r="B83" s="47" t="str">
        <f>VLOOKUP(A83,Шаблон!$A$4:$BY$103,3,0)</f>
        <v>454а</v>
      </c>
      <c r="C83" s="47">
        <f>VLOOKUP(A83,Шаблон!$A$4:$CA$103,79,0)</f>
        <v>1050</v>
      </c>
      <c r="D83" s="48">
        <f>VLOOKUP(A83,Шаблон!$A$4:$BY$103,4,0)</f>
        <v>44860</v>
      </c>
      <c r="E83" s="48">
        <v>44854</v>
      </c>
      <c r="F83" s="48">
        <v>44876</v>
      </c>
    </row>
    <row r="84" spans="1:6" ht="15.75" x14ac:dyDescent="0.25">
      <c r="A84" s="47">
        <v>83</v>
      </c>
      <c r="B84" s="47">
        <f>VLOOKUP(A84,Шаблон!$A$4:$BY$103,3,0)</f>
        <v>19582</v>
      </c>
      <c r="C84" s="47">
        <f>VLOOKUP(A84,Шаблон!$A$4:$CA$103,79,0)</f>
        <v>1084</v>
      </c>
      <c r="D84" s="48">
        <f>VLOOKUP(A84,Шаблон!$A$4:$BY$103,4,0)</f>
        <v>44860</v>
      </c>
      <c r="E84" s="48">
        <v>44854</v>
      </c>
      <c r="F84" s="48">
        <v>44876</v>
      </c>
    </row>
    <row r="85" spans="1:6" ht="15.75" x14ac:dyDescent="0.25">
      <c r="A85" s="47">
        <v>84</v>
      </c>
      <c r="B85" s="47">
        <f>VLOOKUP(A85,Шаблон!$A$4:$BY$103,3,0)</f>
        <v>3231</v>
      </c>
      <c r="C85" s="47">
        <f>VLOOKUP(A85,Шаблон!$A$4:$CA$103,79,0)</f>
        <v>1051</v>
      </c>
      <c r="D85" s="48">
        <f>VLOOKUP(A85,Шаблон!$A$4:$BY$103,4,0)</f>
        <v>44860</v>
      </c>
      <c r="E85" s="48">
        <v>44854</v>
      </c>
      <c r="F85" s="48">
        <v>44876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3" sqref="D3"/>
    </sheetView>
  </sheetViews>
  <sheetFormatPr defaultRowHeight="15" x14ac:dyDescent="0.25"/>
  <cols>
    <col min="3" max="3" width="10.85546875" customWidth="1"/>
  </cols>
  <sheetData>
    <row r="1" spans="1:4" x14ac:dyDescent="0.25">
      <c r="A1" t="s">
        <v>1625</v>
      </c>
      <c r="B1" t="s">
        <v>1622</v>
      </c>
      <c r="C1" t="s">
        <v>1623</v>
      </c>
      <c r="D1" t="s">
        <v>1624</v>
      </c>
    </row>
    <row r="2" spans="1:4" x14ac:dyDescent="0.25">
      <c r="A2">
        <v>1</v>
      </c>
      <c r="B2">
        <f>VLOOKUP(Таблица5[[#This Row],[ID_исх]],ТаблИсх,79,0)</f>
        <v>1000</v>
      </c>
      <c r="C2" s="40">
        <f>VLOOKUP(Таблица5[[#This Row],[ID_исх]],ТаблИсх,4,0)</f>
        <v>44763</v>
      </c>
      <c r="D2" t="str">
        <f>VLOOKUP(Таблица5[[#This Row],[ID_исх]],ТаблИсх,84,0)</f>
        <v>Tumen</v>
      </c>
    </row>
    <row r="3" spans="1:4" x14ac:dyDescent="0.25">
      <c r="A3">
        <v>2</v>
      </c>
      <c r="B3">
        <f>VLOOKUP(Таблица5[[#This Row],[ID_исх]],ТаблИсх,79,0)</f>
        <v>1002</v>
      </c>
      <c r="C3" s="40">
        <f>VLOOKUP(Таблица5[[#This Row],[ID_исх]],ТаблИсх,4,0)</f>
        <v>44791</v>
      </c>
      <c r="D3" t="str">
        <f>VLOOKUP(Таблица5[[#This Row],[ID_исх]],ТаблИсх,84,0)</f>
        <v>Tumen</v>
      </c>
    </row>
    <row r="4" spans="1:4" x14ac:dyDescent="0.25">
      <c r="A4">
        <v>3</v>
      </c>
      <c r="B4">
        <f>VLOOKUP(Таблица5[[#This Row],[ID_исх]],ТаблИсх,79,0)</f>
        <v>1003</v>
      </c>
      <c r="C4" s="40">
        <f>VLOOKUP(Таблица5[[#This Row],[ID_исх]],ТаблИсх,4,0)</f>
        <v>44798</v>
      </c>
      <c r="D4" t="str">
        <f>VLOOKUP(Таблица5[[#This Row],[ID_исх]],ТаблИсх,84,0)</f>
        <v>Tumen</v>
      </c>
    </row>
    <row r="5" spans="1:4" x14ac:dyDescent="0.25">
      <c r="A5">
        <v>4</v>
      </c>
      <c r="B5">
        <f>VLOOKUP(Таблица5[[#This Row],[ID_исх]],ТаблИсх,79,0)</f>
        <v>1004</v>
      </c>
      <c r="C5" s="40">
        <f>VLOOKUP(Таблица5[[#This Row],[ID_исх]],ТаблИсх,4,0)</f>
        <v>44811</v>
      </c>
      <c r="D5" t="str">
        <f>VLOOKUP(Таблица5[[#This Row],[ID_исх]],ТаблИсх,84,0)</f>
        <v>Zavodoukovsk</v>
      </c>
    </row>
    <row r="6" spans="1:4" x14ac:dyDescent="0.25">
      <c r="A6">
        <v>5</v>
      </c>
      <c r="B6">
        <f>VLOOKUP(Таблица5[[#This Row],[ID_исх]],ТаблИсх,79,0)</f>
        <v>1005</v>
      </c>
      <c r="C6" s="40">
        <f>VLOOKUP(Таблица5[[#This Row],[ID_исх]],ТаблИсх,4,0)</f>
        <v>44824</v>
      </c>
      <c r="D6" t="str">
        <f>VLOOKUP(Таблица5[[#This Row],[ID_исх]],ТаблИсх,84,0)</f>
        <v>Tumen</v>
      </c>
    </row>
    <row r="7" spans="1:4" x14ac:dyDescent="0.25">
      <c r="A7">
        <v>6</v>
      </c>
      <c r="B7">
        <f>VLOOKUP(Таблица5[[#This Row],[ID_исх]],ТаблИсх,79,0)</f>
        <v>1006</v>
      </c>
      <c r="C7" s="40">
        <f>VLOOKUP(Таблица5[[#This Row],[ID_исх]],ТаблИсх,4,0)</f>
        <v>44825</v>
      </c>
      <c r="D7" t="str">
        <f>VLOOKUP(Таблица5[[#This Row],[ID_исх]],ТаблИсх,84,0)</f>
        <v>Tumen</v>
      </c>
    </row>
    <row r="8" spans="1:4" x14ac:dyDescent="0.25">
      <c r="A8">
        <v>7</v>
      </c>
      <c r="B8">
        <f>VLOOKUP(Таблица5[[#This Row],[ID_исх]],ТаблИсх,79,0)</f>
        <v>1022</v>
      </c>
      <c r="C8" s="40">
        <f>VLOOKUP(Таблица5[[#This Row],[ID_исх]],ТаблИсх,4,0)</f>
        <v>44826</v>
      </c>
      <c r="D8" t="str">
        <f>VLOOKUP(Таблица5[[#This Row],[ID_исх]],ТаблИсх,84,0)</f>
        <v>Tumen</v>
      </c>
    </row>
    <row r="9" spans="1:4" x14ac:dyDescent="0.25">
      <c r="A9">
        <v>8</v>
      </c>
      <c r="B9">
        <f>VLOOKUP(Таблица5[[#This Row],[ID_исх]],ТаблИсх,79,0)</f>
        <v>1023</v>
      </c>
      <c r="C9" s="40">
        <f>VLOOKUP(Таблица5[[#This Row],[ID_исх]],ТаблИсх,4,0)</f>
        <v>44826</v>
      </c>
      <c r="D9" t="str">
        <f>VLOOKUP(Таблица5[[#This Row],[ID_исх]],ТаблИсх,84,0)</f>
        <v>Tumen</v>
      </c>
    </row>
    <row r="10" spans="1:4" x14ac:dyDescent="0.25">
      <c r="A10">
        <v>9</v>
      </c>
      <c r="B10">
        <f>VLOOKUP(Таблица5[[#This Row],[ID_исх]],ТаблИсх,79,0)</f>
        <v>1024</v>
      </c>
      <c r="C10" s="40">
        <f>VLOOKUP(Таблица5[[#This Row],[ID_исх]],ТаблИсх,4,0)</f>
        <v>44826</v>
      </c>
      <c r="D10" t="str">
        <f>VLOOKUP(Таблица5[[#This Row],[ID_исх]],ТаблИсх,84,0)</f>
        <v>Tumen</v>
      </c>
    </row>
    <row r="11" spans="1:4" x14ac:dyDescent="0.25">
      <c r="A11">
        <v>11</v>
      </c>
      <c r="B11">
        <f>VLOOKUP(Таблица5[[#This Row],[ID_исх]],ТаблИсх,79,0)</f>
        <v>1025</v>
      </c>
      <c r="C11" s="40">
        <f>VLOOKUP(Таблица5[[#This Row],[ID_исх]],ТаблИсх,4,0)</f>
        <v>44833</v>
      </c>
      <c r="D11" t="str">
        <f>VLOOKUP(Таблица5[[#This Row],[ID_исх]],ТаблИсх,84,0)</f>
        <v>Tumen</v>
      </c>
    </row>
    <row r="12" spans="1:4" x14ac:dyDescent="0.25">
      <c r="A12">
        <v>12</v>
      </c>
      <c r="B12">
        <f>VLOOKUP(Таблица5[[#This Row],[ID_исх]],ТаблИсх,79,0)</f>
        <v>1026</v>
      </c>
      <c r="C12" s="40">
        <f>VLOOKUP(Таблица5[[#This Row],[ID_исх]],ТаблИсх,4,0)</f>
        <v>44834</v>
      </c>
      <c r="D12" t="str">
        <f>VLOOKUP(Таблица5[[#This Row],[ID_исх]],ТаблИсх,84,0)</f>
        <v>Tumen</v>
      </c>
    </row>
    <row r="13" spans="1:4" x14ac:dyDescent="0.25">
      <c r="A13">
        <v>13</v>
      </c>
      <c r="B13">
        <f>VLOOKUP(Таблица5[[#This Row],[ID_исх]],ТаблИсх,79,0)</f>
        <v>1027</v>
      </c>
      <c r="C13" s="40">
        <f>VLOOKUP(Таблица5[[#This Row],[ID_исх]],ТаблИсх,4,0)</f>
        <v>44840</v>
      </c>
      <c r="D13" t="str">
        <f>VLOOKUP(Таблица5[[#This Row],[ID_исх]],ТаблИсх,84,0)</f>
        <v>Tumen</v>
      </c>
    </row>
    <row r="14" spans="1:4" x14ac:dyDescent="0.25">
      <c r="A14">
        <v>14</v>
      </c>
      <c r="B14">
        <f>VLOOKUP(Таблица5[[#This Row],[ID_исх]],ТаблИсх,79,0)</f>
        <v>1028</v>
      </c>
      <c r="C14" s="40">
        <f>VLOOKUP(Таблица5[[#This Row],[ID_исх]],ТаблИсх,4,0)</f>
        <v>44840</v>
      </c>
      <c r="D14" t="str">
        <f>VLOOKUP(Таблица5[[#This Row],[ID_исх]],ТаблИсх,84,0)</f>
        <v>Tumen</v>
      </c>
    </row>
    <row r="15" spans="1:4" x14ac:dyDescent="0.25">
      <c r="A15">
        <v>15</v>
      </c>
      <c r="B15">
        <f>VLOOKUP(Таблица5[[#This Row],[ID_исх]],ТаблИсх,79,0)</f>
        <v>1007</v>
      </c>
      <c r="C15" s="40">
        <f>VLOOKUP(Таблица5[[#This Row],[ID_исх]],ТаблИсх,4,0)</f>
        <v>44841</v>
      </c>
      <c r="D15" t="str">
        <f>VLOOKUP(Таблица5[[#This Row],[ID_исх]],ТаблИсх,84,0)</f>
        <v>Tumen</v>
      </c>
    </row>
    <row r="16" spans="1:4" x14ac:dyDescent="0.25">
      <c r="A16">
        <v>16</v>
      </c>
      <c r="B16">
        <f>VLOOKUP(Таблица5[[#This Row],[ID_исх]],ТаблИсх,79,0)</f>
        <v>1008</v>
      </c>
      <c r="C16" s="40">
        <f>VLOOKUP(Таблица5[[#This Row],[ID_исх]],ТаблИсх,4,0)</f>
        <v>44844</v>
      </c>
      <c r="D16" t="str">
        <f>VLOOKUP(Таблица5[[#This Row],[ID_исх]],ТаблИсх,84,0)</f>
        <v>Tumen</v>
      </c>
    </row>
    <row r="17" spans="1:4" x14ac:dyDescent="0.25">
      <c r="A17">
        <v>18</v>
      </c>
      <c r="B17">
        <f>VLOOKUP(Таблица5[[#This Row],[ID_исх]],ТаблИсх,79,0)</f>
        <v>1009</v>
      </c>
      <c r="C17" s="40">
        <f>VLOOKUP(Таблица5[[#This Row],[ID_исх]],ТаблИсх,4,0)</f>
        <v>44846</v>
      </c>
      <c r="D17" t="str">
        <f>VLOOKUP(Таблица5[[#This Row],[ID_исх]],ТаблИсх,84,0)</f>
        <v>Tumen</v>
      </c>
    </row>
    <row r="18" spans="1:4" x14ac:dyDescent="0.25">
      <c r="A18">
        <v>19</v>
      </c>
      <c r="B18">
        <f>VLOOKUP(Таблица5[[#This Row],[ID_исх]],ТаблИсх,79,0)</f>
        <v>1058</v>
      </c>
      <c r="C18" s="40">
        <f>VLOOKUP(Таблица5[[#This Row],[ID_исх]],ТаблИсх,4,0)</f>
        <v>44851</v>
      </c>
      <c r="D18" t="str">
        <f>VLOOKUP(Таблица5[[#This Row],[ID_исх]],ТаблИсх,84,0)</f>
        <v>Tumen</v>
      </c>
    </row>
    <row r="19" spans="1:4" x14ac:dyDescent="0.25">
      <c r="A19">
        <v>20</v>
      </c>
      <c r="B19">
        <f>VLOOKUP(Таблица5[[#This Row],[ID_исх]],ТаблИсх,79,0)</f>
        <v>1010</v>
      </c>
      <c r="C19" s="40">
        <f>VLOOKUP(Таблица5[[#This Row],[ID_исх]],ТаблИсх,4,0)</f>
        <v>44851</v>
      </c>
      <c r="D19" t="str">
        <f>VLOOKUP(Таблица5[[#This Row],[ID_исх]],ТаблИсх,84,0)</f>
        <v>Tumen</v>
      </c>
    </row>
    <row r="20" spans="1:4" x14ac:dyDescent="0.25">
      <c r="A20">
        <v>21</v>
      </c>
      <c r="B20">
        <f>VLOOKUP(Таблица5[[#This Row],[ID_исх]],ТаблИсх,79,0)</f>
        <v>1011</v>
      </c>
      <c r="C20" s="40">
        <f>VLOOKUP(Таблица5[[#This Row],[ID_исх]],ТаблИсх,4,0)</f>
        <v>44852</v>
      </c>
      <c r="D20" t="str">
        <f>VLOOKUP(Таблица5[[#This Row],[ID_исх]],ТаблИсх,84,0)</f>
        <v>Tumen</v>
      </c>
    </row>
    <row r="21" spans="1:4" x14ac:dyDescent="0.25">
      <c r="A21">
        <v>22</v>
      </c>
      <c r="B21">
        <f>VLOOKUP(Таблица5[[#This Row],[ID_исх]],ТаблИсх,79,0)</f>
        <v>1012</v>
      </c>
      <c r="C21" s="40">
        <f>VLOOKUP(Таблица5[[#This Row],[ID_исх]],ТаблИсх,4,0)</f>
        <v>44852</v>
      </c>
      <c r="D21" t="str">
        <f>VLOOKUP(Таблица5[[#This Row],[ID_исх]],ТаблИсх,84,0)</f>
        <v>Tumen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filterMode="1">
    <pageSetUpPr fitToPage="1"/>
  </sheetPr>
  <dimension ref="A1:CG103"/>
  <sheetViews>
    <sheetView tabSelected="1" zoomScale="70" zoomScaleNormal="70" zoomScaleSheetLayoutView="85" workbookViewId="0">
      <pane xSplit="3" ySplit="3" topLeftCell="CA25" activePane="bottomRight" state="frozen"/>
      <selection pane="topRight" activeCell="D1" sqref="D1"/>
      <selection pane="bottomLeft" activeCell="A4" sqref="A4"/>
      <selection pane="bottomRight" activeCell="CJ118" sqref="CJ118"/>
    </sheetView>
  </sheetViews>
  <sheetFormatPr defaultRowHeight="15" x14ac:dyDescent="0.25"/>
  <cols>
    <col min="1" max="1" width="6.42578125" customWidth="1"/>
    <col min="2" max="2" width="22.5703125" hidden="1" customWidth="1"/>
    <col min="3" max="3" width="11.7109375" hidden="1" customWidth="1"/>
    <col min="4" max="4" width="15.140625" hidden="1" customWidth="1"/>
    <col min="5" max="5" width="14.5703125" hidden="1" customWidth="1"/>
    <col min="6" max="6" width="9" hidden="1" customWidth="1"/>
    <col min="7" max="7" width="11.5703125" hidden="1" customWidth="1"/>
    <col min="8" max="8" width="14.28515625" hidden="1" customWidth="1"/>
    <col min="9" max="9" width="19.42578125" hidden="1" customWidth="1"/>
    <col min="10" max="10" width="20.28515625" hidden="1" customWidth="1"/>
    <col min="11" max="11" width="38" hidden="1" customWidth="1"/>
    <col min="12" max="14" width="22.42578125" hidden="1" customWidth="1"/>
    <col min="15" max="15" width="15.42578125" hidden="1" customWidth="1"/>
    <col min="16" max="16" width="11.140625" hidden="1" customWidth="1"/>
    <col min="17" max="17" width="15.5703125" hidden="1" customWidth="1"/>
    <col min="18" max="18" width="14.85546875" hidden="1" customWidth="1"/>
    <col min="19" max="19" width="10.42578125" hidden="1" customWidth="1"/>
    <col min="20" max="20" width="11.42578125" hidden="1" customWidth="1"/>
    <col min="21" max="21" width="12.42578125" hidden="1" customWidth="1"/>
    <col min="22" max="22" width="13.5703125" hidden="1" customWidth="1"/>
    <col min="23" max="23" width="12.5703125" hidden="1" customWidth="1"/>
    <col min="24" max="24" width="18.85546875" hidden="1" customWidth="1"/>
    <col min="25" max="25" width="7.7109375" hidden="1" customWidth="1"/>
    <col min="26" max="26" width="18.85546875" hidden="1" customWidth="1"/>
    <col min="27" max="27" width="9.140625" hidden="1" customWidth="1"/>
    <col min="28" max="28" width="18.85546875" hidden="1" customWidth="1"/>
    <col min="29" max="29" width="9.140625" hidden="1" customWidth="1"/>
    <col min="30" max="30" width="18.85546875" hidden="1" customWidth="1"/>
    <col min="31" max="31" width="15" hidden="1" customWidth="1"/>
    <col min="32" max="32" width="11.7109375" hidden="1" customWidth="1"/>
    <col min="33" max="33" width="12" hidden="1" customWidth="1"/>
    <col min="34" max="34" width="9.140625" hidden="1" customWidth="1"/>
    <col min="35" max="35" width="14.140625" hidden="1" customWidth="1"/>
    <col min="36" max="36" width="11.140625" hidden="1" customWidth="1"/>
    <col min="37" max="37" width="15.140625" hidden="1" customWidth="1"/>
    <col min="38" max="38" width="9.140625" hidden="1" customWidth="1"/>
    <col min="39" max="39" width="13.85546875" hidden="1" customWidth="1"/>
    <col min="40" max="40" width="9.140625" hidden="1" customWidth="1"/>
    <col min="41" max="41" width="12.85546875" hidden="1" customWidth="1"/>
    <col min="42" max="42" width="9.140625" hidden="1" customWidth="1"/>
    <col min="43" max="43" width="25.7109375" hidden="1" customWidth="1"/>
    <col min="44" max="44" width="14" hidden="1" customWidth="1"/>
    <col min="45" max="45" width="16.85546875" hidden="1" customWidth="1"/>
    <col min="46" max="46" width="14.42578125" hidden="1" customWidth="1"/>
    <col min="47" max="47" width="15.7109375" hidden="1" customWidth="1"/>
    <col min="48" max="48" width="19.28515625" hidden="1" customWidth="1"/>
    <col min="49" max="49" width="17" hidden="1" customWidth="1"/>
    <col min="50" max="50" width="18.140625" hidden="1" customWidth="1"/>
    <col min="51" max="51" width="19.5703125" hidden="1" customWidth="1"/>
    <col min="52" max="52" width="15.85546875" hidden="1" customWidth="1"/>
    <col min="53" max="53" width="16.7109375" hidden="1" customWidth="1"/>
    <col min="54" max="54" width="14.28515625" hidden="1" customWidth="1"/>
    <col min="55" max="55" width="14.85546875" hidden="1" customWidth="1"/>
    <col min="56" max="56" width="21.5703125" hidden="1" customWidth="1"/>
    <col min="57" max="57" width="17.85546875" hidden="1" customWidth="1"/>
    <col min="58" max="58" width="15.42578125" hidden="1" customWidth="1"/>
    <col min="59" max="59" width="13.42578125" hidden="1" customWidth="1"/>
    <col min="60" max="60" width="17" hidden="1" customWidth="1"/>
    <col min="61" max="61" width="20.7109375" hidden="1" customWidth="1"/>
    <col min="62" max="62" width="13.28515625" hidden="1" customWidth="1"/>
    <col min="63" max="63" width="16.42578125" hidden="1" customWidth="1"/>
    <col min="64" max="64" width="17.28515625" hidden="1" customWidth="1"/>
    <col min="65" max="65" width="18.28515625" hidden="1" customWidth="1"/>
    <col min="66" max="66" width="11.28515625" hidden="1" customWidth="1"/>
    <col min="67" max="67" width="34" hidden="1" customWidth="1"/>
    <col min="68" max="68" width="14.28515625" hidden="1" customWidth="1"/>
    <col min="69" max="69" width="13.5703125" hidden="1" customWidth="1"/>
    <col min="70" max="70" width="13.85546875" hidden="1" customWidth="1"/>
    <col min="71" max="71" width="13.5703125" hidden="1" customWidth="1"/>
    <col min="72" max="72" width="16" hidden="1" customWidth="1"/>
    <col min="73" max="73" width="11.85546875" hidden="1" customWidth="1"/>
    <col min="74" max="74" width="10.7109375" hidden="1" customWidth="1"/>
    <col min="75" max="75" width="6" hidden="1" customWidth="1"/>
    <col min="76" max="76" width="11.7109375" hidden="1" customWidth="1"/>
    <col min="77" max="77" width="12.28515625" hidden="1" customWidth="1"/>
    <col min="78" max="78" width="10.28515625" hidden="1" customWidth="1"/>
    <col min="80" max="80" width="10.28515625" hidden="1" customWidth="1"/>
    <col min="81" max="81" width="0" hidden="1" customWidth="1"/>
    <col min="82" max="82" width="11.28515625" customWidth="1"/>
    <col min="84" max="84" width="0" hidden="1" customWidth="1"/>
    <col min="85" max="85" width="16" bestFit="1" customWidth="1"/>
  </cols>
  <sheetData>
    <row r="1" spans="1:85" ht="15" customHeight="1" x14ac:dyDescent="0.25">
      <c r="A1" s="72" t="s">
        <v>1540</v>
      </c>
      <c r="B1" s="72" t="s">
        <v>1393</v>
      </c>
      <c r="C1" s="72" t="s">
        <v>1423</v>
      </c>
      <c r="D1" s="72" t="s">
        <v>1419</v>
      </c>
      <c r="E1" s="72" t="s">
        <v>1420</v>
      </c>
      <c r="F1" s="72" t="s">
        <v>36</v>
      </c>
      <c r="G1" s="72" t="s">
        <v>37</v>
      </c>
      <c r="H1" s="72" t="s">
        <v>38</v>
      </c>
      <c r="I1" s="72" t="s">
        <v>39</v>
      </c>
      <c r="J1" s="72" t="s">
        <v>40</v>
      </c>
      <c r="K1" s="72" t="s">
        <v>41</v>
      </c>
      <c r="L1" s="72" t="s">
        <v>42</v>
      </c>
      <c r="M1" s="72" t="s">
        <v>1428</v>
      </c>
      <c r="N1" s="72" t="s">
        <v>1531</v>
      </c>
      <c r="O1" s="72" t="s">
        <v>1532</v>
      </c>
      <c r="P1" s="72" t="s">
        <v>0</v>
      </c>
      <c r="Q1" s="76" t="s">
        <v>28</v>
      </c>
      <c r="R1" s="73" t="s">
        <v>1</v>
      </c>
      <c r="S1" s="74"/>
      <c r="T1" s="74"/>
      <c r="U1" s="75"/>
      <c r="V1" s="73" t="s">
        <v>1394</v>
      </c>
      <c r="W1" s="75"/>
      <c r="X1" s="72" t="s">
        <v>2</v>
      </c>
      <c r="Y1" s="72"/>
      <c r="Z1" s="72" t="s">
        <v>3</v>
      </c>
      <c r="AA1" s="72"/>
      <c r="AB1" s="72" t="s">
        <v>4</v>
      </c>
      <c r="AC1" s="72"/>
      <c r="AD1" s="72" t="s">
        <v>5</v>
      </c>
      <c r="AE1" s="72"/>
      <c r="AF1" s="72" t="s">
        <v>6</v>
      </c>
      <c r="AG1" s="72"/>
      <c r="AH1" s="72" t="s">
        <v>7</v>
      </c>
      <c r="AI1" s="72"/>
      <c r="AJ1" s="72" t="s">
        <v>8</v>
      </c>
      <c r="AK1" s="72"/>
      <c r="AL1" s="72" t="s">
        <v>9</v>
      </c>
      <c r="AM1" s="72"/>
      <c r="AN1" s="72" t="s">
        <v>10</v>
      </c>
      <c r="AO1" s="72"/>
      <c r="AP1" s="72" t="s">
        <v>1395</v>
      </c>
      <c r="AQ1" s="72"/>
      <c r="AR1" s="73" t="s">
        <v>27</v>
      </c>
      <c r="AS1" s="78"/>
      <c r="AT1" s="75"/>
      <c r="AU1" s="72" t="s">
        <v>11</v>
      </c>
      <c r="AV1" s="72"/>
      <c r="AW1" s="72"/>
      <c r="AX1" s="72"/>
      <c r="AY1" s="72" t="s">
        <v>12</v>
      </c>
      <c r="AZ1" s="72"/>
      <c r="BA1" s="72"/>
      <c r="BB1" s="72"/>
      <c r="BC1" s="72" t="s">
        <v>13</v>
      </c>
      <c r="BD1" s="72"/>
      <c r="BE1" s="72"/>
      <c r="BF1" s="72"/>
      <c r="BG1" s="72" t="s">
        <v>14</v>
      </c>
      <c r="BH1" s="72"/>
      <c r="BI1" s="72"/>
      <c r="BJ1" s="72"/>
      <c r="BK1" s="72" t="s">
        <v>15</v>
      </c>
      <c r="BL1" s="72"/>
      <c r="BM1" s="72"/>
      <c r="BN1" s="72"/>
      <c r="BO1" s="17"/>
      <c r="BP1" s="72" t="s">
        <v>1589</v>
      </c>
      <c r="BQ1" s="72"/>
      <c r="BR1" s="72" t="s">
        <v>1590</v>
      </c>
      <c r="BS1" s="72"/>
      <c r="BT1" s="17" t="s">
        <v>1594</v>
      </c>
      <c r="BU1" s="79" t="s">
        <v>1593</v>
      </c>
      <c r="BV1" s="79"/>
      <c r="BW1" s="79"/>
      <c r="BX1" s="41" t="s">
        <v>1598</v>
      </c>
      <c r="BY1" t="s">
        <v>1599</v>
      </c>
      <c r="CB1" s="42" t="s">
        <v>1605</v>
      </c>
      <c r="CC1" t="s">
        <v>1609</v>
      </c>
      <c r="CD1" t="s">
        <v>1617</v>
      </c>
      <c r="CE1" t="s">
        <v>1610</v>
      </c>
      <c r="CG1" s="71" t="s">
        <v>1635</v>
      </c>
    </row>
    <row r="2" spans="1:85" ht="45" hidden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7"/>
      <c r="R2" s="17" t="s">
        <v>29</v>
      </c>
      <c r="S2" s="17" t="s">
        <v>17</v>
      </c>
      <c r="T2" s="17" t="s">
        <v>18</v>
      </c>
      <c r="U2" s="17" t="s">
        <v>16</v>
      </c>
      <c r="V2" s="17" t="s">
        <v>17</v>
      </c>
      <c r="W2" s="17" t="s">
        <v>30</v>
      </c>
      <c r="X2" s="30" t="s">
        <v>19</v>
      </c>
      <c r="Y2" s="17" t="s">
        <v>20</v>
      </c>
      <c r="Z2" s="30" t="s">
        <v>19</v>
      </c>
      <c r="AA2" s="17" t="s">
        <v>20</v>
      </c>
      <c r="AB2" s="30" t="s">
        <v>19</v>
      </c>
      <c r="AC2" s="17" t="s">
        <v>20</v>
      </c>
      <c r="AD2" s="30" t="s">
        <v>19</v>
      </c>
      <c r="AE2" s="17" t="s">
        <v>21</v>
      </c>
      <c r="AF2" s="30" t="s">
        <v>19</v>
      </c>
      <c r="AG2" s="17" t="s">
        <v>21</v>
      </c>
      <c r="AH2" s="30" t="s">
        <v>19</v>
      </c>
      <c r="AI2" s="17" t="s">
        <v>21</v>
      </c>
      <c r="AJ2" s="30" t="s">
        <v>19</v>
      </c>
      <c r="AK2" s="17" t="s">
        <v>21</v>
      </c>
      <c r="AL2" s="30" t="s">
        <v>19</v>
      </c>
      <c r="AM2" s="17" t="s">
        <v>21</v>
      </c>
      <c r="AN2" s="30" t="s">
        <v>19</v>
      </c>
      <c r="AO2" s="17" t="s">
        <v>21</v>
      </c>
      <c r="AP2" s="30" t="s">
        <v>19</v>
      </c>
      <c r="AQ2" s="17" t="s">
        <v>22</v>
      </c>
      <c r="AR2" s="17" t="s">
        <v>23</v>
      </c>
      <c r="AS2" s="17" t="s">
        <v>24</v>
      </c>
      <c r="AT2" s="17" t="s">
        <v>26</v>
      </c>
      <c r="AU2" s="1" t="s">
        <v>23</v>
      </c>
      <c r="AV2" s="1" t="s">
        <v>24</v>
      </c>
      <c r="AW2" s="17" t="s">
        <v>25</v>
      </c>
      <c r="AX2" s="17" t="s">
        <v>26</v>
      </c>
      <c r="AY2" s="1" t="s">
        <v>23</v>
      </c>
      <c r="AZ2" s="1" t="s">
        <v>24</v>
      </c>
      <c r="BA2" s="17" t="s">
        <v>25</v>
      </c>
      <c r="BB2" s="17" t="s">
        <v>26</v>
      </c>
      <c r="BC2" s="1" t="s">
        <v>23</v>
      </c>
      <c r="BD2" s="1" t="s">
        <v>24</v>
      </c>
      <c r="BE2" s="17" t="s">
        <v>25</v>
      </c>
      <c r="BF2" s="17" t="s">
        <v>26</v>
      </c>
      <c r="BG2" s="1" t="s">
        <v>23</v>
      </c>
      <c r="BH2" s="1" t="s">
        <v>24</v>
      </c>
      <c r="BI2" s="17" t="s">
        <v>25</v>
      </c>
      <c r="BJ2" s="17" t="s">
        <v>26</v>
      </c>
      <c r="BK2" s="1" t="s">
        <v>23</v>
      </c>
      <c r="BL2" s="1" t="s">
        <v>24</v>
      </c>
      <c r="BM2" s="17" t="s">
        <v>25</v>
      </c>
      <c r="BN2" s="17" t="s">
        <v>26</v>
      </c>
      <c r="BO2" s="17" t="s">
        <v>79</v>
      </c>
      <c r="BP2" s="30" t="s">
        <v>19</v>
      </c>
      <c r="BQ2" s="17" t="s">
        <v>21</v>
      </c>
      <c r="BR2" s="30" t="s">
        <v>19</v>
      </c>
      <c r="BS2" s="17" t="s">
        <v>21</v>
      </c>
      <c r="BT2" s="30" t="s">
        <v>1584</v>
      </c>
      <c r="BU2" s="30" t="s">
        <v>1584</v>
      </c>
      <c r="BV2" s="30" t="s">
        <v>1595</v>
      </c>
      <c r="BW2" s="30" t="s">
        <v>1596</v>
      </c>
      <c r="BX2" s="30" t="s">
        <v>1584</v>
      </c>
      <c r="BY2" s="30" t="s">
        <v>1584</v>
      </c>
      <c r="BZ2" s="42" t="s">
        <v>1606</v>
      </c>
      <c r="CA2" s="42" t="s">
        <v>1604</v>
      </c>
      <c r="CB2" s="42" t="s">
        <v>1584</v>
      </c>
      <c r="CG2" s="71" t="s">
        <v>1636</v>
      </c>
    </row>
    <row r="3" spans="1:85" hidden="1" x14ac:dyDescent="0.25">
      <c r="A3" s="17"/>
      <c r="B3" s="17">
        <v>2</v>
      </c>
      <c r="C3" s="17">
        <v>3</v>
      </c>
      <c r="D3" s="17">
        <v>4</v>
      </c>
      <c r="E3" s="17">
        <v>5</v>
      </c>
      <c r="F3" s="17">
        <v>6</v>
      </c>
      <c r="G3" s="17">
        <v>7</v>
      </c>
      <c r="H3" s="17">
        <v>8</v>
      </c>
      <c r="I3" s="17">
        <v>9</v>
      </c>
      <c r="J3" s="17">
        <v>10</v>
      </c>
      <c r="K3" s="17">
        <v>11</v>
      </c>
      <c r="L3" s="17">
        <v>12</v>
      </c>
      <c r="M3" s="17">
        <v>13</v>
      </c>
      <c r="N3" s="17">
        <v>14</v>
      </c>
      <c r="O3" s="17">
        <v>15</v>
      </c>
      <c r="P3" s="17">
        <v>16</v>
      </c>
      <c r="Q3" s="17">
        <v>17</v>
      </c>
      <c r="R3" s="17">
        <v>18</v>
      </c>
      <c r="S3" s="17">
        <v>19</v>
      </c>
      <c r="T3" s="17">
        <v>20</v>
      </c>
      <c r="U3" s="17">
        <v>21</v>
      </c>
      <c r="V3" s="17">
        <v>22</v>
      </c>
      <c r="W3" s="17">
        <v>23</v>
      </c>
      <c r="X3" s="17">
        <v>24</v>
      </c>
      <c r="Y3" s="17">
        <v>25</v>
      </c>
      <c r="Z3" s="17">
        <v>26</v>
      </c>
      <c r="AA3" s="17">
        <v>27</v>
      </c>
      <c r="AB3" s="17">
        <v>28</v>
      </c>
      <c r="AC3" s="17">
        <v>29</v>
      </c>
      <c r="AD3" s="17">
        <v>30</v>
      </c>
      <c r="AE3" s="17">
        <v>31</v>
      </c>
      <c r="AF3" s="17">
        <v>32</v>
      </c>
      <c r="AG3" s="17">
        <v>33</v>
      </c>
      <c r="AH3" s="17">
        <v>34</v>
      </c>
      <c r="AI3" s="17">
        <v>35</v>
      </c>
      <c r="AJ3" s="17">
        <v>36</v>
      </c>
      <c r="AK3" s="17">
        <v>37</v>
      </c>
      <c r="AL3" s="17">
        <v>38</v>
      </c>
      <c r="AM3" s="17">
        <v>39</v>
      </c>
      <c r="AN3" s="17">
        <v>40</v>
      </c>
      <c r="AO3" s="17">
        <v>41</v>
      </c>
      <c r="AP3" s="17">
        <v>42</v>
      </c>
      <c r="AQ3" s="17">
        <v>43</v>
      </c>
      <c r="AR3" s="17">
        <v>44</v>
      </c>
      <c r="AS3" s="17">
        <v>45</v>
      </c>
      <c r="AT3" s="17">
        <v>46</v>
      </c>
      <c r="AU3" s="17">
        <v>47</v>
      </c>
      <c r="AV3" s="17">
        <v>48</v>
      </c>
      <c r="AW3" s="17">
        <v>49</v>
      </c>
      <c r="AX3" s="17">
        <v>50</v>
      </c>
      <c r="AY3" s="17">
        <v>51</v>
      </c>
      <c r="AZ3" s="17">
        <v>52</v>
      </c>
      <c r="BA3" s="17">
        <v>53</v>
      </c>
      <c r="BB3" s="17">
        <v>54</v>
      </c>
      <c r="BC3" s="17">
        <v>55</v>
      </c>
      <c r="BD3" s="17">
        <v>56</v>
      </c>
      <c r="BE3" s="17">
        <v>57</v>
      </c>
      <c r="BF3" s="17">
        <v>58</v>
      </c>
      <c r="BG3" s="17">
        <v>59</v>
      </c>
      <c r="BH3" s="17">
        <v>60</v>
      </c>
      <c r="BI3" s="17">
        <v>61</v>
      </c>
      <c r="BJ3" s="17">
        <v>62</v>
      </c>
      <c r="BK3" s="17">
        <v>63</v>
      </c>
      <c r="BL3" s="17">
        <v>64</v>
      </c>
      <c r="BM3" s="17">
        <v>65</v>
      </c>
      <c r="BN3" s="17">
        <v>66</v>
      </c>
      <c r="BO3" s="17">
        <v>67</v>
      </c>
      <c r="BP3" s="17">
        <v>68</v>
      </c>
      <c r="BQ3" s="17">
        <v>69</v>
      </c>
      <c r="BR3" s="17">
        <v>70</v>
      </c>
      <c r="BS3" s="17">
        <v>71</v>
      </c>
      <c r="BT3" s="17">
        <v>72</v>
      </c>
      <c r="BU3" s="17">
        <v>73</v>
      </c>
      <c r="BV3" s="17">
        <v>74</v>
      </c>
      <c r="BW3" s="17">
        <v>75</v>
      </c>
      <c r="BX3" s="17">
        <v>76</v>
      </c>
      <c r="BY3" s="17">
        <v>77</v>
      </c>
      <c r="BZ3" s="43">
        <v>78</v>
      </c>
      <c r="CA3" s="43">
        <v>79</v>
      </c>
      <c r="CB3" s="43">
        <v>80</v>
      </c>
      <c r="CC3" s="43">
        <v>81</v>
      </c>
      <c r="CD3" s="43">
        <v>82</v>
      </c>
      <c r="CE3" s="43">
        <v>83</v>
      </c>
      <c r="CF3" s="43">
        <v>84</v>
      </c>
    </row>
    <row r="4" spans="1:85" hidden="1" x14ac:dyDescent="0.25">
      <c r="A4" s="32">
        <v>1</v>
      </c>
      <c r="B4" s="2" t="s">
        <v>1416</v>
      </c>
      <c r="C4" s="2">
        <v>12898</v>
      </c>
      <c r="D4" s="31">
        <v>44763</v>
      </c>
      <c r="E4" s="2" t="s">
        <v>1541</v>
      </c>
      <c r="F4" s="2" t="s">
        <v>1620</v>
      </c>
      <c r="G4" s="31">
        <v>40308</v>
      </c>
      <c r="H4" s="2"/>
      <c r="I4" s="2"/>
      <c r="J4" s="2"/>
      <c r="K4" s="2"/>
      <c r="L4" s="2"/>
      <c r="M4" s="2"/>
      <c r="N4" s="2"/>
      <c r="O4" s="2"/>
      <c r="P4" s="2" t="s">
        <v>1298</v>
      </c>
      <c r="Q4" s="2"/>
      <c r="R4" s="2" t="s">
        <v>1162</v>
      </c>
      <c r="S4" s="2" t="s">
        <v>484</v>
      </c>
      <c r="T4" s="2" t="s">
        <v>133</v>
      </c>
      <c r="U4" s="2" t="s">
        <v>1299</v>
      </c>
      <c r="V4" s="2" t="s">
        <v>484</v>
      </c>
      <c r="W4" s="2" t="s">
        <v>1299</v>
      </c>
      <c r="X4" s="2"/>
      <c r="Y4" s="2"/>
      <c r="Z4" s="2"/>
      <c r="AA4" s="2"/>
      <c r="AB4" s="2"/>
      <c r="AC4" s="2"/>
      <c r="AD4" s="31">
        <v>44735</v>
      </c>
      <c r="AE4" s="2">
        <v>14800</v>
      </c>
      <c r="AF4" s="31">
        <v>44764</v>
      </c>
      <c r="AG4" s="2">
        <v>3170</v>
      </c>
      <c r="AH4" s="2"/>
      <c r="AI4" s="2"/>
      <c r="AJ4" s="31"/>
      <c r="AK4" s="2"/>
      <c r="AL4" s="31"/>
      <c r="AM4" s="2"/>
      <c r="AN4" s="31"/>
      <c r="AO4" s="2"/>
      <c r="AP4" s="31"/>
      <c r="AQ4" s="2"/>
      <c r="AR4" s="31"/>
      <c r="AS4" s="31"/>
      <c r="AT4" s="2"/>
      <c r="AU4" s="31"/>
      <c r="AV4" s="31"/>
      <c r="AW4" s="2"/>
      <c r="AX4" s="2"/>
      <c r="AY4" s="31"/>
      <c r="AZ4" s="31"/>
      <c r="BA4" s="2"/>
      <c r="BB4" s="2"/>
      <c r="BC4" s="31"/>
      <c r="BD4" s="31"/>
      <c r="BE4" s="2"/>
      <c r="BF4" s="2"/>
      <c r="BG4" s="31"/>
      <c r="BH4" s="31"/>
      <c r="BI4" s="2"/>
      <c r="BJ4" s="2"/>
      <c r="BK4" s="31"/>
      <c r="BL4" s="31"/>
      <c r="BM4" s="2"/>
      <c r="BN4" s="2"/>
      <c r="BO4" s="2"/>
      <c r="BP4" s="31">
        <f>IFERROR(VLOOKUP(A4,ЕНИИВИ1[],2,0),"")</f>
        <v>44862</v>
      </c>
      <c r="BQ4" s="2">
        <f>IFERROR(VLOOKUP(A4,ЕНИИВИ1[],4,0),"")</f>
        <v>9762</v>
      </c>
      <c r="BR4" s="31" t="str">
        <f>IFERROR(VLOOKUP(A4,ЕНИИВИ2[],2,0),"")</f>
        <v/>
      </c>
      <c r="BS4" s="2" t="str">
        <f>IFERROR(VLOOKUP(A4,ЕНИИВИ2[],4,0),"")</f>
        <v/>
      </c>
      <c r="BT4" s="31">
        <v>44865</v>
      </c>
      <c r="BU4" s="31">
        <v>44872</v>
      </c>
      <c r="BV4" s="2">
        <v>700</v>
      </c>
      <c r="BW4" s="2">
        <v>700</v>
      </c>
      <c r="BX4" s="31">
        <v>44876</v>
      </c>
      <c r="BY4" s="31">
        <v>44876</v>
      </c>
      <c r="BZ4">
        <v>1000</v>
      </c>
      <c r="CA4">
        <v>1000</v>
      </c>
      <c r="CB4" s="31">
        <v>44883</v>
      </c>
      <c r="CC4" s="31"/>
      <c r="CD4" s="40"/>
      <c r="CE4" t="str">
        <f>IFERROR(VLOOKUP(A4,План28[],7,0),"")</f>
        <v/>
      </c>
      <c r="CF4" s="2" t="s">
        <v>1626</v>
      </c>
    </row>
    <row r="5" spans="1:85" hidden="1" x14ac:dyDescent="0.25">
      <c r="A5" s="32">
        <v>2</v>
      </c>
      <c r="B5" s="2" t="s">
        <v>1416</v>
      </c>
      <c r="C5" s="2">
        <v>10013</v>
      </c>
      <c r="D5" s="31">
        <v>44791</v>
      </c>
      <c r="E5" s="2" t="s">
        <v>1541</v>
      </c>
      <c r="F5" s="2" t="s">
        <v>1620</v>
      </c>
      <c r="G5" s="31">
        <v>30577</v>
      </c>
      <c r="H5" s="2"/>
      <c r="I5" s="2"/>
      <c r="J5" s="2"/>
      <c r="K5" s="2"/>
      <c r="L5" s="2"/>
      <c r="M5" s="2"/>
      <c r="N5" s="2"/>
      <c r="O5" s="2"/>
      <c r="P5" s="2" t="s">
        <v>1298</v>
      </c>
      <c r="Q5" s="2"/>
      <c r="R5" s="2" t="s">
        <v>1162</v>
      </c>
      <c r="S5" s="2" t="s">
        <v>484</v>
      </c>
      <c r="T5" s="2" t="s">
        <v>133</v>
      </c>
      <c r="U5" s="2" t="s">
        <v>1299</v>
      </c>
      <c r="V5" s="2" t="s">
        <v>484</v>
      </c>
      <c r="W5" s="2" t="s">
        <v>1299</v>
      </c>
      <c r="X5" s="2"/>
      <c r="Y5" s="2"/>
      <c r="Z5" s="2"/>
      <c r="AA5" s="2"/>
      <c r="AB5" s="2"/>
      <c r="AC5" s="2"/>
      <c r="AD5" s="31">
        <v>44760</v>
      </c>
      <c r="AE5" s="2">
        <v>4760</v>
      </c>
      <c r="AF5" s="2"/>
      <c r="AG5" s="2"/>
      <c r="AH5" s="2"/>
      <c r="AI5" s="2"/>
      <c r="AJ5" s="31"/>
      <c r="AK5" s="2"/>
      <c r="AL5" s="31"/>
      <c r="AM5" s="2"/>
      <c r="AN5" s="31"/>
      <c r="AO5" s="2"/>
      <c r="AP5" s="31"/>
      <c r="AQ5" s="2"/>
      <c r="AR5" s="31"/>
      <c r="AS5" s="31"/>
      <c r="AT5" s="2"/>
      <c r="AU5" s="31"/>
      <c r="AV5" s="31"/>
      <c r="AW5" s="2"/>
      <c r="AX5" s="2"/>
      <c r="AY5" s="31"/>
      <c r="AZ5" s="31"/>
      <c r="BA5" s="2"/>
      <c r="BB5" s="2"/>
      <c r="BC5" s="31"/>
      <c r="BD5" s="31"/>
      <c r="BE5" s="2"/>
      <c r="BF5" s="2"/>
      <c r="BG5" s="31"/>
      <c r="BH5" s="31"/>
      <c r="BI5" s="2"/>
      <c r="BJ5" s="2"/>
      <c r="BK5" s="31"/>
      <c r="BL5" s="31"/>
      <c r="BM5" s="2"/>
      <c r="BN5" s="2"/>
      <c r="BO5" s="2"/>
      <c r="BP5" s="31">
        <f>IFERROR(VLOOKUP(A5,ЕНИИВИ1[],2,0),"")</f>
        <v>44862</v>
      </c>
      <c r="BQ5" s="2">
        <f>IFERROR(VLOOKUP(A5,ЕНИИВИ1[],4,0),"")</f>
        <v>15820</v>
      </c>
      <c r="BR5" s="31" t="str">
        <f>IFERROR(VLOOKUP(A5,ЕНИИВИ2[],2,0),"")</f>
        <v/>
      </c>
      <c r="BS5" s="2" t="str">
        <f>IFERROR(VLOOKUP(A5,ЕНИИВИ2[],4,0),"")</f>
        <v/>
      </c>
      <c r="BT5" s="31">
        <v>44865</v>
      </c>
      <c r="BU5" s="31">
        <v>44872</v>
      </c>
      <c r="BV5" s="2">
        <v>700</v>
      </c>
      <c r="BW5" s="2">
        <v>700</v>
      </c>
      <c r="BX5" s="31">
        <v>44876</v>
      </c>
      <c r="BY5" s="31">
        <v>44876</v>
      </c>
      <c r="BZ5" s="44">
        <v>1002</v>
      </c>
      <c r="CA5">
        <v>1002</v>
      </c>
      <c r="CB5" s="31">
        <v>44883</v>
      </c>
      <c r="CC5" s="31"/>
      <c r="CD5" s="40"/>
      <c r="CE5" t="str">
        <f>IFERROR(VLOOKUP(A5,План28[],7,0),"")</f>
        <v/>
      </c>
      <c r="CF5" s="2" t="s">
        <v>1626</v>
      </c>
    </row>
    <row r="6" spans="1:85" hidden="1" x14ac:dyDescent="0.25">
      <c r="A6" s="32">
        <v>3</v>
      </c>
      <c r="B6" s="2" t="s">
        <v>1416</v>
      </c>
      <c r="C6" s="33" t="s">
        <v>1566</v>
      </c>
      <c r="D6" s="31">
        <v>44798</v>
      </c>
      <c r="E6" s="2" t="s">
        <v>1541</v>
      </c>
      <c r="F6" s="2" t="s">
        <v>1427</v>
      </c>
      <c r="G6" s="31">
        <v>29067</v>
      </c>
      <c r="H6" s="2"/>
      <c r="I6" s="2"/>
      <c r="J6" s="2"/>
      <c r="K6" s="2"/>
      <c r="L6" s="2"/>
      <c r="M6" s="2"/>
      <c r="N6" s="2"/>
      <c r="O6" s="2"/>
      <c r="P6" s="2" t="s">
        <v>1298</v>
      </c>
      <c r="Q6" s="2"/>
      <c r="R6" s="2" t="s">
        <v>1162</v>
      </c>
      <c r="S6" s="2" t="s">
        <v>484</v>
      </c>
      <c r="T6" s="2" t="s">
        <v>133</v>
      </c>
      <c r="U6" s="2" t="s">
        <v>1299</v>
      </c>
      <c r="V6" s="2" t="s">
        <v>484</v>
      </c>
      <c r="W6" s="2" t="s">
        <v>1299</v>
      </c>
      <c r="X6" s="2"/>
      <c r="Y6" s="2"/>
      <c r="Z6" s="2"/>
      <c r="AA6" s="2"/>
      <c r="AB6" s="2"/>
      <c r="AC6" s="2"/>
      <c r="AD6" s="31">
        <v>44749</v>
      </c>
      <c r="AE6" s="2">
        <v>90000</v>
      </c>
      <c r="AF6" s="2"/>
      <c r="AG6" s="2"/>
      <c r="AH6" s="2"/>
      <c r="AI6" s="2"/>
      <c r="AJ6" s="31"/>
      <c r="AK6" s="2"/>
      <c r="AL6" s="31"/>
      <c r="AM6" s="2"/>
      <c r="AN6" s="31"/>
      <c r="AO6" s="2"/>
      <c r="AP6" s="31"/>
      <c r="AQ6" s="2"/>
      <c r="AR6" s="31"/>
      <c r="AS6" s="31"/>
      <c r="AT6" s="2"/>
      <c r="AU6" s="31"/>
      <c r="AV6" s="31"/>
      <c r="AW6" s="2"/>
      <c r="AX6" s="2"/>
      <c r="AY6" s="31"/>
      <c r="AZ6" s="31"/>
      <c r="BA6" s="2"/>
      <c r="BB6" s="2"/>
      <c r="BC6" s="31"/>
      <c r="BD6" s="31"/>
      <c r="BE6" s="2"/>
      <c r="BF6" s="2"/>
      <c r="BG6" s="31"/>
      <c r="BH6" s="31"/>
      <c r="BI6" s="2"/>
      <c r="BJ6" s="2"/>
      <c r="BK6" s="31"/>
      <c r="BL6" s="31"/>
      <c r="BM6" s="2"/>
      <c r="BN6" s="2"/>
      <c r="BO6" s="2"/>
      <c r="BP6" s="31">
        <f>IFERROR(VLOOKUP(A6,ЕНИИВИ1[],2,0),"")</f>
        <v>44862</v>
      </c>
      <c r="BQ6" s="2">
        <f>IFERROR(VLOOKUP(A6,ЕНИИВИ1[],4,0),"")</f>
        <v>2235</v>
      </c>
      <c r="BR6" s="31" t="str">
        <f>IFERROR(VLOOKUP(A6,ЕНИИВИ2[],2,0),"")</f>
        <v/>
      </c>
      <c r="BS6" s="2" t="str">
        <f>IFERROR(VLOOKUP(A6,ЕНИИВИ2[],4,0),"")</f>
        <v/>
      </c>
      <c r="BT6" s="31">
        <v>44865</v>
      </c>
      <c r="BU6" s="31">
        <v>44872</v>
      </c>
      <c r="BV6" s="2">
        <v>700</v>
      </c>
      <c r="BW6" s="2">
        <v>700</v>
      </c>
      <c r="BX6" s="31">
        <v>44876</v>
      </c>
      <c r="BY6" s="31">
        <v>44876</v>
      </c>
      <c r="BZ6" s="44">
        <v>1003</v>
      </c>
      <c r="CA6">
        <v>1003</v>
      </c>
      <c r="CB6" s="31">
        <v>44883</v>
      </c>
      <c r="CC6" s="31"/>
      <c r="CD6" s="40"/>
      <c r="CE6" t="str">
        <f>IFERROR(VLOOKUP(A6,План28[],7,0),"")</f>
        <v/>
      </c>
      <c r="CF6" s="2" t="s">
        <v>1626</v>
      </c>
    </row>
    <row r="7" spans="1:85" hidden="1" x14ac:dyDescent="0.25">
      <c r="A7" s="32">
        <v>4</v>
      </c>
      <c r="B7" s="2" t="s">
        <v>1539</v>
      </c>
      <c r="C7" s="2">
        <v>29136</v>
      </c>
      <c r="D7" s="31">
        <v>44811</v>
      </c>
      <c r="E7" s="2" t="s">
        <v>1541</v>
      </c>
      <c r="F7" s="2" t="s">
        <v>1620</v>
      </c>
      <c r="G7" s="31">
        <v>44047</v>
      </c>
      <c r="H7" s="2"/>
      <c r="I7" s="2"/>
      <c r="J7" s="2"/>
      <c r="K7" s="2"/>
      <c r="L7" s="2"/>
      <c r="M7" s="2"/>
      <c r="N7" s="2"/>
      <c r="O7" s="2"/>
      <c r="P7" s="2" t="s">
        <v>1297</v>
      </c>
      <c r="Q7" s="2"/>
      <c r="R7" s="2" t="s">
        <v>483</v>
      </c>
      <c r="S7" s="2" t="s">
        <v>484</v>
      </c>
      <c r="T7" s="2" t="s">
        <v>133</v>
      </c>
      <c r="U7" s="2" t="s">
        <v>1299</v>
      </c>
      <c r="V7" s="2" t="s">
        <v>484</v>
      </c>
      <c r="W7" s="2" t="s">
        <v>1299</v>
      </c>
      <c r="X7" s="2"/>
      <c r="Y7" s="2"/>
      <c r="Z7" s="2"/>
      <c r="AA7" s="2"/>
      <c r="AB7" s="2"/>
      <c r="AC7" s="2"/>
      <c r="AD7" s="31">
        <v>44812</v>
      </c>
      <c r="AE7" s="2">
        <v>600000</v>
      </c>
      <c r="AF7" s="2"/>
      <c r="AG7" s="2"/>
      <c r="AH7" s="2"/>
      <c r="AI7" s="2"/>
      <c r="AJ7" s="31"/>
      <c r="AK7" s="2"/>
      <c r="AL7" s="31"/>
      <c r="AM7" s="2"/>
      <c r="AN7" s="31"/>
      <c r="AO7" s="2"/>
      <c r="AP7" s="31"/>
      <c r="AQ7" s="2"/>
      <c r="AR7" s="31"/>
      <c r="AS7" s="31"/>
      <c r="AT7" s="2"/>
      <c r="AU7" s="31"/>
      <c r="AV7" s="31"/>
      <c r="AW7" s="2"/>
      <c r="AX7" s="2"/>
      <c r="AY7" s="31"/>
      <c r="AZ7" s="31"/>
      <c r="BA7" s="2"/>
      <c r="BB7" s="2"/>
      <c r="BC7" s="31"/>
      <c r="BD7" s="31"/>
      <c r="BE7" s="2"/>
      <c r="BF7" s="2"/>
      <c r="BG7" s="31"/>
      <c r="BH7" s="31"/>
      <c r="BI7" s="2"/>
      <c r="BJ7" s="2"/>
      <c r="BK7" s="31"/>
      <c r="BL7" s="31"/>
      <c r="BM7" s="2"/>
      <c r="BN7" s="2"/>
      <c r="BO7" s="2"/>
      <c r="BP7" s="31">
        <f>IFERROR(VLOOKUP(A7,ЕНИИВИ1[],2,0),"")</f>
        <v>44862</v>
      </c>
      <c r="BQ7" s="2">
        <f>IFERROR(VLOOKUP(A7,ЕНИИВИ1[],4,0),"")</f>
        <v>303847</v>
      </c>
      <c r="BR7" s="31" t="str">
        <f>IFERROR(VLOOKUP(A7,ЕНИИВИ2[],2,0),"")</f>
        <v/>
      </c>
      <c r="BS7" s="2" t="str">
        <f>IFERROR(VLOOKUP(A7,ЕНИИВИ2[],4,0),"")</f>
        <v/>
      </c>
      <c r="BT7" s="31">
        <v>44865</v>
      </c>
      <c r="BU7" s="31">
        <v>44872</v>
      </c>
      <c r="BV7" s="2">
        <v>700</v>
      </c>
      <c r="BW7" s="2">
        <v>700</v>
      </c>
      <c r="BX7" s="31">
        <v>44876</v>
      </c>
      <c r="BY7" s="31">
        <v>44876</v>
      </c>
      <c r="BZ7" s="44">
        <v>1004</v>
      </c>
      <c r="CA7">
        <v>1004</v>
      </c>
      <c r="CB7" s="31">
        <v>44883</v>
      </c>
      <c r="CC7" s="31"/>
      <c r="CD7" s="40"/>
      <c r="CE7" t="str">
        <f>IFERROR(VLOOKUP(A7,План28[],7,0),"")</f>
        <v/>
      </c>
      <c r="CF7" s="27" t="s">
        <v>1627</v>
      </c>
    </row>
    <row r="8" spans="1:85" hidden="1" x14ac:dyDescent="0.25">
      <c r="A8" s="32">
        <v>5</v>
      </c>
      <c r="B8" s="2" t="s">
        <v>1539</v>
      </c>
      <c r="C8" s="2">
        <v>29254</v>
      </c>
      <c r="D8" s="31">
        <v>44824</v>
      </c>
      <c r="E8" s="2" t="s">
        <v>1541</v>
      </c>
      <c r="F8" s="2" t="s">
        <v>1427</v>
      </c>
      <c r="G8" s="31">
        <v>39104</v>
      </c>
      <c r="H8" s="2"/>
      <c r="I8" s="2"/>
      <c r="J8" s="2"/>
      <c r="K8" s="2"/>
      <c r="L8" s="2"/>
      <c r="M8" s="2"/>
      <c r="N8" s="2"/>
      <c r="O8" s="2"/>
      <c r="P8" s="2" t="s">
        <v>1297</v>
      </c>
      <c r="Q8" s="2"/>
      <c r="R8" s="2" t="s">
        <v>1162</v>
      </c>
      <c r="S8" s="2" t="s">
        <v>484</v>
      </c>
      <c r="T8" s="2" t="s">
        <v>133</v>
      </c>
      <c r="U8" s="2" t="s">
        <v>1299</v>
      </c>
      <c r="V8" s="2" t="s">
        <v>484</v>
      </c>
      <c r="W8" s="2" t="s">
        <v>1299</v>
      </c>
      <c r="X8" s="2"/>
      <c r="Y8" s="2"/>
      <c r="Z8" s="2"/>
      <c r="AA8" s="2"/>
      <c r="AB8" s="2"/>
      <c r="AC8" s="2"/>
      <c r="AD8" s="31">
        <v>44825</v>
      </c>
      <c r="AE8" s="2">
        <v>3150</v>
      </c>
      <c r="AF8" s="2"/>
      <c r="AG8" s="2"/>
      <c r="AH8" s="2"/>
      <c r="AI8" s="2"/>
      <c r="AJ8" s="31"/>
      <c r="AK8" s="2"/>
      <c r="AL8" s="31"/>
      <c r="AM8" s="2"/>
      <c r="AN8" s="31"/>
      <c r="AO8" s="2"/>
      <c r="AP8" s="31"/>
      <c r="AQ8" s="2"/>
      <c r="AR8" s="31"/>
      <c r="AS8" s="31"/>
      <c r="AT8" s="2"/>
      <c r="AU8" s="31"/>
      <c r="AV8" s="31"/>
      <c r="AW8" s="2"/>
      <c r="AX8" s="2"/>
      <c r="AY8" s="31"/>
      <c r="AZ8" s="31"/>
      <c r="BA8" s="2"/>
      <c r="BB8" s="2"/>
      <c r="BC8" s="31"/>
      <c r="BD8" s="31"/>
      <c r="BE8" s="2"/>
      <c r="BF8" s="2"/>
      <c r="BG8" s="31"/>
      <c r="BH8" s="31"/>
      <c r="BI8" s="2"/>
      <c r="BJ8" s="2"/>
      <c r="BK8" s="31"/>
      <c r="BL8" s="31"/>
      <c r="BM8" s="2"/>
      <c r="BN8" s="2"/>
      <c r="BO8" s="2"/>
      <c r="BP8" s="31">
        <f>IFERROR(VLOOKUP(A8,ЕНИИВИ1[],2,0),"")</f>
        <v>44862</v>
      </c>
      <c r="BQ8" s="2">
        <f>IFERROR(VLOOKUP(A8,ЕНИИВИ1[],4,0),"")</f>
        <v>47370</v>
      </c>
      <c r="BR8" s="31" t="str">
        <f>IFERROR(VLOOKUP(A8,ЕНИИВИ2[],2,0),"")</f>
        <v/>
      </c>
      <c r="BS8" s="2" t="str">
        <f>IFERROR(VLOOKUP(A8,ЕНИИВИ2[],4,0),"")</f>
        <v/>
      </c>
      <c r="BT8" s="31">
        <v>44865</v>
      </c>
      <c r="BU8" s="31">
        <v>44872</v>
      </c>
      <c r="BV8" s="2">
        <v>700</v>
      </c>
      <c r="BW8" s="2">
        <v>700</v>
      </c>
      <c r="BX8" s="31">
        <v>44876</v>
      </c>
      <c r="BY8" s="31">
        <v>44876</v>
      </c>
      <c r="BZ8" s="44">
        <v>1005</v>
      </c>
      <c r="CA8">
        <v>1005</v>
      </c>
      <c r="CB8" s="31">
        <v>44883</v>
      </c>
      <c r="CC8" s="31"/>
      <c r="CD8" s="40"/>
      <c r="CE8" t="str">
        <f>IFERROR(VLOOKUP(A8,План28[],7,0),"")</f>
        <v/>
      </c>
      <c r="CF8" s="2" t="s">
        <v>1626</v>
      </c>
    </row>
    <row r="9" spans="1:85" hidden="1" x14ac:dyDescent="0.25">
      <c r="A9" s="32">
        <v>6</v>
      </c>
      <c r="B9" s="2" t="s">
        <v>1416</v>
      </c>
      <c r="C9" s="2">
        <v>17789</v>
      </c>
      <c r="D9" s="31">
        <v>44825</v>
      </c>
      <c r="E9" s="2" t="s">
        <v>1541</v>
      </c>
      <c r="F9" s="2" t="s">
        <v>1620</v>
      </c>
      <c r="G9" s="31">
        <v>31620</v>
      </c>
      <c r="H9" s="2"/>
      <c r="I9" s="2"/>
      <c r="J9" s="2"/>
      <c r="K9" s="2"/>
      <c r="L9" s="2"/>
      <c r="M9" s="2"/>
      <c r="N9" s="2"/>
      <c r="O9" s="2"/>
      <c r="P9" s="2" t="s">
        <v>1298</v>
      </c>
      <c r="Q9" s="2"/>
      <c r="R9" s="2" t="s">
        <v>1162</v>
      </c>
      <c r="S9" s="2" t="s">
        <v>484</v>
      </c>
      <c r="T9" s="2" t="s">
        <v>133</v>
      </c>
      <c r="U9" s="2" t="s">
        <v>1299</v>
      </c>
      <c r="V9" s="2" t="s">
        <v>484</v>
      </c>
      <c r="W9" s="2" t="s">
        <v>1299</v>
      </c>
      <c r="X9" s="2"/>
      <c r="Y9" s="2"/>
      <c r="Z9" s="2"/>
      <c r="AA9" s="2"/>
      <c r="AB9" s="2"/>
      <c r="AC9" s="2"/>
      <c r="AD9" s="31">
        <v>44818</v>
      </c>
      <c r="AE9" s="2">
        <v>9340</v>
      </c>
      <c r="AF9" s="2"/>
      <c r="AG9" s="2"/>
      <c r="AH9" s="2"/>
      <c r="AI9" s="2"/>
      <c r="AJ9" s="31"/>
      <c r="AK9" s="2"/>
      <c r="AL9" s="31"/>
      <c r="AM9" s="2"/>
      <c r="AN9" s="31"/>
      <c r="AO9" s="2"/>
      <c r="AP9" s="31"/>
      <c r="AQ9" s="2"/>
      <c r="AR9" s="31"/>
      <c r="AS9" s="31"/>
      <c r="AT9" s="2"/>
      <c r="AU9" s="31"/>
      <c r="AV9" s="31"/>
      <c r="AW9" s="2"/>
      <c r="AX9" s="2"/>
      <c r="AY9" s="31"/>
      <c r="AZ9" s="31"/>
      <c r="BA9" s="2"/>
      <c r="BB9" s="2"/>
      <c r="BC9" s="31"/>
      <c r="BD9" s="31"/>
      <c r="BE9" s="2"/>
      <c r="BF9" s="2"/>
      <c r="BG9" s="31"/>
      <c r="BH9" s="31"/>
      <c r="BI9" s="2"/>
      <c r="BJ9" s="2"/>
      <c r="BK9" s="31"/>
      <c r="BL9" s="31"/>
      <c r="BM9" s="2"/>
      <c r="BN9" s="2"/>
      <c r="BO9" s="2"/>
      <c r="BP9" s="31">
        <f>IFERROR(VLOOKUP(A9,ЕНИИВИ1[],2,0),"")</f>
        <v>44862</v>
      </c>
      <c r="BQ9" s="2">
        <f>IFERROR(VLOOKUP(A9,ЕНИИВИ1[],4,0),"")</f>
        <v>160564</v>
      </c>
      <c r="BR9" s="31" t="str">
        <f>IFERROR(VLOOKUP(A9,ЕНИИВИ2[],2,0),"")</f>
        <v/>
      </c>
      <c r="BS9" s="2" t="str">
        <f>IFERROR(VLOOKUP(A9,ЕНИИВИ2[],4,0),"")</f>
        <v/>
      </c>
      <c r="BT9" s="31">
        <v>44865</v>
      </c>
      <c r="BU9" s="31">
        <v>44872</v>
      </c>
      <c r="BV9" s="2">
        <v>700</v>
      </c>
      <c r="BW9" s="2">
        <v>700</v>
      </c>
      <c r="BX9" s="31">
        <v>44876</v>
      </c>
      <c r="BY9" s="31">
        <v>44876</v>
      </c>
      <c r="BZ9" s="44">
        <v>1006</v>
      </c>
      <c r="CA9">
        <v>1006</v>
      </c>
      <c r="CB9" s="31">
        <v>44883</v>
      </c>
      <c r="CC9" s="31"/>
      <c r="CD9" s="40"/>
      <c r="CE9" t="str">
        <f>IFERROR(VLOOKUP(A9,План28[],7,0),"")</f>
        <v/>
      </c>
      <c r="CF9" s="2" t="s">
        <v>1626</v>
      </c>
    </row>
    <row r="10" spans="1:85" hidden="1" x14ac:dyDescent="0.25">
      <c r="A10" s="32">
        <v>7</v>
      </c>
      <c r="B10" s="2" t="s">
        <v>1416</v>
      </c>
      <c r="C10" s="2">
        <v>8842</v>
      </c>
      <c r="D10" s="31">
        <v>44826</v>
      </c>
      <c r="E10" s="2" t="s">
        <v>1541</v>
      </c>
      <c r="F10" s="2" t="s">
        <v>1620</v>
      </c>
      <c r="G10" s="31">
        <v>29225</v>
      </c>
      <c r="H10" s="2"/>
      <c r="I10" s="2"/>
      <c r="J10" s="2"/>
      <c r="K10" s="2"/>
      <c r="L10" s="2"/>
      <c r="M10" s="2"/>
      <c r="N10" s="2"/>
      <c r="O10" s="2"/>
      <c r="P10" s="2" t="s">
        <v>1298</v>
      </c>
      <c r="Q10" s="2"/>
      <c r="R10" s="2" t="s">
        <v>1162</v>
      </c>
      <c r="S10" s="2" t="s">
        <v>484</v>
      </c>
      <c r="T10" s="2" t="s">
        <v>133</v>
      </c>
      <c r="U10" s="2" t="s">
        <v>1299</v>
      </c>
      <c r="V10" s="2" t="s">
        <v>484</v>
      </c>
      <c r="W10" s="2" t="s">
        <v>1299</v>
      </c>
      <c r="X10" s="2"/>
      <c r="Y10" s="2"/>
      <c r="Z10" s="2"/>
      <c r="AA10" s="2"/>
      <c r="AB10" s="2"/>
      <c r="AC10" s="2"/>
      <c r="AD10" s="31">
        <v>44826</v>
      </c>
      <c r="AE10" s="2">
        <v>6500</v>
      </c>
      <c r="AF10" s="2"/>
      <c r="AG10" s="2"/>
      <c r="AH10" s="2"/>
      <c r="AI10" s="2"/>
      <c r="AJ10" s="31"/>
      <c r="AK10" s="2"/>
      <c r="AL10" s="31"/>
      <c r="AM10" s="2"/>
      <c r="AN10" s="31"/>
      <c r="AO10" s="2"/>
      <c r="AP10" s="31"/>
      <c r="AQ10" s="2"/>
      <c r="AR10" s="31"/>
      <c r="AS10" s="31"/>
      <c r="AT10" s="2"/>
      <c r="AU10" s="31"/>
      <c r="AV10" s="31"/>
      <c r="AW10" s="2"/>
      <c r="AX10" s="2"/>
      <c r="AY10" s="31"/>
      <c r="AZ10" s="31"/>
      <c r="BA10" s="2"/>
      <c r="BB10" s="2"/>
      <c r="BC10" s="31"/>
      <c r="BD10" s="31"/>
      <c r="BE10" s="2"/>
      <c r="BF10" s="2"/>
      <c r="BG10" s="31"/>
      <c r="BH10" s="31"/>
      <c r="BI10" s="2"/>
      <c r="BJ10" s="2"/>
      <c r="BK10" s="31"/>
      <c r="BL10" s="31"/>
      <c r="BM10" s="2"/>
      <c r="BN10" s="2"/>
      <c r="BO10" s="2"/>
      <c r="BP10" s="31">
        <f>IFERROR(VLOOKUP(A10,ЕНИИВИ1[],2,0),"")</f>
        <v>44862</v>
      </c>
      <c r="BQ10" s="2">
        <f>IFERROR(VLOOKUP(A10,ЕНИИВИ1[],4,0),"")</f>
        <v>5629</v>
      </c>
      <c r="BR10" s="31" t="str">
        <f>IFERROR(VLOOKUP(A10,ЕНИИВИ2[],2,0),"")</f>
        <v/>
      </c>
      <c r="BS10" s="2" t="str">
        <f>IFERROR(VLOOKUP(A10,ЕНИИВИ2[],4,0),"")</f>
        <v/>
      </c>
      <c r="BT10" s="31">
        <v>44865</v>
      </c>
      <c r="BU10" s="31">
        <v>44872</v>
      </c>
      <c r="BV10" s="2">
        <v>700</v>
      </c>
      <c r="BW10" s="2">
        <v>700</v>
      </c>
      <c r="BX10" s="31">
        <v>44876</v>
      </c>
      <c r="BY10" s="31"/>
      <c r="CA10" s="45">
        <v>1022</v>
      </c>
      <c r="CB10" s="31">
        <v>44883</v>
      </c>
      <c r="CC10" s="31"/>
      <c r="CD10" s="40"/>
      <c r="CE10" t="str">
        <f>IFERROR(VLOOKUP(A10,План28[],7,0),"")</f>
        <v/>
      </c>
      <c r="CF10" s="2" t="s">
        <v>1626</v>
      </c>
    </row>
    <row r="11" spans="1:85" hidden="1" x14ac:dyDescent="0.25">
      <c r="A11" s="32">
        <v>8</v>
      </c>
      <c r="B11" s="2" t="s">
        <v>1416</v>
      </c>
      <c r="C11" s="2">
        <v>9337</v>
      </c>
      <c r="D11" s="31">
        <v>44826</v>
      </c>
      <c r="E11" s="2" t="s">
        <v>1541</v>
      </c>
      <c r="F11" s="2" t="s">
        <v>1620</v>
      </c>
      <c r="G11" s="31">
        <v>38848</v>
      </c>
      <c r="H11" s="2"/>
      <c r="I11" s="2"/>
      <c r="J11" s="2"/>
      <c r="K11" s="2"/>
      <c r="L11" s="2"/>
      <c r="M11" s="2"/>
      <c r="N11" s="2"/>
      <c r="O11" s="2"/>
      <c r="P11" s="2" t="s">
        <v>1298</v>
      </c>
      <c r="Q11" s="2"/>
      <c r="R11" s="2" t="s">
        <v>1162</v>
      </c>
      <c r="S11" s="2" t="s">
        <v>484</v>
      </c>
      <c r="T11" s="2" t="s">
        <v>133</v>
      </c>
      <c r="U11" s="2" t="s">
        <v>1299</v>
      </c>
      <c r="V11" s="2" t="s">
        <v>484</v>
      </c>
      <c r="W11" s="2" t="s">
        <v>1299</v>
      </c>
      <c r="X11" s="2"/>
      <c r="Y11" s="2"/>
      <c r="Z11" s="2"/>
      <c r="AA11" s="2"/>
      <c r="AB11" s="2"/>
      <c r="AC11" s="2"/>
      <c r="AD11" s="31">
        <v>44827</v>
      </c>
      <c r="AE11" s="2">
        <v>39000</v>
      </c>
      <c r="AF11" s="2"/>
      <c r="AG11" s="2"/>
      <c r="AH11" s="2"/>
      <c r="AI11" s="2"/>
      <c r="AJ11" s="31"/>
      <c r="AK11" s="2"/>
      <c r="AL11" s="31"/>
      <c r="AM11" s="2"/>
      <c r="AN11" s="31"/>
      <c r="AO11" s="2"/>
      <c r="AP11" s="31"/>
      <c r="AQ11" s="2"/>
      <c r="AR11" s="31"/>
      <c r="AS11" s="31"/>
      <c r="AT11" s="2"/>
      <c r="AU11" s="31"/>
      <c r="AV11" s="31"/>
      <c r="AW11" s="2"/>
      <c r="AX11" s="2"/>
      <c r="AY11" s="31"/>
      <c r="AZ11" s="31"/>
      <c r="BA11" s="2"/>
      <c r="BB11" s="2"/>
      <c r="BC11" s="31"/>
      <c r="BD11" s="31"/>
      <c r="BE11" s="2"/>
      <c r="BF11" s="2"/>
      <c r="BG11" s="31"/>
      <c r="BH11" s="31"/>
      <c r="BI11" s="2"/>
      <c r="BJ11" s="2"/>
      <c r="BK11" s="31"/>
      <c r="BL11" s="31"/>
      <c r="BM11" s="2"/>
      <c r="BN11" s="2"/>
      <c r="BO11" s="2"/>
      <c r="BP11" s="31">
        <f>IFERROR(VLOOKUP(A11,ЕНИИВИ1[],2,0),"")</f>
        <v>44862</v>
      </c>
      <c r="BQ11" s="2">
        <f>IFERROR(VLOOKUP(A11,ЕНИИВИ1[],4,0),"")</f>
        <v>53701</v>
      </c>
      <c r="BR11" s="31" t="str">
        <f>IFERROR(VLOOKUP(A11,ЕНИИВИ2[],2,0),"")</f>
        <v/>
      </c>
      <c r="BS11" s="2" t="str">
        <f>IFERROR(VLOOKUP(A11,ЕНИИВИ2[],4,0),"")</f>
        <v/>
      </c>
      <c r="BT11" s="31">
        <v>44865</v>
      </c>
      <c r="BU11" s="31">
        <v>44872</v>
      </c>
      <c r="BV11" s="2">
        <v>700</v>
      </c>
      <c r="BW11" s="2">
        <v>700</v>
      </c>
      <c r="BX11" s="31">
        <v>44876</v>
      </c>
      <c r="BY11" s="31"/>
      <c r="CA11" s="45">
        <v>1023</v>
      </c>
      <c r="CB11" s="31">
        <v>44883</v>
      </c>
      <c r="CC11" s="31"/>
      <c r="CD11" s="40"/>
      <c r="CE11" t="str">
        <f>IFERROR(VLOOKUP(A11,План28[],7,0),"")</f>
        <v/>
      </c>
      <c r="CF11" s="2" t="s">
        <v>1626</v>
      </c>
    </row>
    <row r="12" spans="1:85" hidden="1" x14ac:dyDescent="0.25">
      <c r="A12" s="32">
        <v>9</v>
      </c>
      <c r="B12" s="2" t="s">
        <v>1416</v>
      </c>
      <c r="C12" s="2">
        <v>8563</v>
      </c>
      <c r="D12" s="31">
        <v>44826</v>
      </c>
      <c r="E12" s="2" t="s">
        <v>1541</v>
      </c>
      <c r="F12" s="2" t="s">
        <v>1620</v>
      </c>
      <c r="G12" s="31">
        <v>28355</v>
      </c>
      <c r="H12" s="2"/>
      <c r="I12" s="2"/>
      <c r="J12" s="2"/>
      <c r="K12" s="2"/>
      <c r="L12" s="2"/>
      <c r="M12" s="2"/>
      <c r="N12" s="2"/>
      <c r="O12" s="2"/>
      <c r="P12" s="2" t="s">
        <v>1298</v>
      </c>
      <c r="Q12" s="2"/>
      <c r="R12" s="2" t="s">
        <v>1162</v>
      </c>
      <c r="S12" s="2" t="s">
        <v>484</v>
      </c>
      <c r="T12" s="2" t="s">
        <v>133</v>
      </c>
      <c r="U12" s="2" t="s">
        <v>1299</v>
      </c>
      <c r="V12" s="2" t="s">
        <v>484</v>
      </c>
      <c r="W12" s="2" t="s">
        <v>1299</v>
      </c>
      <c r="X12" s="2"/>
      <c r="Y12" s="2"/>
      <c r="Z12" s="2"/>
      <c r="AA12" s="2"/>
      <c r="AB12" s="2"/>
      <c r="AC12" s="2"/>
      <c r="AD12" s="31">
        <v>44824</v>
      </c>
      <c r="AE12" s="20"/>
      <c r="AF12" s="2"/>
      <c r="AG12" s="2"/>
      <c r="AH12" s="2"/>
      <c r="AI12" s="2"/>
      <c r="AJ12" s="31"/>
      <c r="AK12" s="2"/>
      <c r="AL12" s="31"/>
      <c r="AM12" s="2"/>
      <c r="AN12" s="31"/>
      <c r="AO12" s="2"/>
      <c r="AP12" s="31"/>
      <c r="AQ12" s="2"/>
      <c r="AR12" s="31"/>
      <c r="AS12" s="31"/>
      <c r="AT12" s="2"/>
      <c r="AU12" s="31"/>
      <c r="AV12" s="31"/>
      <c r="AW12" s="2"/>
      <c r="AX12" s="2"/>
      <c r="AY12" s="31"/>
      <c r="AZ12" s="31"/>
      <c r="BA12" s="2"/>
      <c r="BB12" s="2"/>
      <c r="BC12" s="31"/>
      <c r="BD12" s="31"/>
      <c r="BE12" s="2"/>
      <c r="BF12" s="2"/>
      <c r="BG12" s="31"/>
      <c r="BH12" s="31"/>
      <c r="BI12" s="2"/>
      <c r="BJ12" s="2"/>
      <c r="BK12" s="31"/>
      <c r="BL12" s="31"/>
      <c r="BM12" s="2"/>
      <c r="BN12" s="2"/>
      <c r="BO12" s="2"/>
      <c r="BP12" s="31">
        <f>IFERROR(VLOOKUP(A12,ЕНИИВИ1[],2,0),"")</f>
        <v>44862</v>
      </c>
      <c r="BQ12" s="2">
        <f>IFERROR(VLOOKUP(A12,ЕНИИВИ1[],4,0),"")</f>
        <v>146343</v>
      </c>
      <c r="BR12" s="31" t="str">
        <f>IFERROR(VLOOKUP(A12,ЕНИИВИ2[],2,0),"")</f>
        <v/>
      </c>
      <c r="BS12" s="2" t="str">
        <f>IFERROR(VLOOKUP(A12,ЕНИИВИ2[],4,0),"")</f>
        <v/>
      </c>
      <c r="BT12" s="31">
        <v>44865</v>
      </c>
      <c r="BU12" s="31">
        <v>44872</v>
      </c>
      <c r="BV12" s="2">
        <v>700</v>
      </c>
      <c r="BW12" s="2">
        <v>700</v>
      </c>
      <c r="BX12" s="31">
        <v>44876</v>
      </c>
      <c r="BY12" s="31"/>
      <c r="CA12" s="45">
        <v>1024</v>
      </c>
      <c r="CB12" s="31">
        <v>44883</v>
      </c>
      <c r="CC12" s="31"/>
      <c r="CD12" s="40"/>
      <c r="CE12" t="str">
        <f>IFERROR(VLOOKUP(A12,План28[],7,0),"")</f>
        <v/>
      </c>
      <c r="CF12" s="2" t="s">
        <v>1626</v>
      </c>
    </row>
    <row r="13" spans="1:85" hidden="1" x14ac:dyDescent="0.25">
      <c r="A13" s="32">
        <v>10</v>
      </c>
      <c r="B13" s="2" t="s">
        <v>1416</v>
      </c>
      <c r="C13" s="2">
        <v>18823</v>
      </c>
      <c r="D13" s="31">
        <v>44826</v>
      </c>
      <c r="E13" s="2" t="s">
        <v>1541</v>
      </c>
      <c r="F13" s="2" t="s">
        <v>1427</v>
      </c>
      <c r="G13" s="31">
        <v>41272</v>
      </c>
      <c r="H13" s="2"/>
      <c r="I13" s="2"/>
      <c r="J13" s="2"/>
      <c r="K13" s="2"/>
      <c r="L13" s="2"/>
      <c r="M13" s="2"/>
      <c r="N13" s="2"/>
      <c r="O13" s="2"/>
      <c r="P13" s="2" t="s">
        <v>1298</v>
      </c>
      <c r="Q13" s="2"/>
      <c r="R13" s="2" t="s">
        <v>1162</v>
      </c>
      <c r="S13" s="2" t="s">
        <v>484</v>
      </c>
      <c r="T13" s="2" t="s">
        <v>133</v>
      </c>
      <c r="U13" s="2" t="s">
        <v>1299</v>
      </c>
      <c r="V13" s="2" t="s">
        <v>484</v>
      </c>
      <c r="W13" s="2" t="s">
        <v>1299</v>
      </c>
      <c r="X13" s="2"/>
      <c r="Y13" s="2"/>
      <c r="Z13" s="2"/>
      <c r="AA13" s="2"/>
      <c r="AB13" s="2"/>
      <c r="AC13" s="2"/>
      <c r="AD13" s="31">
        <v>44830</v>
      </c>
      <c r="AE13" s="2"/>
      <c r="AF13" s="2"/>
      <c r="AG13" s="2"/>
      <c r="AH13" s="2"/>
      <c r="AI13" s="2"/>
      <c r="AJ13" s="31"/>
      <c r="AK13" s="2"/>
      <c r="AL13" s="31"/>
      <c r="AM13" s="2"/>
      <c r="AN13" s="31"/>
      <c r="AO13" s="2"/>
      <c r="AP13" s="31"/>
      <c r="AQ13" s="2"/>
      <c r="AR13" s="31"/>
      <c r="AS13" s="31"/>
      <c r="AT13" s="2"/>
      <c r="AU13" s="31"/>
      <c r="AV13" s="31"/>
      <c r="AW13" s="2"/>
      <c r="AX13" s="2"/>
      <c r="AY13" s="31"/>
      <c r="AZ13" s="31"/>
      <c r="BA13" s="2"/>
      <c r="BB13" s="2"/>
      <c r="BC13" s="31"/>
      <c r="BD13" s="31"/>
      <c r="BE13" s="2"/>
      <c r="BF13" s="2"/>
      <c r="BG13" s="31"/>
      <c r="BH13" s="31"/>
      <c r="BI13" s="2"/>
      <c r="BJ13" s="2"/>
      <c r="BK13" s="31"/>
      <c r="BL13" s="31"/>
      <c r="BM13" s="2"/>
      <c r="BN13" s="2"/>
      <c r="BO13" s="2"/>
      <c r="BP13" s="31">
        <f>IFERROR(VLOOKUP(A13,ЕНИИВИ1[],2,0),"")</f>
        <v>44862</v>
      </c>
      <c r="BQ13" s="2">
        <f>IFERROR(VLOOKUP(A13,ЕНИИВИ1[],4,0),"")</f>
        <v>0</v>
      </c>
      <c r="BR13" s="31">
        <f>IFERROR(VLOOKUP(A13,ЕНИИВИ2[],2,0),"")</f>
        <v>44866</v>
      </c>
      <c r="BS13" s="2">
        <f>IFERROR(VLOOKUP(A13,ЕНИИВИ2[],4,0),"")</f>
        <v>0</v>
      </c>
      <c r="BT13" s="31"/>
      <c r="BU13" s="31"/>
      <c r="BV13" s="31"/>
      <c r="BW13" s="31"/>
      <c r="BX13" s="31"/>
      <c r="BY13" s="31"/>
      <c r="CA13">
        <v>1056</v>
      </c>
      <c r="CB13" s="31"/>
      <c r="CC13" s="31"/>
      <c r="CD13" s="40"/>
      <c r="CE13" t="str">
        <f>IFERROR(VLOOKUP(A13,План28[],7,0),"")</f>
        <v>Билалова</v>
      </c>
      <c r="CF13" s="2" t="s">
        <v>1626</v>
      </c>
    </row>
    <row r="14" spans="1:85" hidden="1" x14ac:dyDescent="0.25">
      <c r="A14" s="32">
        <v>11</v>
      </c>
      <c r="B14" s="2" t="s">
        <v>1416</v>
      </c>
      <c r="C14" s="2">
        <v>20365</v>
      </c>
      <c r="D14" s="31">
        <v>44833</v>
      </c>
      <c r="E14" s="2" t="s">
        <v>1541</v>
      </c>
      <c r="F14" s="2" t="s">
        <v>1427</v>
      </c>
      <c r="G14" s="31">
        <v>32662</v>
      </c>
      <c r="H14" s="2"/>
      <c r="I14" s="2"/>
      <c r="J14" s="2"/>
      <c r="K14" s="2"/>
      <c r="L14" s="2"/>
      <c r="M14" s="2"/>
      <c r="N14" s="2"/>
      <c r="O14" s="2"/>
      <c r="P14" s="2" t="s">
        <v>1298</v>
      </c>
      <c r="Q14" s="2"/>
      <c r="R14" s="2" t="s">
        <v>1162</v>
      </c>
      <c r="S14" s="2" t="s">
        <v>484</v>
      </c>
      <c r="T14" s="2" t="s">
        <v>133</v>
      </c>
      <c r="U14" s="2" t="s">
        <v>1299</v>
      </c>
      <c r="V14" s="2" t="s">
        <v>484</v>
      </c>
      <c r="W14" s="2" t="s">
        <v>1299</v>
      </c>
      <c r="X14" s="2"/>
      <c r="Y14" s="2"/>
      <c r="Z14" s="2"/>
      <c r="AA14" s="2"/>
      <c r="AB14" s="2"/>
      <c r="AC14" s="2"/>
      <c r="AD14" s="31">
        <v>44833</v>
      </c>
      <c r="AE14" s="2">
        <v>26000</v>
      </c>
      <c r="AF14" s="2"/>
      <c r="AG14" s="2"/>
      <c r="AH14" s="2"/>
      <c r="AI14" s="2"/>
      <c r="AJ14" s="31"/>
      <c r="AK14" s="2"/>
      <c r="AL14" s="31"/>
      <c r="AM14" s="2"/>
      <c r="AN14" s="31"/>
      <c r="AO14" s="2"/>
      <c r="AP14" s="31"/>
      <c r="AQ14" s="2"/>
      <c r="AR14" s="31"/>
      <c r="AS14" s="31"/>
      <c r="AT14" s="2"/>
      <c r="AU14" s="31"/>
      <c r="AV14" s="31"/>
      <c r="AW14" s="2"/>
      <c r="AX14" s="2"/>
      <c r="AY14" s="31"/>
      <c r="AZ14" s="31"/>
      <c r="BA14" s="2"/>
      <c r="BB14" s="2"/>
      <c r="BC14" s="31"/>
      <c r="BD14" s="31"/>
      <c r="BE14" s="2"/>
      <c r="BF14" s="2"/>
      <c r="BG14" s="31"/>
      <c r="BH14" s="31"/>
      <c r="BI14" s="2"/>
      <c r="BJ14" s="2"/>
      <c r="BK14" s="31"/>
      <c r="BL14" s="31"/>
      <c r="BM14" s="2"/>
      <c r="BN14" s="2"/>
      <c r="BO14" s="2"/>
      <c r="BP14" s="31">
        <f>IFERROR(VLOOKUP(A14,ЕНИИВИ1[],2,0),"")</f>
        <v>44862</v>
      </c>
      <c r="BQ14" s="2">
        <f>IFERROR(VLOOKUP(A14,ЕНИИВИ1[],4,0),"")</f>
        <v>61780</v>
      </c>
      <c r="BR14" s="31" t="str">
        <f>IFERROR(VLOOKUP(A14,ЕНИИВИ2[],2,0),"")</f>
        <v/>
      </c>
      <c r="BS14" s="2" t="str">
        <f>IFERROR(VLOOKUP(A14,ЕНИИВИ2[],4,0),"")</f>
        <v/>
      </c>
      <c r="BT14" s="31">
        <v>44865</v>
      </c>
      <c r="BU14" s="31">
        <v>44872</v>
      </c>
      <c r="BV14" s="2">
        <v>700</v>
      </c>
      <c r="BW14" s="2">
        <v>700</v>
      </c>
      <c r="BX14" s="31">
        <v>44876</v>
      </c>
      <c r="BY14" s="31"/>
      <c r="CA14" s="45">
        <v>1025</v>
      </c>
      <c r="CB14" s="31">
        <v>44883</v>
      </c>
      <c r="CC14" s="31"/>
      <c r="CD14" s="40"/>
      <c r="CE14" t="str">
        <f>IFERROR(VLOOKUP(A14,План28[],7,0),"")</f>
        <v/>
      </c>
      <c r="CF14" s="2" t="s">
        <v>1626</v>
      </c>
    </row>
    <row r="15" spans="1:85" hidden="1" x14ac:dyDescent="0.25">
      <c r="A15" s="32">
        <v>12</v>
      </c>
      <c r="B15" s="2" t="s">
        <v>1416</v>
      </c>
      <c r="C15" s="33" t="s">
        <v>1567</v>
      </c>
      <c r="D15" s="31">
        <v>44834</v>
      </c>
      <c r="E15" s="2" t="s">
        <v>1541</v>
      </c>
      <c r="F15" s="2" t="s">
        <v>1427</v>
      </c>
      <c r="G15" s="31">
        <v>24494</v>
      </c>
      <c r="H15" s="2"/>
      <c r="I15" s="2"/>
      <c r="J15" s="2"/>
      <c r="K15" s="2"/>
      <c r="L15" s="2"/>
      <c r="M15" s="2"/>
      <c r="N15" s="2"/>
      <c r="O15" s="2"/>
      <c r="P15" s="2" t="s">
        <v>1298</v>
      </c>
      <c r="Q15" s="2"/>
      <c r="R15" s="2" t="s">
        <v>1162</v>
      </c>
      <c r="S15" s="2" t="s">
        <v>484</v>
      </c>
      <c r="T15" s="2" t="s">
        <v>133</v>
      </c>
      <c r="U15" s="2" t="s">
        <v>1299</v>
      </c>
      <c r="V15" s="2" t="s">
        <v>484</v>
      </c>
      <c r="W15" s="2" t="s">
        <v>1299</v>
      </c>
      <c r="X15" s="2"/>
      <c r="Y15" s="2"/>
      <c r="Z15" s="2"/>
      <c r="AA15" s="2"/>
      <c r="AB15" s="2"/>
      <c r="AC15" s="2"/>
      <c r="AD15" s="31">
        <v>44827</v>
      </c>
      <c r="AE15" s="2">
        <v>1510</v>
      </c>
      <c r="AF15" s="2"/>
      <c r="AG15" s="2"/>
      <c r="AH15" s="2"/>
      <c r="AI15" s="2"/>
      <c r="AJ15" s="31"/>
      <c r="AK15" s="2"/>
      <c r="AL15" s="31"/>
      <c r="AM15" s="2"/>
      <c r="AN15" s="31"/>
      <c r="AO15" s="2"/>
      <c r="AP15" s="31"/>
      <c r="AQ15" s="2"/>
      <c r="AR15" s="31"/>
      <c r="AS15" s="31"/>
      <c r="AT15" s="2"/>
      <c r="AU15" s="31"/>
      <c r="AV15" s="31"/>
      <c r="AW15" s="2"/>
      <c r="AX15" s="2"/>
      <c r="AY15" s="31"/>
      <c r="AZ15" s="31"/>
      <c r="BA15" s="2"/>
      <c r="BB15" s="2"/>
      <c r="BC15" s="31"/>
      <c r="BD15" s="31"/>
      <c r="BE15" s="2"/>
      <c r="BF15" s="2"/>
      <c r="BG15" s="31"/>
      <c r="BH15" s="31"/>
      <c r="BI15" s="2"/>
      <c r="BJ15" s="2"/>
      <c r="BK15" s="31"/>
      <c r="BL15" s="31"/>
      <c r="BM15" s="2"/>
      <c r="BN15" s="2"/>
      <c r="BO15" s="2"/>
      <c r="BP15" s="31">
        <f>IFERROR(VLOOKUP(A15,ЕНИИВИ1[],2,0),"")</f>
        <v>44862</v>
      </c>
      <c r="BQ15" s="2">
        <f>IFERROR(VLOOKUP(A15,ЕНИИВИ1[],4,0),"")</f>
        <v>0</v>
      </c>
      <c r="BR15" s="31">
        <f>IFERROR(VLOOKUP(A15,ЕНИИВИ2[],2,0),"")</f>
        <v>44866</v>
      </c>
      <c r="BS15" s="2">
        <f>IFERROR(VLOOKUP(A15,ЕНИИВИ2[],4,0),"")</f>
        <v>0</v>
      </c>
      <c r="BT15" s="31">
        <v>44865</v>
      </c>
      <c r="BU15" s="31">
        <v>44872</v>
      </c>
      <c r="BV15" s="2">
        <v>700</v>
      </c>
      <c r="BW15" s="2">
        <v>700</v>
      </c>
      <c r="BX15" s="31">
        <v>44876</v>
      </c>
      <c r="BY15" s="31"/>
      <c r="CA15" s="45">
        <v>1026</v>
      </c>
      <c r="CB15" s="31">
        <v>44883</v>
      </c>
      <c r="CC15" s="31"/>
      <c r="CD15" s="40"/>
      <c r="CE15" t="str">
        <f>IFERROR(VLOOKUP(A15,План28[],7,0),"")</f>
        <v/>
      </c>
      <c r="CF15" s="2" t="s">
        <v>1626</v>
      </c>
    </row>
    <row r="16" spans="1:85" hidden="1" x14ac:dyDescent="0.25">
      <c r="A16" s="32">
        <v>13</v>
      </c>
      <c r="B16" s="2" t="s">
        <v>1416</v>
      </c>
      <c r="C16" s="2">
        <v>12581</v>
      </c>
      <c r="D16" s="31">
        <v>44840</v>
      </c>
      <c r="E16" s="2" t="s">
        <v>1541</v>
      </c>
      <c r="F16" s="2" t="s">
        <v>1620</v>
      </c>
      <c r="G16" s="31">
        <v>38975</v>
      </c>
      <c r="H16" s="2"/>
      <c r="I16" s="2"/>
      <c r="J16" s="2"/>
      <c r="K16" s="2"/>
      <c r="L16" s="2"/>
      <c r="M16" s="2"/>
      <c r="N16" s="2"/>
      <c r="O16" s="2"/>
      <c r="P16" s="2" t="s">
        <v>1298</v>
      </c>
      <c r="Q16" s="2"/>
      <c r="R16" s="2" t="s">
        <v>1162</v>
      </c>
      <c r="S16" s="2" t="s">
        <v>484</v>
      </c>
      <c r="T16" s="2" t="s">
        <v>133</v>
      </c>
      <c r="U16" s="2" t="s">
        <v>1299</v>
      </c>
      <c r="V16" s="2" t="s">
        <v>484</v>
      </c>
      <c r="W16" s="2" t="s">
        <v>1299</v>
      </c>
      <c r="X16" s="2"/>
      <c r="Y16" s="2"/>
      <c r="Z16" s="2"/>
      <c r="AA16" s="2"/>
      <c r="AB16" s="2"/>
      <c r="AC16" s="2"/>
      <c r="AD16" s="31">
        <v>44841</v>
      </c>
      <c r="AE16" s="2">
        <v>61000</v>
      </c>
      <c r="AF16" s="2"/>
      <c r="AG16" s="2"/>
      <c r="AH16" s="2"/>
      <c r="AI16" s="2"/>
      <c r="AJ16" s="31"/>
      <c r="AK16" s="2"/>
      <c r="AL16" s="31"/>
      <c r="AM16" s="2"/>
      <c r="AN16" s="31"/>
      <c r="AO16" s="2"/>
      <c r="AP16" s="31"/>
      <c r="AQ16" s="2"/>
      <c r="AR16" s="31"/>
      <c r="AS16" s="31"/>
      <c r="AT16" s="2"/>
      <c r="AU16" s="31"/>
      <c r="AV16" s="31"/>
      <c r="AW16" s="2"/>
      <c r="AX16" s="2"/>
      <c r="AY16" s="31"/>
      <c r="AZ16" s="31"/>
      <c r="BA16" s="2"/>
      <c r="BB16" s="2"/>
      <c r="BC16" s="31"/>
      <c r="BD16" s="31"/>
      <c r="BE16" s="2"/>
      <c r="BF16" s="2"/>
      <c r="BG16" s="31"/>
      <c r="BH16" s="31"/>
      <c r="BI16" s="2"/>
      <c r="BJ16" s="2"/>
      <c r="BK16" s="31"/>
      <c r="BL16" s="31"/>
      <c r="BM16" s="2"/>
      <c r="BN16" s="2"/>
      <c r="BO16" s="2"/>
      <c r="BP16" s="31">
        <f>IFERROR(VLOOKUP(A16,ЕНИИВИ1[],2,0),"")</f>
        <v>44862</v>
      </c>
      <c r="BQ16" s="2">
        <f>IFERROR(VLOOKUP(A16,ЕНИИВИ1[],4,0),"")</f>
        <v>125418</v>
      </c>
      <c r="BR16" s="31" t="str">
        <f>IFERROR(VLOOKUP(A16,ЕНИИВИ2[],2,0),"")</f>
        <v/>
      </c>
      <c r="BS16" s="2" t="str">
        <f>IFERROR(VLOOKUP(A16,ЕНИИВИ2[],4,0),"")</f>
        <v/>
      </c>
      <c r="BT16" s="31">
        <v>44866</v>
      </c>
      <c r="BU16" s="31">
        <v>44873</v>
      </c>
      <c r="BV16" s="2">
        <v>700</v>
      </c>
      <c r="BW16" s="2">
        <v>700</v>
      </c>
      <c r="BX16" s="31"/>
      <c r="BY16" s="31"/>
      <c r="CA16" s="45">
        <v>1027</v>
      </c>
      <c r="CB16" s="31">
        <v>44888</v>
      </c>
      <c r="CC16" s="31"/>
      <c r="CD16" s="40" t="s">
        <v>1612</v>
      </c>
      <c r="CE16" t="str">
        <f>IFERROR(VLOOKUP(A16,План28[],7,0),"")</f>
        <v/>
      </c>
      <c r="CF16" s="2" t="s">
        <v>1626</v>
      </c>
    </row>
    <row r="17" spans="1:85" hidden="1" x14ac:dyDescent="0.25">
      <c r="A17" s="32">
        <v>14</v>
      </c>
      <c r="B17" s="2" t="s">
        <v>1416</v>
      </c>
      <c r="C17" s="2">
        <v>9274</v>
      </c>
      <c r="D17" s="31">
        <v>44840</v>
      </c>
      <c r="E17" s="2" t="s">
        <v>1541</v>
      </c>
      <c r="F17" s="2" t="s">
        <v>1427</v>
      </c>
      <c r="G17" s="31">
        <v>28873</v>
      </c>
      <c r="H17" s="2"/>
      <c r="I17" s="2"/>
      <c r="J17" s="2"/>
      <c r="K17" s="2"/>
      <c r="L17" s="2"/>
      <c r="M17" s="2"/>
      <c r="N17" s="2"/>
      <c r="O17" s="2"/>
      <c r="P17" s="2" t="s">
        <v>1298</v>
      </c>
      <c r="Q17" s="2"/>
      <c r="R17" s="2" t="s">
        <v>1162</v>
      </c>
      <c r="S17" s="2" t="s">
        <v>484</v>
      </c>
      <c r="T17" s="2" t="s">
        <v>133</v>
      </c>
      <c r="U17" s="2" t="s">
        <v>1299</v>
      </c>
      <c r="V17" s="2" t="s">
        <v>484</v>
      </c>
      <c r="W17" s="2" t="s">
        <v>1299</v>
      </c>
      <c r="X17" s="2"/>
      <c r="Y17" s="2"/>
      <c r="Z17" s="2"/>
      <c r="AA17" s="2"/>
      <c r="AB17" s="2"/>
      <c r="AC17" s="2"/>
      <c r="AD17" s="31">
        <v>44823</v>
      </c>
      <c r="AE17" s="2">
        <v>28000</v>
      </c>
      <c r="AF17" s="2"/>
      <c r="AG17" s="2"/>
      <c r="AH17" s="2"/>
      <c r="AI17" s="2"/>
      <c r="AJ17" s="31"/>
      <c r="AK17" s="2"/>
      <c r="AL17" s="31"/>
      <c r="AM17" s="2"/>
      <c r="AN17" s="31"/>
      <c r="AO17" s="2"/>
      <c r="AP17" s="31"/>
      <c r="AQ17" s="2"/>
      <c r="AR17" s="31"/>
      <c r="AS17" s="31"/>
      <c r="AT17" s="2"/>
      <c r="AU17" s="31"/>
      <c r="AV17" s="31"/>
      <c r="AW17" s="2"/>
      <c r="AX17" s="2"/>
      <c r="AY17" s="31"/>
      <c r="AZ17" s="31"/>
      <c r="BA17" s="2"/>
      <c r="BB17" s="2"/>
      <c r="BC17" s="31"/>
      <c r="BD17" s="31"/>
      <c r="BE17" s="2"/>
      <c r="BF17" s="2"/>
      <c r="BG17" s="31"/>
      <c r="BH17" s="31"/>
      <c r="BI17" s="2"/>
      <c r="BJ17" s="2"/>
      <c r="BK17" s="31"/>
      <c r="BL17" s="31"/>
      <c r="BM17" s="2"/>
      <c r="BN17" s="2"/>
      <c r="BO17" s="2"/>
      <c r="BP17" s="31">
        <f>IFERROR(VLOOKUP(A17,ЕНИИВИ1[],2,0),"")</f>
        <v>44862</v>
      </c>
      <c r="BQ17" s="2">
        <f>IFERROR(VLOOKUP(A17,ЕНИИВИ1[],4,0),"")</f>
        <v>48259</v>
      </c>
      <c r="BR17" s="31" t="str">
        <f>IFERROR(VLOOKUP(A17,ЕНИИВИ2[],2,0),"")</f>
        <v/>
      </c>
      <c r="BS17" s="2" t="str">
        <f>IFERROR(VLOOKUP(A17,ЕНИИВИ2[],4,0),"")</f>
        <v/>
      </c>
      <c r="BT17" s="31">
        <v>44865</v>
      </c>
      <c r="BU17" s="31">
        <v>44872</v>
      </c>
      <c r="BV17" s="2">
        <v>700</v>
      </c>
      <c r="BW17" s="2">
        <v>700</v>
      </c>
      <c r="BX17" s="31">
        <v>44876</v>
      </c>
      <c r="BY17" s="31"/>
      <c r="CA17" s="45">
        <v>1028</v>
      </c>
      <c r="CB17" s="31">
        <v>44883</v>
      </c>
      <c r="CC17" s="31"/>
      <c r="CD17" s="40"/>
      <c r="CE17" t="str">
        <f>IFERROR(VLOOKUP(A17,План28[],7,0),"")</f>
        <v/>
      </c>
      <c r="CF17" s="2" t="s">
        <v>1626</v>
      </c>
    </row>
    <row r="18" spans="1:85" hidden="1" x14ac:dyDescent="0.25">
      <c r="A18" s="32">
        <v>15</v>
      </c>
      <c r="B18" s="2" t="s">
        <v>1416</v>
      </c>
      <c r="C18" s="2">
        <v>14725</v>
      </c>
      <c r="D18" s="31">
        <v>44841</v>
      </c>
      <c r="E18" s="2" t="s">
        <v>1541</v>
      </c>
      <c r="F18" s="2" t="s">
        <v>1427</v>
      </c>
      <c r="G18" s="31">
        <v>40654</v>
      </c>
      <c r="H18" s="2"/>
      <c r="I18" s="2"/>
      <c r="J18" s="2"/>
      <c r="K18" s="2"/>
      <c r="L18" s="2"/>
      <c r="M18" s="2"/>
      <c r="N18" s="2"/>
      <c r="O18" s="2"/>
      <c r="P18" s="2" t="s">
        <v>1298</v>
      </c>
      <c r="Q18" s="2"/>
      <c r="R18" s="2" t="s">
        <v>1162</v>
      </c>
      <c r="S18" s="2" t="s">
        <v>484</v>
      </c>
      <c r="T18" s="2" t="s">
        <v>133</v>
      </c>
      <c r="U18" s="2" t="s">
        <v>1299</v>
      </c>
      <c r="V18" s="2" t="s">
        <v>484</v>
      </c>
      <c r="W18" s="2" t="s">
        <v>1299</v>
      </c>
      <c r="X18" s="2"/>
      <c r="Y18" s="2"/>
      <c r="Z18" s="2"/>
      <c r="AA18" s="2"/>
      <c r="AB18" s="2"/>
      <c r="AC18" s="2"/>
      <c r="AD18" s="31">
        <v>44791</v>
      </c>
      <c r="AE18" s="2">
        <v>1110</v>
      </c>
      <c r="AF18" s="2"/>
      <c r="AG18" s="2"/>
      <c r="AH18" s="2"/>
      <c r="AI18" s="2"/>
      <c r="AJ18" s="31"/>
      <c r="AK18" s="2"/>
      <c r="AL18" s="31"/>
      <c r="AM18" s="2"/>
      <c r="AN18" s="31"/>
      <c r="AO18" s="2"/>
      <c r="AP18" s="31"/>
      <c r="AQ18" s="2"/>
      <c r="AR18" s="31"/>
      <c r="AS18" s="31"/>
      <c r="AT18" s="2"/>
      <c r="AU18" s="31"/>
      <c r="AV18" s="31"/>
      <c r="AW18" s="2"/>
      <c r="AX18" s="2"/>
      <c r="AY18" s="31"/>
      <c r="AZ18" s="31"/>
      <c r="BA18" s="2"/>
      <c r="BB18" s="2"/>
      <c r="BC18" s="31"/>
      <c r="BD18" s="31"/>
      <c r="BE18" s="2"/>
      <c r="BF18" s="2"/>
      <c r="BG18" s="31"/>
      <c r="BH18" s="31"/>
      <c r="BI18" s="2"/>
      <c r="BJ18" s="2"/>
      <c r="BK18" s="31"/>
      <c r="BL18" s="31"/>
      <c r="BM18" s="2"/>
      <c r="BN18" s="2"/>
      <c r="BO18" s="2"/>
      <c r="BP18" s="31">
        <f>IFERROR(VLOOKUP(A18,ЕНИИВИ1[],2,0),"")</f>
        <v>44862</v>
      </c>
      <c r="BQ18" s="2">
        <f>IFERROR(VLOOKUP(A18,ЕНИИВИ1[],4,0),"")</f>
        <v>568</v>
      </c>
      <c r="BR18" s="31" t="str">
        <f>IFERROR(VLOOKUP(A18,ЕНИИВИ2[],2,0),"")</f>
        <v/>
      </c>
      <c r="BS18" s="2" t="str">
        <f>IFERROR(VLOOKUP(A18,ЕНИИВИ2[],4,0),"")</f>
        <v/>
      </c>
      <c r="BT18" s="31">
        <v>44865</v>
      </c>
      <c r="BU18" s="31">
        <v>44872</v>
      </c>
      <c r="BV18" s="2">
        <v>700</v>
      </c>
      <c r="BW18" s="2">
        <v>700</v>
      </c>
      <c r="BX18" s="31">
        <v>44879</v>
      </c>
      <c r="BY18" s="31"/>
      <c r="BZ18" s="44">
        <v>1007</v>
      </c>
      <c r="CA18">
        <v>1007</v>
      </c>
      <c r="CB18" s="31">
        <v>44883</v>
      </c>
      <c r="CC18" s="31"/>
      <c r="CD18" s="40"/>
      <c r="CE18" t="str">
        <f>IFERROR(VLOOKUP(A18,План28[],7,0),"")</f>
        <v/>
      </c>
      <c r="CF18" s="2" t="s">
        <v>1626</v>
      </c>
    </row>
    <row r="19" spans="1:85" hidden="1" x14ac:dyDescent="0.25">
      <c r="A19" s="32">
        <v>16</v>
      </c>
      <c r="B19" s="2" t="s">
        <v>1416</v>
      </c>
      <c r="C19" s="2">
        <v>15308</v>
      </c>
      <c r="D19" s="31">
        <v>44844</v>
      </c>
      <c r="E19" s="2" t="s">
        <v>1541</v>
      </c>
      <c r="F19" s="2" t="s">
        <v>1427</v>
      </c>
      <c r="G19" s="31">
        <v>31019</v>
      </c>
      <c r="H19" s="2"/>
      <c r="I19" s="2"/>
      <c r="J19" s="2"/>
      <c r="K19" s="2"/>
      <c r="L19" s="2"/>
      <c r="M19" s="2"/>
      <c r="N19" s="2"/>
      <c r="O19" s="2"/>
      <c r="P19" s="2" t="s">
        <v>1298</v>
      </c>
      <c r="Q19" s="2"/>
      <c r="R19" s="2" t="s">
        <v>1162</v>
      </c>
      <c r="S19" s="2" t="s">
        <v>484</v>
      </c>
      <c r="T19" s="2" t="s">
        <v>133</v>
      </c>
      <c r="U19" s="2" t="s">
        <v>1299</v>
      </c>
      <c r="V19" s="2" t="s">
        <v>484</v>
      </c>
      <c r="W19" s="2" t="s">
        <v>1299</v>
      </c>
      <c r="X19" s="2"/>
      <c r="Y19" s="2"/>
      <c r="Z19" s="2"/>
      <c r="AA19" s="2"/>
      <c r="AB19" s="2"/>
      <c r="AC19" s="2"/>
      <c r="AD19" s="31">
        <v>44844</v>
      </c>
      <c r="AE19" s="2">
        <v>350000</v>
      </c>
      <c r="AF19" s="2"/>
      <c r="AG19" s="2"/>
      <c r="AH19" s="2"/>
      <c r="AI19" s="2"/>
      <c r="AJ19" s="31"/>
      <c r="AK19" s="2"/>
      <c r="AL19" s="31"/>
      <c r="AM19" s="2"/>
      <c r="AN19" s="31"/>
      <c r="AO19" s="2"/>
      <c r="AP19" s="31"/>
      <c r="AQ19" s="2"/>
      <c r="AR19" s="31"/>
      <c r="AS19" s="31"/>
      <c r="AT19" s="2"/>
      <c r="AU19" s="31"/>
      <c r="AV19" s="31"/>
      <c r="AW19" s="2"/>
      <c r="AX19" s="2"/>
      <c r="AY19" s="31"/>
      <c r="AZ19" s="31"/>
      <c r="BA19" s="2"/>
      <c r="BB19" s="2"/>
      <c r="BC19" s="31"/>
      <c r="BD19" s="31"/>
      <c r="BE19" s="2"/>
      <c r="BF19" s="2"/>
      <c r="BG19" s="31"/>
      <c r="BH19" s="31"/>
      <c r="BI19" s="2"/>
      <c r="BJ19" s="2"/>
      <c r="BK19" s="31"/>
      <c r="BL19" s="31"/>
      <c r="BM19" s="2"/>
      <c r="BN19" s="2"/>
      <c r="BO19" s="2"/>
      <c r="BP19" s="31">
        <f>IFERROR(VLOOKUP(A19,ЕНИИВИ1[],2,0),"")</f>
        <v>44862</v>
      </c>
      <c r="BQ19" s="2">
        <f>IFERROR(VLOOKUP(A19,ЕНИИВИ1[],4,0),"")</f>
        <v>115937</v>
      </c>
      <c r="BR19" s="31" t="str">
        <f>IFERROR(VLOOKUP(A19,ЕНИИВИ2[],2,0),"")</f>
        <v/>
      </c>
      <c r="BS19" s="2" t="str">
        <f>IFERROR(VLOOKUP(A19,ЕНИИВИ2[],4,0),"")</f>
        <v/>
      </c>
      <c r="BT19" s="31">
        <v>44865</v>
      </c>
      <c r="BU19" s="31">
        <v>44872</v>
      </c>
      <c r="BV19" s="2">
        <v>700</v>
      </c>
      <c r="BW19" s="2">
        <v>700</v>
      </c>
      <c r="BX19" s="31">
        <v>44879</v>
      </c>
      <c r="BY19" s="31"/>
      <c r="BZ19" s="44">
        <v>1008</v>
      </c>
      <c r="CA19">
        <v>1008</v>
      </c>
      <c r="CB19" s="31">
        <v>44883</v>
      </c>
      <c r="CC19" s="31"/>
      <c r="CD19" s="40"/>
      <c r="CE19" t="str">
        <f>IFERROR(VLOOKUP(A19,План28[],7,0),"")</f>
        <v/>
      </c>
      <c r="CF19" s="2" t="s">
        <v>1626</v>
      </c>
    </row>
    <row r="20" spans="1:85" hidden="1" x14ac:dyDescent="0.25">
      <c r="A20" s="32">
        <v>17</v>
      </c>
      <c r="B20" s="2" t="s">
        <v>1416</v>
      </c>
      <c r="C20" s="34" t="s">
        <v>1568</v>
      </c>
      <c r="D20" s="31">
        <v>44844</v>
      </c>
      <c r="E20" s="2" t="s">
        <v>1541</v>
      </c>
      <c r="F20" s="2" t="s">
        <v>1620</v>
      </c>
      <c r="G20" s="31">
        <v>30611</v>
      </c>
      <c r="H20" s="2"/>
      <c r="I20" s="2"/>
      <c r="J20" s="2"/>
      <c r="K20" s="2"/>
      <c r="L20" s="2"/>
      <c r="M20" s="2"/>
      <c r="N20" s="2"/>
      <c r="O20" s="2"/>
      <c r="P20" s="2" t="s">
        <v>1298</v>
      </c>
      <c r="Q20" s="2"/>
      <c r="R20" s="2" t="s">
        <v>1162</v>
      </c>
      <c r="S20" s="2" t="s">
        <v>484</v>
      </c>
      <c r="T20" s="2" t="s">
        <v>133</v>
      </c>
      <c r="U20" s="2" t="s">
        <v>1299</v>
      </c>
      <c r="V20" s="2" t="s">
        <v>484</v>
      </c>
      <c r="W20" s="2" t="s">
        <v>1299</v>
      </c>
      <c r="X20" s="2"/>
      <c r="Y20" s="2"/>
      <c r="Z20" s="2"/>
      <c r="AA20" s="2"/>
      <c r="AB20" s="2"/>
      <c r="AC20" s="2"/>
      <c r="AD20" s="31">
        <v>44837</v>
      </c>
      <c r="AE20" s="2">
        <v>3700</v>
      </c>
      <c r="AF20" s="2"/>
      <c r="AG20" s="2"/>
      <c r="AH20" s="2"/>
      <c r="AI20" s="2"/>
      <c r="AJ20" s="31"/>
      <c r="AK20" s="2"/>
      <c r="AL20" s="31"/>
      <c r="AM20" s="2"/>
      <c r="AN20" s="31"/>
      <c r="AO20" s="2"/>
      <c r="AP20" s="31"/>
      <c r="AQ20" s="2"/>
      <c r="AR20" s="31"/>
      <c r="AS20" s="31"/>
      <c r="AT20" s="2"/>
      <c r="AU20" s="31"/>
      <c r="AV20" s="31"/>
      <c r="AW20" s="2"/>
      <c r="AX20" s="2"/>
      <c r="AY20" s="31"/>
      <c r="AZ20" s="31"/>
      <c r="BA20" s="2"/>
      <c r="BB20" s="2"/>
      <c r="BC20" s="31"/>
      <c r="BD20" s="31"/>
      <c r="BE20" s="2"/>
      <c r="BF20" s="2"/>
      <c r="BG20" s="31"/>
      <c r="BH20" s="31"/>
      <c r="BI20" s="2"/>
      <c r="BJ20" s="2"/>
      <c r="BK20" s="31"/>
      <c r="BL20" s="31"/>
      <c r="BM20" s="2"/>
      <c r="BN20" s="2"/>
      <c r="BO20" s="2"/>
      <c r="BP20" s="31">
        <f>IFERROR(VLOOKUP(A20,ЕНИИВИ1[],2,0),"")</f>
        <v>44862</v>
      </c>
      <c r="BQ20" s="2">
        <f>IFERROR(VLOOKUP(A20,ЕНИИВИ1[],4,0),"")</f>
        <v>0</v>
      </c>
      <c r="BR20" s="31">
        <f>IFERROR(VLOOKUP(A20,ЕНИИВИ2[],2,0),"")</f>
        <v>44866</v>
      </c>
      <c r="BS20" s="2">
        <f>IFERROR(VLOOKUP(A20,ЕНИИВИ2[],4,0),"")</f>
        <v>0</v>
      </c>
      <c r="BT20" s="31"/>
      <c r="BU20" s="31"/>
      <c r="BV20" s="31"/>
      <c r="BW20" s="31"/>
      <c r="BX20" s="31"/>
      <c r="BY20" s="31"/>
      <c r="CA20">
        <v>1057</v>
      </c>
      <c r="CB20" s="31"/>
      <c r="CC20" s="31"/>
      <c r="CD20" s="40"/>
      <c r="CE20" t="str">
        <f>IFERROR(VLOOKUP(A20,План28[],7,0),"")</f>
        <v>Билалова</v>
      </c>
      <c r="CF20" s="2" t="s">
        <v>1626</v>
      </c>
    </row>
    <row r="21" spans="1:85" hidden="1" x14ac:dyDescent="0.25">
      <c r="A21" s="32">
        <v>18</v>
      </c>
      <c r="B21" s="2" t="s">
        <v>1416</v>
      </c>
      <c r="C21" s="2">
        <v>7145</v>
      </c>
      <c r="D21" s="31">
        <v>44846</v>
      </c>
      <c r="E21" s="2" t="s">
        <v>1541</v>
      </c>
      <c r="F21" s="2" t="s">
        <v>1620</v>
      </c>
      <c r="G21" s="31">
        <v>30034</v>
      </c>
      <c r="H21" s="2"/>
      <c r="I21" s="2"/>
      <c r="J21" s="2"/>
      <c r="K21" s="2"/>
      <c r="L21" s="2"/>
      <c r="M21" s="2"/>
      <c r="N21" s="2"/>
      <c r="O21" s="2"/>
      <c r="P21" s="2" t="s">
        <v>1298</v>
      </c>
      <c r="Q21" s="2"/>
      <c r="R21" s="2" t="s">
        <v>1162</v>
      </c>
      <c r="S21" s="2" t="s">
        <v>484</v>
      </c>
      <c r="T21" s="2" t="s">
        <v>133</v>
      </c>
      <c r="U21" s="2" t="s">
        <v>1299</v>
      </c>
      <c r="V21" s="2" t="s">
        <v>484</v>
      </c>
      <c r="W21" s="2" t="s">
        <v>1299</v>
      </c>
      <c r="X21" s="2"/>
      <c r="Y21" s="2"/>
      <c r="Z21" s="2"/>
      <c r="AA21" s="2"/>
      <c r="AB21" s="2"/>
      <c r="AC21" s="2"/>
      <c r="AD21" s="31">
        <v>44832</v>
      </c>
      <c r="AE21" s="2">
        <v>3400</v>
      </c>
      <c r="AF21" s="2"/>
      <c r="AG21" s="2"/>
      <c r="AH21" s="2"/>
      <c r="AI21" s="2"/>
      <c r="AJ21" s="31"/>
      <c r="AK21" s="2"/>
      <c r="AL21" s="31"/>
      <c r="AM21" s="2"/>
      <c r="AN21" s="31"/>
      <c r="AO21" s="2"/>
      <c r="AP21" s="31"/>
      <c r="AQ21" s="2"/>
      <c r="AR21" s="31"/>
      <c r="AS21" s="31"/>
      <c r="AT21" s="2"/>
      <c r="AU21" s="31"/>
      <c r="AV21" s="31"/>
      <c r="AW21" s="2"/>
      <c r="AX21" s="2"/>
      <c r="AY21" s="31"/>
      <c r="AZ21" s="31"/>
      <c r="BA21" s="2"/>
      <c r="BB21" s="2"/>
      <c r="BC21" s="31"/>
      <c r="BD21" s="31"/>
      <c r="BE21" s="2"/>
      <c r="BF21" s="2"/>
      <c r="BG21" s="31"/>
      <c r="BH21" s="31"/>
      <c r="BI21" s="2"/>
      <c r="BJ21" s="2"/>
      <c r="BK21" s="31"/>
      <c r="BL21" s="31"/>
      <c r="BM21" s="2"/>
      <c r="BN21" s="2"/>
      <c r="BO21" s="2"/>
      <c r="BP21" s="31">
        <f>IFERROR(VLOOKUP(A21,ЕНИИВИ1[],2,0),"")</f>
        <v>44862</v>
      </c>
      <c r="BQ21" s="2">
        <f>IFERROR(VLOOKUP(A21,ЕНИИВИ1[],4,0),"")</f>
        <v>13001</v>
      </c>
      <c r="BR21" s="31" t="str">
        <f>IFERROR(VLOOKUP(A21,ЕНИИВИ2[],2,0),"")</f>
        <v/>
      </c>
      <c r="BS21" s="2" t="str">
        <f>IFERROR(VLOOKUP(A21,ЕНИИВИ2[],4,0),"")</f>
        <v/>
      </c>
      <c r="BT21" s="31">
        <v>44865</v>
      </c>
      <c r="BU21" s="31">
        <v>44872</v>
      </c>
      <c r="BV21" s="2">
        <v>700</v>
      </c>
      <c r="BW21" s="2">
        <v>700</v>
      </c>
      <c r="BX21" s="31">
        <v>44879</v>
      </c>
      <c r="BY21" s="31"/>
      <c r="BZ21" s="44">
        <v>1009</v>
      </c>
      <c r="CA21">
        <v>1009</v>
      </c>
      <c r="CB21" s="31">
        <v>44883</v>
      </c>
      <c r="CC21" s="31"/>
      <c r="CD21" s="40"/>
      <c r="CE21" t="str">
        <f>IFERROR(VLOOKUP(A21,План28[],7,0),"")</f>
        <v/>
      </c>
      <c r="CF21" s="2" t="s">
        <v>1626</v>
      </c>
    </row>
    <row r="22" spans="1:85" hidden="1" x14ac:dyDescent="0.25">
      <c r="A22" s="32">
        <v>19</v>
      </c>
      <c r="B22" s="2" t="s">
        <v>1416</v>
      </c>
      <c r="C22" s="2">
        <v>16885</v>
      </c>
      <c r="D22" s="31">
        <v>44851</v>
      </c>
      <c r="E22" s="2" t="s">
        <v>1541</v>
      </c>
      <c r="F22" s="2" t="s">
        <v>1620</v>
      </c>
      <c r="G22" s="31">
        <v>31255</v>
      </c>
      <c r="H22" s="2"/>
      <c r="I22" s="2"/>
      <c r="J22" s="2"/>
      <c r="K22" s="2"/>
      <c r="L22" s="2"/>
      <c r="M22" s="2"/>
      <c r="N22" s="2"/>
      <c r="O22" s="2"/>
      <c r="P22" s="2" t="s">
        <v>1298</v>
      </c>
      <c r="Q22" s="2"/>
      <c r="R22" s="2" t="s">
        <v>1162</v>
      </c>
      <c r="S22" s="2" t="s">
        <v>484</v>
      </c>
      <c r="T22" s="2" t="s">
        <v>133</v>
      </c>
      <c r="U22" s="2" t="s">
        <v>1299</v>
      </c>
      <c r="V22" s="2" t="s">
        <v>484</v>
      </c>
      <c r="W22" s="2" t="s">
        <v>1299</v>
      </c>
      <c r="X22" s="2"/>
      <c r="Y22" s="2"/>
      <c r="Z22" s="2"/>
      <c r="AA22" s="2"/>
      <c r="AB22" s="2"/>
      <c r="AC22" s="2"/>
      <c r="AD22" s="31">
        <v>44743</v>
      </c>
      <c r="AE22" s="2">
        <v>3900</v>
      </c>
      <c r="AF22" s="2"/>
      <c r="AG22" s="2"/>
      <c r="AH22" s="2"/>
      <c r="AI22" s="2"/>
      <c r="AJ22" s="31"/>
      <c r="AK22" s="2"/>
      <c r="AL22" s="31"/>
      <c r="AM22" s="2"/>
      <c r="AN22" s="31"/>
      <c r="AO22" s="2"/>
      <c r="AP22" s="31"/>
      <c r="AQ22" s="2"/>
      <c r="AR22" s="31"/>
      <c r="AS22" s="31"/>
      <c r="AT22" s="2"/>
      <c r="AU22" s="31"/>
      <c r="AV22" s="31"/>
      <c r="AW22" s="2"/>
      <c r="AX22" s="2"/>
      <c r="AY22" s="31"/>
      <c r="AZ22" s="31"/>
      <c r="BA22" s="2"/>
      <c r="BB22" s="2"/>
      <c r="BC22" s="31"/>
      <c r="BD22" s="31"/>
      <c r="BE22" s="2"/>
      <c r="BF22" s="2"/>
      <c r="BG22" s="31"/>
      <c r="BH22" s="31"/>
      <c r="BI22" s="2"/>
      <c r="BJ22" s="2"/>
      <c r="BK22" s="31"/>
      <c r="BL22" s="31"/>
      <c r="BM22" s="2"/>
      <c r="BN22" s="2"/>
      <c r="BO22" s="2"/>
      <c r="BP22" s="31">
        <f>IFERROR(VLOOKUP(A22,ЕНИИВИ1[],2,0),"")</f>
        <v>44862</v>
      </c>
      <c r="BQ22" s="2">
        <f>IFERROR(VLOOKUP(A22,ЕНИИВИ1[],4,0),"")</f>
        <v>0</v>
      </c>
      <c r="BR22" s="31">
        <f>IFERROR(VLOOKUP(A22,ЕНИИВИ2[],2,0),"")</f>
        <v>44866</v>
      </c>
      <c r="BS22" s="2">
        <f>IFERROR(VLOOKUP(A22,ЕНИИВИ2[],4,0),"")</f>
        <v>0</v>
      </c>
      <c r="BT22" s="31"/>
      <c r="BU22" s="31"/>
      <c r="BV22" s="31"/>
      <c r="BW22" s="31"/>
      <c r="BX22" s="31"/>
      <c r="BY22" s="31"/>
      <c r="CA22">
        <v>1058</v>
      </c>
      <c r="CB22" s="31" t="s">
        <v>1621</v>
      </c>
      <c r="CC22" s="31"/>
      <c r="CD22" s="40"/>
      <c r="CE22" t="str">
        <f>IFERROR(VLOOKUP(A22,План28[],7,0),"")</f>
        <v>Билалова</v>
      </c>
      <c r="CF22" s="2" t="s">
        <v>1626</v>
      </c>
    </row>
    <row r="23" spans="1:85" hidden="1" x14ac:dyDescent="0.25">
      <c r="A23" s="32">
        <v>20</v>
      </c>
      <c r="B23" s="2" t="s">
        <v>1416</v>
      </c>
      <c r="C23" s="33" t="s">
        <v>1569</v>
      </c>
      <c r="D23" s="31">
        <v>44851</v>
      </c>
      <c r="E23" s="2" t="s">
        <v>1541</v>
      </c>
      <c r="F23" s="2" t="s">
        <v>1427</v>
      </c>
      <c r="G23" s="31">
        <v>28886</v>
      </c>
      <c r="H23" s="2"/>
      <c r="I23" s="2"/>
      <c r="J23" s="2"/>
      <c r="K23" s="2"/>
      <c r="L23" s="2"/>
      <c r="M23" s="2"/>
      <c r="N23" s="2"/>
      <c r="O23" s="2"/>
      <c r="P23" s="2" t="s">
        <v>1298</v>
      </c>
      <c r="Q23" s="2"/>
      <c r="R23" s="2" t="s">
        <v>1162</v>
      </c>
      <c r="S23" s="2" t="s">
        <v>484</v>
      </c>
      <c r="T23" s="2" t="s">
        <v>133</v>
      </c>
      <c r="U23" s="2" t="s">
        <v>1299</v>
      </c>
      <c r="V23" s="2" t="s">
        <v>484</v>
      </c>
      <c r="W23" s="2" t="s">
        <v>1299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31"/>
      <c r="AK23" s="2"/>
      <c r="AL23" s="31"/>
      <c r="AM23" s="2"/>
      <c r="AN23" s="31"/>
      <c r="AO23" s="2"/>
      <c r="AP23" s="31"/>
      <c r="AQ23" s="2"/>
      <c r="AR23" s="31"/>
      <c r="AS23" s="31"/>
      <c r="AT23" s="2"/>
      <c r="AU23" s="31"/>
      <c r="AV23" s="31"/>
      <c r="AW23" s="2"/>
      <c r="AX23" s="2"/>
      <c r="AY23" s="31"/>
      <c r="AZ23" s="31"/>
      <c r="BA23" s="2"/>
      <c r="BB23" s="2"/>
      <c r="BC23" s="31"/>
      <c r="BD23" s="31"/>
      <c r="BE23" s="2"/>
      <c r="BF23" s="2"/>
      <c r="BG23" s="31"/>
      <c r="BH23" s="31"/>
      <c r="BI23" s="2"/>
      <c r="BJ23" s="2"/>
      <c r="BK23" s="31"/>
      <c r="BL23" s="31"/>
      <c r="BM23" s="2"/>
      <c r="BN23" s="2"/>
      <c r="BO23" s="2"/>
      <c r="BP23" s="31">
        <f>IFERROR(VLOOKUP(A23,ЕНИИВИ1[],2,0),"")</f>
        <v>44862</v>
      </c>
      <c r="BQ23" s="2">
        <f>IFERROR(VLOOKUP(A23,ЕНИИВИ1[],4,0),"")</f>
        <v>653451</v>
      </c>
      <c r="BR23" s="31" t="str">
        <f>IFERROR(VLOOKUP(A23,ЕНИИВИ2[],2,0),"")</f>
        <v/>
      </c>
      <c r="BS23" s="2" t="str">
        <f>IFERROR(VLOOKUP(A23,ЕНИИВИ2[],4,0),"")</f>
        <v/>
      </c>
      <c r="BT23" s="31">
        <v>44865</v>
      </c>
      <c r="BU23" s="31">
        <v>44872</v>
      </c>
      <c r="BV23" s="2">
        <v>700</v>
      </c>
      <c r="BW23" s="2">
        <v>700</v>
      </c>
      <c r="BX23" s="31">
        <v>44879</v>
      </c>
      <c r="BY23" s="31"/>
      <c r="BZ23" s="44">
        <v>1010</v>
      </c>
      <c r="CA23">
        <v>1010</v>
      </c>
      <c r="CB23" s="31">
        <v>44889</v>
      </c>
      <c r="CC23" s="31"/>
      <c r="CD23" s="40"/>
      <c r="CE23" t="str">
        <f>IFERROR(VLOOKUP(A23,План28[],7,0),"")</f>
        <v/>
      </c>
      <c r="CF23" s="2" t="s">
        <v>1626</v>
      </c>
    </row>
    <row r="24" spans="1:85" hidden="1" x14ac:dyDescent="0.25">
      <c r="A24" s="32">
        <v>21</v>
      </c>
      <c r="B24" s="2" t="s">
        <v>1416</v>
      </c>
      <c r="C24" s="2">
        <v>10727</v>
      </c>
      <c r="D24" s="31">
        <v>44852</v>
      </c>
      <c r="E24" s="2" t="s">
        <v>1541</v>
      </c>
      <c r="F24" s="2" t="s">
        <v>1620</v>
      </c>
      <c r="G24" s="31">
        <v>28519</v>
      </c>
      <c r="H24" s="2"/>
      <c r="I24" s="2"/>
      <c r="J24" s="2"/>
      <c r="K24" s="2"/>
      <c r="L24" s="2"/>
      <c r="M24" s="2"/>
      <c r="N24" s="2"/>
      <c r="O24" s="2"/>
      <c r="P24" s="2" t="s">
        <v>1298</v>
      </c>
      <c r="Q24" s="2"/>
      <c r="R24" s="2" t="s">
        <v>1162</v>
      </c>
      <c r="S24" s="2" t="s">
        <v>484</v>
      </c>
      <c r="T24" s="2" t="s">
        <v>133</v>
      </c>
      <c r="U24" s="2" t="s">
        <v>1299</v>
      </c>
      <c r="V24" s="2" t="s">
        <v>484</v>
      </c>
      <c r="W24" s="2" t="s">
        <v>1299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31"/>
      <c r="AK24" s="2"/>
      <c r="AL24" s="31"/>
      <c r="AM24" s="2"/>
      <c r="AN24" s="31"/>
      <c r="AO24" s="2"/>
      <c r="AP24" s="31"/>
      <c r="AQ24" s="2"/>
      <c r="AR24" s="31"/>
      <c r="AS24" s="31"/>
      <c r="AT24" s="2"/>
      <c r="AU24" s="31"/>
      <c r="AV24" s="31"/>
      <c r="AW24" s="2"/>
      <c r="AX24" s="2"/>
      <c r="AY24" s="31"/>
      <c r="AZ24" s="31"/>
      <c r="BA24" s="2"/>
      <c r="BB24" s="2"/>
      <c r="BC24" s="31"/>
      <c r="BD24" s="31"/>
      <c r="BE24" s="2"/>
      <c r="BF24" s="2"/>
      <c r="BG24" s="31"/>
      <c r="BH24" s="31"/>
      <c r="BI24" s="2"/>
      <c r="BJ24" s="2"/>
      <c r="BK24" s="31"/>
      <c r="BL24" s="31"/>
      <c r="BM24" s="2"/>
      <c r="BN24" s="2"/>
      <c r="BO24" s="2"/>
      <c r="BP24" s="31">
        <f>IFERROR(VLOOKUP(A24,ЕНИИВИ1[],2,0),"")</f>
        <v>44862</v>
      </c>
      <c r="BQ24" s="2">
        <f>IFERROR(VLOOKUP(A24,ЕНИИВИ1[],4,0),"")</f>
        <v>54216</v>
      </c>
      <c r="BR24" s="31" t="str">
        <f>IFERROR(VLOOKUP(A24,ЕНИИВИ2[],2,0),"")</f>
        <v/>
      </c>
      <c r="BS24" s="2" t="str">
        <f>IFERROR(VLOOKUP(A24,ЕНИИВИ2[],4,0),"")</f>
        <v/>
      </c>
      <c r="BT24" s="31">
        <v>44865</v>
      </c>
      <c r="BU24" s="31">
        <v>44872</v>
      </c>
      <c r="BV24" s="2">
        <v>700</v>
      </c>
      <c r="BW24" s="2">
        <v>700</v>
      </c>
      <c r="BX24" s="31">
        <v>44879</v>
      </c>
      <c r="BY24" s="31"/>
      <c r="BZ24" s="44">
        <v>1011</v>
      </c>
      <c r="CA24">
        <v>1011</v>
      </c>
      <c r="CB24" s="31">
        <v>44883</v>
      </c>
      <c r="CC24" s="31"/>
      <c r="CD24" s="40"/>
      <c r="CE24" t="str">
        <f>IFERROR(VLOOKUP(A24,План28[],7,0),"")</f>
        <v/>
      </c>
      <c r="CF24" s="2" t="s">
        <v>1626</v>
      </c>
    </row>
    <row r="25" spans="1:85" hidden="1" x14ac:dyDescent="0.25">
      <c r="A25" s="32">
        <v>22</v>
      </c>
      <c r="B25" s="2" t="s">
        <v>1416</v>
      </c>
      <c r="C25" s="2">
        <v>25076</v>
      </c>
      <c r="D25" s="31">
        <v>44852</v>
      </c>
      <c r="E25" s="2" t="s">
        <v>1541</v>
      </c>
      <c r="F25" s="2" t="s">
        <v>1620</v>
      </c>
      <c r="G25" s="31">
        <v>33659</v>
      </c>
      <c r="H25" s="2"/>
      <c r="I25" s="2"/>
      <c r="J25" s="2"/>
      <c r="K25" s="2"/>
      <c r="L25" s="2"/>
      <c r="M25" s="2"/>
      <c r="N25" s="2"/>
      <c r="O25" s="2"/>
      <c r="P25" s="2" t="s">
        <v>1298</v>
      </c>
      <c r="Q25" s="2"/>
      <c r="R25" s="2" t="s">
        <v>1162</v>
      </c>
      <c r="S25" s="2" t="s">
        <v>484</v>
      </c>
      <c r="T25" s="2" t="s">
        <v>133</v>
      </c>
      <c r="U25" s="2" t="s">
        <v>1299</v>
      </c>
      <c r="V25" s="2" t="s">
        <v>484</v>
      </c>
      <c r="W25" s="2" t="s">
        <v>1299</v>
      </c>
      <c r="X25" s="2"/>
      <c r="Y25" s="2"/>
      <c r="Z25" s="2"/>
      <c r="AA25" s="2"/>
      <c r="AB25" s="2"/>
      <c r="AC25" s="2"/>
      <c r="AD25" s="31">
        <v>44823</v>
      </c>
      <c r="AE25" s="2">
        <v>400000</v>
      </c>
      <c r="AF25" s="2"/>
      <c r="AG25" s="2"/>
      <c r="AH25" s="2"/>
      <c r="AI25" s="2"/>
      <c r="AJ25" s="31"/>
      <c r="AK25" s="2"/>
      <c r="AL25" s="31"/>
      <c r="AM25" s="2"/>
      <c r="AN25" s="31"/>
      <c r="AO25" s="2"/>
      <c r="AP25" s="31"/>
      <c r="AQ25" s="2"/>
      <c r="AR25" s="31"/>
      <c r="AS25" s="31"/>
      <c r="AT25" s="2"/>
      <c r="AU25" s="31"/>
      <c r="AV25" s="31"/>
      <c r="AW25" s="2"/>
      <c r="AX25" s="2"/>
      <c r="AY25" s="31"/>
      <c r="AZ25" s="31"/>
      <c r="BA25" s="2"/>
      <c r="BB25" s="2"/>
      <c r="BC25" s="31"/>
      <c r="BD25" s="31"/>
      <c r="BE25" s="2"/>
      <c r="BF25" s="2"/>
      <c r="BG25" s="31"/>
      <c r="BH25" s="31"/>
      <c r="BI25" s="2"/>
      <c r="BJ25" s="2"/>
      <c r="BK25" s="31"/>
      <c r="BL25" s="31"/>
      <c r="BM25" s="2"/>
      <c r="BN25" s="2"/>
      <c r="BO25" s="2"/>
      <c r="BP25" s="31">
        <f>IFERROR(VLOOKUP(A25,ЕНИИВИ1[],2,0),"")</f>
        <v>44862</v>
      </c>
      <c r="BQ25" s="2">
        <f>IFERROR(VLOOKUP(A25,ЕНИИВИ1[],4,0),"")</f>
        <v>19737</v>
      </c>
      <c r="BR25" s="31" t="str">
        <f>IFERROR(VLOOKUP(A25,ЕНИИВИ2[],2,0),"")</f>
        <v/>
      </c>
      <c r="BS25" s="2" t="str">
        <f>IFERROR(VLOOKUP(A25,ЕНИИВИ2[],4,0),"")</f>
        <v/>
      </c>
      <c r="BT25" s="31">
        <v>44865</v>
      </c>
      <c r="BU25" s="31">
        <v>44872</v>
      </c>
      <c r="BV25" s="2">
        <v>700</v>
      </c>
      <c r="BW25" s="2">
        <v>700</v>
      </c>
      <c r="BX25" s="31">
        <v>44879</v>
      </c>
      <c r="BY25" s="31"/>
      <c r="BZ25" s="44">
        <v>1012</v>
      </c>
      <c r="CA25">
        <v>1012</v>
      </c>
      <c r="CB25" s="31">
        <v>44883</v>
      </c>
      <c r="CC25" s="31"/>
      <c r="CD25" s="40"/>
      <c r="CE25" t="str">
        <f>IFERROR(VLOOKUP(A25,План28[],7,0),"")</f>
        <v/>
      </c>
      <c r="CF25" s="2" t="s">
        <v>1626</v>
      </c>
    </row>
    <row r="26" spans="1:85" ht="13.9" hidden="1" customHeight="1" x14ac:dyDescent="0.25">
      <c r="A26" s="32">
        <v>23</v>
      </c>
      <c r="B26" s="2" t="s">
        <v>1539</v>
      </c>
      <c r="C26" s="2">
        <v>29295</v>
      </c>
      <c r="D26" s="31">
        <v>44859</v>
      </c>
      <c r="E26" s="2" t="s">
        <v>1541</v>
      </c>
      <c r="F26" s="2" t="s">
        <v>1427</v>
      </c>
      <c r="G26" s="31">
        <v>26182</v>
      </c>
      <c r="H26" s="2"/>
      <c r="I26" s="2"/>
      <c r="J26" s="2"/>
      <c r="K26" s="2"/>
      <c r="L26" s="2"/>
      <c r="M26" s="2"/>
      <c r="N26" s="2"/>
      <c r="O26" s="2"/>
      <c r="P26" s="2" t="s">
        <v>1297</v>
      </c>
      <c r="Q26" s="2"/>
      <c r="R26" s="2" t="s">
        <v>1162</v>
      </c>
      <c r="S26" s="2" t="s">
        <v>484</v>
      </c>
      <c r="T26" s="2" t="s">
        <v>133</v>
      </c>
      <c r="U26" s="2" t="s">
        <v>1299</v>
      </c>
      <c r="V26" s="2" t="s">
        <v>484</v>
      </c>
      <c r="W26" s="2" t="s">
        <v>1299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31"/>
      <c r="AK26" s="2"/>
      <c r="AL26" s="31"/>
      <c r="AM26" s="2"/>
      <c r="AN26" s="31"/>
      <c r="AO26" s="2"/>
      <c r="AP26" s="31"/>
      <c r="AQ26" s="2"/>
      <c r="AR26" s="31"/>
      <c r="AS26" s="31"/>
      <c r="AT26" s="2"/>
      <c r="AU26" s="31"/>
      <c r="AV26" s="31"/>
      <c r="AW26" s="2"/>
      <c r="AX26" s="2"/>
      <c r="AY26" s="31"/>
      <c r="AZ26" s="31"/>
      <c r="BA26" s="2"/>
      <c r="BB26" s="2"/>
      <c r="BC26" s="31"/>
      <c r="BD26" s="31"/>
      <c r="BE26" s="2"/>
      <c r="BF26" s="2"/>
      <c r="BG26" s="31"/>
      <c r="BH26" s="31"/>
      <c r="BI26" s="2"/>
      <c r="BJ26" s="2"/>
      <c r="BK26" s="31"/>
      <c r="BL26" s="31"/>
      <c r="BM26" s="2"/>
      <c r="BN26" s="2"/>
      <c r="BO26" s="2"/>
      <c r="BP26" s="31">
        <f>IFERROR(VLOOKUP(A26,ЕНИИВИ1[],2,0),"")</f>
        <v>44862</v>
      </c>
      <c r="BQ26" s="2">
        <f>IFERROR(VLOOKUP(A26,ЕНИИВИ1[],4,0),"")</f>
        <v>1485296</v>
      </c>
      <c r="BR26" s="31" t="str">
        <f>IFERROR(VLOOKUP(A26,ЕНИИВИ2[],2,0),"")</f>
        <v/>
      </c>
      <c r="BS26" s="2" t="str">
        <f>IFERROR(VLOOKUP(A26,ЕНИИВИ2[],4,0),"")</f>
        <v/>
      </c>
      <c r="BT26" s="31">
        <v>44866</v>
      </c>
      <c r="BU26" s="31">
        <v>44873</v>
      </c>
      <c r="BV26" s="2">
        <v>700</v>
      </c>
      <c r="BW26" s="2">
        <v>700</v>
      </c>
      <c r="BX26" s="31">
        <v>44879</v>
      </c>
      <c r="BY26" s="31"/>
      <c r="BZ26" s="44">
        <v>1013</v>
      </c>
      <c r="CA26">
        <v>1013</v>
      </c>
      <c r="CB26" s="31">
        <v>44883</v>
      </c>
      <c r="CC26" s="31"/>
      <c r="CD26" s="40"/>
      <c r="CE26" t="str">
        <f>IFERROR(VLOOKUP(A26,План28[],7,0),"")</f>
        <v/>
      </c>
      <c r="CF26" s="2" t="s">
        <v>1626</v>
      </c>
    </row>
    <row r="27" spans="1:85" hidden="1" x14ac:dyDescent="0.25">
      <c r="A27" s="32">
        <v>24</v>
      </c>
      <c r="B27" s="2" t="s">
        <v>1416</v>
      </c>
      <c r="C27" s="2">
        <v>20912</v>
      </c>
      <c r="D27" s="31">
        <v>44853</v>
      </c>
      <c r="E27" s="2" t="s">
        <v>1541</v>
      </c>
      <c r="F27" s="2" t="s">
        <v>1620</v>
      </c>
      <c r="G27" s="31">
        <v>30068</v>
      </c>
      <c r="H27" s="2"/>
      <c r="I27" s="2"/>
      <c r="J27" s="2"/>
      <c r="K27" s="2"/>
      <c r="L27" s="2"/>
      <c r="M27" s="2"/>
      <c r="N27" s="2"/>
      <c r="O27" s="2"/>
      <c r="P27" s="2" t="s">
        <v>1298</v>
      </c>
      <c r="Q27" s="2"/>
      <c r="R27" s="38" t="s">
        <v>891</v>
      </c>
      <c r="S27" s="2" t="s">
        <v>484</v>
      </c>
      <c r="T27" s="2" t="s">
        <v>133</v>
      </c>
      <c r="U27" s="2" t="s">
        <v>1299</v>
      </c>
      <c r="V27" s="2" t="s">
        <v>484</v>
      </c>
      <c r="W27" s="2" t="s">
        <v>1299</v>
      </c>
      <c r="X27" s="2"/>
      <c r="Y27" s="2"/>
      <c r="Z27" s="2"/>
      <c r="AA27" s="2"/>
      <c r="AB27" s="2"/>
      <c r="AC27" s="2"/>
      <c r="AD27" s="31">
        <v>44742</v>
      </c>
      <c r="AE27" s="2">
        <v>390000</v>
      </c>
      <c r="AF27" s="2"/>
      <c r="AG27" s="2"/>
      <c r="AH27" s="2"/>
      <c r="AI27" s="2"/>
      <c r="AJ27" s="31"/>
      <c r="AK27" s="2"/>
      <c r="AL27" s="31"/>
      <c r="AM27" s="2"/>
      <c r="AN27" s="31"/>
      <c r="AO27" s="2"/>
      <c r="AP27" s="31"/>
      <c r="AQ27" s="2"/>
      <c r="AR27" s="31"/>
      <c r="AS27" s="31"/>
      <c r="AT27" s="2"/>
      <c r="AU27" s="31"/>
      <c r="AV27" s="31"/>
      <c r="AW27" s="2"/>
      <c r="AX27" s="2"/>
      <c r="AY27" s="31"/>
      <c r="AZ27" s="31"/>
      <c r="BA27" s="2"/>
      <c r="BB27" s="2"/>
      <c r="BC27" s="31"/>
      <c r="BD27" s="31"/>
      <c r="BE27" s="2"/>
      <c r="BF27" s="2"/>
      <c r="BG27" s="31"/>
      <c r="BH27" s="31"/>
      <c r="BI27" s="2"/>
      <c r="BJ27" s="2"/>
      <c r="BK27" s="31"/>
      <c r="BL27" s="31"/>
      <c r="BM27" s="2"/>
      <c r="BN27" s="2"/>
      <c r="BO27" s="2"/>
      <c r="BP27" s="31">
        <f>IFERROR(VLOOKUP(A27,ЕНИИВИ1[],2,0),"")</f>
        <v>44862</v>
      </c>
      <c r="BQ27" s="2">
        <f>IFERROR(VLOOKUP(A27,ЕНИИВИ1[],4,0),"")</f>
        <v>0</v>
      </c>
      <c r="BR27" s="31">
        <f>IFERROR(VLOOKUP(A27,ЕНИИВИ2[],2,0),"")</f>
        <v>44866</v>
      </c>
      <c r="BS27" s="2">
        <f>IFERROR(VLOOKUP(A27,ЕНИИВИ2[],4,0),"")</f>
        <v>0</v>
      </c>
      <c r="BT27" s="31"/>
      <c r="BU27" s="31"/>
      <c r="BV27" s="31"/>
      <c r="BW27" s="31"/>
      <c r="BX27" s="31"/>
      <c r="BY27" s="31"/>
      <c r="CA27">
        <v>1059</v>
      </c>
      <c r="CB27" s="31"/>
      <c r="CC27" s="31"/>
      <c r="CD27" s="40"/>
      <c r="CE27" t="str">
        <f>IFERROR(VLOOKUP(A27,План28[],7,0),"")</f>
        <v>Билалова</v>
      </c>
      <c r="CF27" s="38" t="s">
        <v>1628</v>
      </c>
    </row>
    <row r="28" spans="1:85" hidden="1" x14ac:dyDescent="0.25">
      <c r="A28" s="32">
        <v>25</v>
      </c>
      <c r="B28" s="2" t="s">
        <v>1539</v>
      </c>
      <c r="C28" s="2">
        <v>29372</v>
      </c>
      <c r="D28" s="31">
        <v>44859</v>
      </c>
      <c r="E28" s="2" t="s">
        <v>1541</v>
      </c>
      <c r="F28" s="2" t="s">
        <v>1620</v>
      </c>
      <c r="G28" s="31">
        <v>29204</v>
      </c>
      <c r="H28" s="2"/>
      <c r="I28" s="2"/>
      <c r="J28" s="2"/>
      <c r="K28" s="2"/>
      <c r="L28" s="2"/>
      <c r="M28" s="2"/>
      <c r="N28" s="2"/>
      <c r="O28" s="2"/>
      <c r="P28" s="2" t="s">
        <v>1297</v>
      </c>
      <c r="Q28" s="2"/>
      <c r="R28" s="2" t="s">
        <v>1162</v>
      </c>
      <c r="S28" s="2" t="s">
        <v>484</v>
      </c>
      <c r="T28" s="2" t="s">
        <v>133</v>
      </c>
      <c r="U28" s="2" t="s">
        <v>1299</v>
      </c>
      <c r="V28" s="2" t="s">
        <v>484</v>
      </c>
      <c r="W28" s="2" t="s">
        <v>1299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2"/>
      <c r="AL28" s="31"/>
      <c r="AM28" s="2"/>
      <c r="AN28" s="31"/>
      <c r="AO28" s="2"/>
      <c r="AP28" s="31"/>
      <c r="AQ28" s="2"/>
      <c r="AR28" s="31"/>
      <c r="AS28" s="31"/>
      <c r="AT28" s="2"/>
      <c r="AU28" s="31"/>
      <c r="AV28" s="31"/>
      <c r="AW28" s="2"/>
      <c r="AX28" s="2"/>
      <c r="AY28" s="31"/>
      <c r="AZ28" s="31"/>
      <c r="BA28" s="2"/>
      <c r="BB28" s="2"/>
      <c r="BC28" s="31"/>
      <c r="BD28" s="31"/>
      <c r="BE28" s="2"/>
      <c r="BF28" s="2"/>
      <c r="BG28" s="31"/>
      <c r="BH28" s="31"/>
      <c r="BI28" s="2"/>
      <c r="BJ28" s="2"/>
      <c r="BK28" s="31"/>
      <c r="BL28" s="31"/>
      <c r="BM28" s="2"/>
      <c r="BN28" s="2"/>
      <c r="BO28" s="2"/>
      <c r="BP28" s="31">
        <f>IFERROR(VLOOKUP(A28,ЕНИИВИ1[],2,0),"")</f>
        <v>44862</v>
      </c>
      <c r="BQ28" s="2">
        <f>IFERROR(VLOOKUP(A28,ЕНИИВИ1[],4,0),"")</f>
        <v>297334</v>
      </c>
      <c r="BR28" s="31" t="str">
        <f>IFERROR(VLOOKUP(A28,ЕНИИВИ2[],2,0),"")</f>
        <v/>
      </c>
      <c r="BS28" s="2" t="str">
        <f>IFERROR(VLOOKUP(A28,ЕНИИВИ2[],4,0),"")</f>
        <v/>
      </c>
      <c r="BT28" s="31">
        <v>44866</v>
      </c>
      <c r="BU28" s="31">
        <v>44873</v>
      </c>
      <c r="BV28" s="2">
        <v>700</v>
      </c>
      <c r="BW28" s="2">
        <v>700</v>
      </c>
      <c r="BX28" s="31">
        <v>44879</v>
      </c>
      <c r="BY28" s="31"/>
      <c r="BZ28" s="44">
        <v>1014</v>
      </c>
      <c r="CA28">
        <v>1014</v>
      </c>
      <c r="CB28" s="31">
        <v>44883</v>
      </c>
      <c r="CC28" s="31"/>
      <c r="CD28" s="40"/>
      <c r="CE28" t="str">
        <f>IFERROR(VLOOKUP(A28,План28[],7,0),"")</f>
        <v/>
      </c>
      <c r="CF28" s="2" t="s">
        <v>1626</v>
      </c>
    </row>
    <row r="29" spans="1:85" hidden="1" x14ac:dyDescent="0.25">
      <c r="A29" s="32">
        <v>26</v>
      </c>
      <c r="B29" s="2" t="s">
        <v>1416</v>
      </c>
      <c r="C29" s="2">
        <v>14143</v>
      </c>
      <c r="D29" s="31">
        <v>44859</v>
      </c>
      <c r="E29" s="2" t="s">
        <v>1541</v>
      </c>
      <c r="F29" s="2" t="s">
        <v>1427</v>
      </c>
      <c r="G29" s="31">
        <v>30682</v>
      </c>
      <c r="H29" s="2"/>
      <c r="I29" s="2"/>
      <c r="J29" s="2"/>
      <c r="K29" s="2"/>
      <c r="L29" s="2"/>
      <c r="M29" s="2"/>
      <c r="N29" s="2"/>
      <c r="O29" s="2"/>
      <c r="P29" s="2" t="s">
        <v>1298</v>
      </c>
      <c r="Q29" s="2"/>
      <c r="R29" s="2" t="s">
        <v>1162</v>
      </c>
      <c r="S29" s="2" t="s">
        <v>484</v>
      </c>
      <c r="T29" s="2" t="s">
        <v>133</v>
      </c>
      <c r="U29" s="2" t="s">
        <v>1299</v>
      </c>
      <c r="V29" s="2" t="s">
        <v>484</v>
      </c>
      <c r="W29" s="2" t="s">
        <v>1299</v>
      </c>
      <c r="X29" s="2"/>
      <c r="Y29" s="2"/>
      <c r="Z29" s="2"/>
      <c r="AA29" s="2"/>
      <c r="AB29" s="2"/>
      <c r="AC29" s="2"/>
      <c r="AD29" s="31">
        <v>44562</v>
      </c>
      <c r="AE29" s="2">
        <v>190</v>
      </c>
      <c r="AF29" s="2"/>
      <c r="AG29" s="2"/>
      <c r="AH29" s="2"/>
      <c r="AI29" s="2"/>
      <c r="AJ29" s="31"/>
      <c r="AK29" s="2"/>
      <c r="AL29" s="31"/>
      <c r="AM29" s="2"/>
      <c r="AN29" s="31"/>
      <c r="AO29" s="2"/>
      <c r="AP29" s="31"/>
      <c r="AQ29" s="2"/>
      <c r="AR29" s="31"/>
      <c r="AS29" s="31"/>
      <c r="AT29" s="2"/>
      <c r="AU29" s="31"/>
      <c r="AV29" s="31"/>
      <c r="AW29" s="2"/>
      <c r="AX29" s="2"/>
      <c r="AY29" s="31"/>
      <c r="AZ29" s="31"/>
      <c r="BA29" s="2"/>
      <c r="BB29" s="2"/>
      <c r="BC29" s="31"/>
      <c r="BD29" s="31"/>
      <c r="BE29" s="2"/>
      <c r="BF29" s="2"/>
      <c r="BG29" s="31"/>
      <c r="BH29" s="31"/>
      <c r="BI29" s="2"/>
      <c r="BJ29" s="2"/>
      <c r="BK29" s="31"/>
      <c r="BL29" s="31"/>
      <c r="BM29" s="2"/>
      <c r="BN29" s="2"/>
      <c r="BO29" s="2"/>
      <c r="BP29" s="31">
        <f>IFERROR(VLOOKUP(A29,ЕНИИВИ1[],2,0),"")</f>
        <v>44862</v>
      </c>
      <c r="BQ29" s="2">
        <f>IFERROR(VLOOKUP(A29,ЕНИИВИ1[],4,0),"")</f>
        <v>0</v>
      </c>
      <c r="BR29" s="31">
        <f>IFERROR(VLOOKUP(A29,ЕНИИВИ2[],2,0),"")</f>
        <v>44866</v>
      </c>
      <c r="BS29" s="2">
        <f>IFERROR(VLOOKUP(A29,ЕНИИВИ2[],4,0),"")</f>
        <v>96</v>
      </c>
      <c r="BT29" s="31"/>
      <c r="BU29" s="31"/>
      <c r="BV29" s="31"/>
      <c r="BW29" s="31"/>
      <c r="BX29" s="31"/>
      <c r="BY29" s="31"/>
      <c r="CA29">
        <v>1060</v>
      </c>
      <c r="CB29" s="31">
        <v>44889</v>
      </c>
      <c r="CC29" s="31"/>
      <c r="CD29" s="40"/>
      <c r="CE29" t="str">
        <f>IFERROR(VLOOKUP(A29,План28[],7,0),"")</f>
        <v/>
      </c>
      <c r="CF29" s="2" t="s">
        <v>1626</v>
      </c>
      <c r="CG29">
        <v>5</v>
      </c>
    </row>
    <row r="30" spans="1:85" hidden="1" x14ac:dyDescent="0.25">
      <c r="A30" s="32">
        <v>27</v>
      </c>
      <c r="B30" s="2" t="s">
        <v>1539</v>
      </c>
      <c r="C30" s="2">
        <v>14899</v>
      </c>
      <c r="D30" s="31">
        <v>44859</v>
      </c>
      <c r="E30" s="2" t="s">
        <v>1541</v>
      </c>
      <c r="F30" s="2" t="s">
        <v>1620</v>
      </c>
      <c r="G30" s="31">
        <v>33573</v>
      </c>
      <c r="H30" s="2"/>
      <c r="I30" s="2"/>
      <c r="J30" s="2"/>
      <c r="K30" s="2"/>
      <c r="L30" s="2"/>
      <c r="M30" s="2"/>
      <c r="N30" s="2"/>
      <c r="O30" s="2"/>
      <c r="P30" s="2" t="s">
        <v>1297</v>
      </c>
      <c r="Q30" s="2"/>
      <c r="R30" s="2" t="s">
        <v>483</v>
      </c>
      <c r="S30" s="2" t="s">
        <v>484</v>
      </c>
      <c r="T30" s="2" t="s">
        <v>133</v>
      </c>
      <c r="U30" s="2" t="s">
        <v>1299</v>
      </c>
      <c r="V30" s="2" t="s">
        <v>484</v>
      </c>
      <c r="W30" s="2" t="s">
        <v>1299</v>
      </c>
      <c r="X30" s="2"/>
      <c r="Y30" s="2"/>
      <c r="Z30" s="2"/>
      <c r="AA30" s="2"/>
      <c r="AB30" s="2"/>
      <c r="AC30" s="2"/>
      <c r="AD30" s="31">
        <v>44424</v>
      </c>
      <c r="AE30" s="2">
        <v>4460</v>
      </c>
      <c r="AF30" s="2"/>
      <c r="AG30" s="2"/>
      <c r="AH30" s="2"/>
      <c r="AI30" s="2"/>
      <c r="AJ30" s="31"/>
      <c r="AK30" s="2"/>
      <c r="AL30" s="31"/>
      <c r="AM30" s="2"/>
      <c r="AN30" s="31"/>
      <c r="AO30" s="2"/>
      <c r="AP30" s="31"/>
      <c r="AQ30" s="2"/>
      <c r="AR30" s="31"/>
      <c r="AS30" s="31"/>
      <c r="AT30" s="2"/>
      <c r="AU30" s="31"/>
      <c r="AV30" s="31"/>
      <c r="AW30" s="2"/>
      <c r="AX30" s="2"/>
      <c r="AY30" s="31"/>
      <c r="AZ30" s="31"/>
      <c r="BA30" s="2"/>
      <c r="BB30" s="2"/>
      <c r="BC30" s="31"/>
      <c r="BD30" s="31"/>
      <c r="BE30" s="2"/>
      <c r="BF30" s="2"/>
      <c r="BG30" s="31"/>
      <c r="BH30" s="31"/>
      <c r="BI30" s="2"/>
      <c r="BJ30" s="2"/>
      <c r="BK30" s="31"/>
      <c r="BL30" s="31"/>
      <c r="BM30" s="2"/>
      <c r="BN30" s="2"/>
      <c r="BO30" s="2"/>
      <c r="BP30" s="31">
        <f>IFERROR(VLOOKUP(A30,ЕНИИВИ1[],2,0),"")</f>
        <v>44862</v>
      </c>
      <c r="BQ30" s="2">
        <f>IFERROR(VLOOKUP(A30,ЕНИИВИ1[],4,0),"")</f>
        <v>25613</v>
      </c>
      <c r="BR30" s="31" t="str">
        <f>IFERROR(VLOOKUP(A30,ЕНИИВИ2[],2,0),"")</f>
        <v/>
      </c>
      <c r="BS30" s="2" t="str">
        <f>IFERROR(VLOOKUP(A30,ЕНИИВИ2[],4,0),"")</f>
        <v/>
      </c>
      <c r="BT30" s="31">
        <v>44866</v>
      </c>
      <c r="BU30" s="31">
        <v>44873</v>
      </c>
      <c r="BV30" s="2">
        <v>700</v>
      </c>
      <c r="BW30" s="2">
        <v>700</v>
      </c>
      <c r="BX30" s="31">
        <v>44879</v>
      </c>
      <c r="BY30" s="31"/>
      <c r="BZ30" s="44">
        <v>1015</v>
      </c>
      <c r="CA30">
        <v>1015</v>
      </c>
      <c r="CB30" s="31">
        <v>44883</v>
      </c>
      <c r="CC30" s="31"/>
      <c r="CD30" s="40"/>
      <c r="CE30" t="str">
        <f>IFERROR(VLOOKUP(A30,План28[],7,0),"")</f>
        <v/>
      </c>
      <c r="CF30" s="27" t="s">
        <v>1627</v>
      </c>
      <c r="CG30">
        <v>3</v>
      </c>
    </row>
    <row r="31" spans="1:85" hidden="1" x14ac:dyDescent="0.25">
      <c r="A31" s="32">
        <v>28</v>
      </c>
      <c r="B31" s="2" t="s">
        <v>1416</v>
      </c>
      <c r="C31" s="2">
        <v>15836</v>
      </c>
      <c r="D31" s="31">
        <v>44859</v>
      </c>
      <c r="E31" s="2" t="s">
        <v>1541</v>
      </c>
      <c r="F31" s="2" t="s">
        <v>1427</v>
      </c>
      <c r="G31" s="31">
        <v>29063</v>
      </c>
      <c r="H31" s="2"/>
      <c r="I31" s="2"/>
      <c r="J31" s="2"/>
      <c r="K31" s="2"/>
      <c r="L31" s="2"/>
      <c r="M31" s="2"/>
      <c r="N31" s="2"/>
      <c r="O31" s="2"/>
      <c r="P31" s="2" t="s">
        <v>1298</v>
      </c>
      <c r="Q31" s="2"/>
      <c r="R31" s="2" t="s">
        <v>1162</v>
      </c>
      <c r="S31" s="2" t="s">
        <v>484</v>
      </c>
      <c r="T31" s="2" t="s">
        <v>133</v>
      </c>
      <c r="U31" s="2" t="s">
        <v>1299</v>
      </c>
      <c r="V31" s="2" t="s">
        <v>484</v>
      </c>
      <c r="W31" s="2" t="s">
        <v>1299</v>
      </c>
      <c r="X31" s="2"/>
      <c r="Y31" s="2"/>
      <c r="Z31" s="2"/>
      <c r="AA31" s="2"/>
      <c r="AB31" s="2"/>
      <c r="AC31" s="2"/>
      <c r="AD31" s="31">
        <v>44837</v>
      </c>
      <c r="AE31" s="2">
        <v>65100</v>
      </c>
      <c r="AF31" s="2"/>
      <c r="AG31" s="2"/>
      <c r="AH31" s="2"/>
      <c r="AI31" s="2"/>
      <c r="AJ31" s="31"/>
      <c r="AK31" s="2"/>
      <c r="AL31" s="31"/>
      <c r="AM31" s="2"/>
      <c r="AN31" s="31"/>
      <c r="AO31" s="2"/>
      <c r="AP31" s="31"/>
      <c r="AQ31" s="2"/>
      <c r="AR31" s="31"/>
      <c r="AS31" s="31"/>
      <c r="AT31" s="2"/>
      <c r="AU31" s="31"/>
      <c r="AV31" s="31"/>
      <c r="AW31" s="2"/>
      <c r="AX31" s="2"/>
      <c r="AY31" s="31"/>
      <c r="AZ31" s="31"/>
      <c r="BA31" s="2"/>
      <c r="BB31" s="2"/>
      <c r="BC31" s="31"/>
      <c r="BD31" s="31"/>
      <c r="BE31" s="2"/>
      <c r="BF31" s="2"/>
      <c r="BG31" s="31"/>
      <c r="BH31" s="31"/>
      <c r="BI31" s="2"/>
      <c r="BJ31" s="2"/>
      <c r="BK31" s="31"/>
      <c r="BL31" s="31"/>
      <c r="BM31" s="2"/>
      <c r="BN31" s="2"/>
      <c r="BO31" s="2"/>
      <c r="BP31" s="31">
        <f>IFERROR(VLOOKUP(A31,ЕНИИВИ1[],2,0),"")</f>
        <v>44862</v>
      </c>
      <c r="BQ31" s="2">
        <f>IFERROR(VLOOKUP(A31,ЕНИИВИ1[],4,0),"")</f>
        <v>204560</v>
      </c>
      <c r="BR31" s="31" t="str">
        <f>IFERROR(VLOOKUP(A31,ЕНИИВИ2[],2,0),"")</f>
        <v/>
      </c>
      <c r="BS31" s="2" t="str">
        <f>IFERROR(VLOOKUP(A31,ЕНИИВИ2[],4,0),"")</f>
        <v/>
      </c>
      <c r="BT31" s="31">
        <v>44866</v>
      </c>
      <c r="BU31" s="31">
        <v>44873</v>
      </c>
      <c r="BV31" s="2">
        <v>700</v>
      </c>
      <c r="BW31" s="2">
        <v>700</v>
      </c>
      <c r="BX31" s="31">
        <v>44879</v>
      </c>
      <c r="BY31" s="31"/>
      <c r="BZ31" s="44">
        <v>1016</v>
      </c>
      <c r="CA31">
        <v>1016</v>
      </c>
      <c r="CB31" s="31">
        <v>44883</v>
      </c>
      <c r="CC31" s="31"/>
      <c r="CD31" s="40"/>
      <c r="CE31" t="str">
        <f>IFERROR(VLOOKUP(A31,План28[],7,0),"")</f>
        <v/>
      </c>
      <c r="CF31" s="2" t="s">
        <v>1626</v>
      </c>
      <c r="CG31">
        <v>5</v>
      </c>
    </row>
    <row r="32" spans="1:85" hidden="1" x14ac:dyDescent="0.25">
      <c r="A32" s="32">
        <v>29</v>
      </c>
      <c r="B32" s="2" t="s">
        <v>1416</v>
      </c>
      <c r="C32" s="2">
        <v>112034</v>
      </c>
      <c r="D32" s="31">
        <v>44859</v>
      </c>
      <c r="E32" s="2" t="s">
        <v>1541</v>
      </c>
      <c r="F32" s="2" t="s">
        <v>1427</v>
      </c>
      <c r="G32" s="31">
        <v>33396</v>
      </c>
      <c r="H32" s="2"/>
      <c r="I32" s="2"/>
      <c r="J32" s="2"/>
      <c r="K32" s="2"/>
      <c r="L32" s="2"/>
      <c r="M32" s="2"/>
      <c r="N32" s="2"/>
      <c r="O32" s="2"/>
      <c r="P32" s="2" t="s">
        <v>1298</v>
      </c>
      <c r="Q32" s="2"/>
      <c r="R32" s="2" t="s">
        <v>1162</v>
      </c>
      <c r="S32" s="2" t="s">
        <v>484</v>
      </c>
      <c r="T32" s="2" t="s">
        <v>133</v>
      </c>
      <c r="U32" s="2" t="s">
        <v>1299</v>
      </c>
      <c r="V32" s="2" t="s">
        <v>484</v>
      </c>
      <c r="W32" s="2" t="s">
        <v>1299</v>
      </c>
      <c r="X32" s="2"/>
      <c r="Y32" s="2"/>
      <c r="Z32" s="2"/>
      <c r="AA32" s="2"/>
      <c r="AB32" s="2"/>
      <c r="AC32" s="2"/>
      <c r="AD32" s="31">
        <v>44834</v>
      </c>
      <c r="AE32" s="2">
        <v>130</v>
      </c>
      <c r="AF32" s="2"/>
      <c r="AG32" s="2"/>
      <c r="AH32" s="2"/>
      <c r="AI32" s="2"/>
      <c r="AJ32" s="31"/>
      <c r="AK32" s="2"/>
      <c r="AL32" s="31"/>
      <c r="AM32" s="2"/>
      <c r="AN32" s="31"/>
      <c r="AO32" s="2"/>
      <c r="AP32" s="31"/>
      <c r="AQ32" s="2"/>
      <c r="AR32" s="31"/>
      <c r="AS32" s="31"/>
      <c r="AT32" s="2"/>
      <c r="AU32" s="31"/>
      <c r="AV32" s="31"/>
      <c r="AW32" s="2"/>
      <c r="AX32" s="2"/>
      <c r="AY32" s="31"/>
      <c r="AZ32" s="31"/>
      <c r="BA32" s="2"/>
      <c r="BB32" s="2"/>
      <c r="BC32" s="31"/>
      <c r="BD32" s="31"/>
      <c r="BE32" s="2"/>
      <c r="BF32" s="2"/>
      <c r="BG32" s="31"/>
      <c r="BH32" s="31"/>
      <c r="BI32" s="2"/>
      <c r="BJ32" s="2"/>
      <c r="BK32" s="31"/>
      <c r="BL32" s="31"/>
      <c r="BM32" s="2"/>
      <c r="BN32" s="2"/>
      <c r="BO32" s="2"/>
      <c r="BP32" s="31">
        <f>IFERROR(VLOOKUP(A32,ЕНИИВИ1[],2,0),"")</f>
        <v>44862</v>
      </c>
      <c r="BQ32" s="2">
        <f>IFERROR(VLOOKUP(A32,ЕНИИВИ1[],4,0),"")</f>
        <v>0</v>
      </c>
      <c r="BR32" s="31">
        <f>IFERROR(VLOOKUP(A32,ЕНИИВИ2[],2,0),"")</f>
        <v>44866</v>
      </c>
      <c r="BS32" s="2">
        <f>IFERROR(VLOOKUP(A32,ЕНИИВИ2[],4,0),"")</f>
        <v>0</v>
      </c>
      <c r="BT32" s="31"/>
      <c r="BU32" s="31"/>
      <c r="BV32" s="31"/>
      <c r="BW32" s="31"/>
      <c r="BX32" s="31"/>
      <c r="BY32" s="31"/>
      <c r="CA32">
        <v>1061</v>
      </c>
      <c r="CB32" s="31"/>
      <c r="CC32" s="31"/>
      <c r="CD32" s="40"/>
      <c r="CE32" t="str">
        <f>IFERROR(VLOOKUP(A32,План28[],7,0),"")</f>
        <v>Билалова</v>
      </c>
      <c r="CF32" s="2" t="s">
        <v>1626</v>
      </c>
    </row>
    <row r="33" spans="1:85" hidden="1" x14ac:dyDescent="0.25">
      <c r="A33" s="32">
        <v>30</v>
      </c>
      <c r="B33" s="2" t="s">
        <v>1416</v>
      </c>
      <c r="C33" s="2">
        <v>9136</v>
      </c>
      <c r="D33" s="31">
        <v>44859</v>
      </c>
      <c r="E33" s="2" t="s">
        <v>1541</v>
      </c>
      <c r="F33" s="2" t="s">
        <v>1620</v>
      </c>
      <c r="G33" s="31">
        <v>30160</v>
      </c>
      <c r="H33" s="2"/>
      <c r="I33" s="2"/>
      <c r="J33" s="2"/>
      <c r="K33" s="2"/>
      <c r="L33" s="2"/>
      <c r="M33" s="2"/>
      <c r="N33" s="2"/>
      <c r="O33" s="2"/>
      <c r="P33" s="2" t="s">
        <v>1298</v>
      </c>
      <c r="Q33" s="2"/>
      <c r="R33" s="2" t="s">
        <v>1162</v>
      </c>
      <c r="S33" s="2" t="s">
        <v>484</v>
      </c>
      <c r="T33" s="2" t="s">
        <v>133</v>
      </c>
      <c r="U33" s="2" t="s">
        <v>1299</v>
      </c>
      <c r="V33" s="2" t="s">
        <v>484</v>
      </c>
      <c r="W33" s="2" t="s">
        <v>1299</v>
      </c>
      <c r="X33" s="2"/>
      <c r="Y33" s="2"/>
      <c r="Z33" s="2"/>
      <c r="AA33" s="2"/>
      <c r="AB33" s="2"/>
      <c r="AC33" s="2"/>
      <c r="AD33" s="31">
        <v>44768</v>
      </c>
      <c r="AE33" s="2">
        <v>250</v>
      </c>
      <c r="AF33" s="2"/>
      <c r="AG33" s="2"/>
      <c r="AH33" s="2"/>
      <c r="AI33" s="2"/>
      <c r="AJ33" s="31"/>
      <c r="AK33" s="2"/>
      <c r="AL33" s="31"/>
      <c r="AM33" s="2"/>
      <c r="AN33" s="31"/>
      <c r="AO33" s="2"/>
      <c r="AP33" s="31"/>
      <c r="AQ33" s="2"/>
      <c r="AR33" s="31"/>
      <c r="AS33" s="31"/>
      <c r="AT33" s="2"/>
      <c r="AU33" s="31"/>
      <c r="AV33" s="31"/>
      <c r="AW33" s="2"/>
      <c r="AX33" s="2"/>
      <c r="AY33" s="31"/>
      <c r="AZ33" s="31"/>
      <c r="BA33" s="2"/>
      <c r="BB33" s="2"/>
      <c r="BC33" s="31"/>
      <c r="BD33" s="31"/>
      <c r="BE33" s="2"/>
      <c r="BF33" s="2"/>
      <c r="BG33" s="31"/>
      <c r="BH33" s="31"/>
      <c r="BI33" s="2"/>
      <c r="BJ33" s="2"/>
      <c r="BK33" s="31"/>
      <c r="BL33" s="31"/>
      <c r="BM33" s="2"/>
      <c r="BN33" s="2"/>
      <c r="BO33" s="2"/>
      <c r="BP33" s="31">
        <f>IFERROR(VLOOKUP(A33,ЕНИИВИ1[],2,0),"")</f>
        <v>44862</v>
      </c>
      <c r="BQ33" s="2">
        <f>IFERROR(VLOOKUP(A33,ЕНИИВИ1[],4,0),"")</f>
        <v>0</v>
      </c>
      <c r="BR33" s="31">
        <f>IFERROR(VLOOKUP(A33,ЕНИИВИ2[],2,0),"")</f>
        <v>44866</v>
      </c>
      <c r="BS33" s="2">
        <f>IFERROR(VLOOKUP(A33,ЕНИИВИ2[],4,0),"")</f>
        <v>0</v>
      </c>
      <c r="BT33" s="31"/>
      <c r="BU33" s="31"/>
      <c r="BV33" s="31"/>
      <c r="BW33" s="31"/>
      <c r="BX33" s="31"/>
      <c r="BY33" s="31"/>
      <c r="CA33">
        <v>1062</v>
      </c>
      <c r="CB33" s="31"/>
      <c r="CC33" s="31"/>
      <c r="CD33" s="40"/>
      <c r="CE33" t="str">
        <f>IFERROR(VLOOKUP(A33,План28[],7,0),"")</f>
        <v>Билалова</v>
      </c>
      <c r="CF33" s="2" t="s">
        <v>1626</v>
      </c>
    </row>
    <row r="34" spans="1:85" hidden="1" x14ac:dyDescent="0.25">
      <c r="A34" s="32">
        <v>31</v>
      </c>
      <c r="B34" s="2" t="s">
        <v>1539</v>
      </c>
      <c r="C34" s="2">
        <v>26570</v>
      </c>
      <c r="D34" s="31">
        <v>44859</v>
      </c>
      <c r="E34" s="2" t="s">
        <v>1541</v>
      </c>
      <c r="F34" s="2" t="s">
        <v>1427</v>
      </c>
      <c r="G34" s="31">
        <v>27340</v>
      </c>
      <c r="H34" s="2"/>
      <c r="I34" s="2"/>
      <c r="J34" s="2"/>
      <c r="K34" s="2"/>
      <c r="L34" s="2"/>
      <c r="M34" s="2"/>
      <c r="N34" s="2"/>
      <c r="O34" s="2"/>
      <c r="P34" s="2" t="s">
        <v>1297</v>
      </c>
      <c r="Q34" s="2"/>
      <c r="R34" s="2" t="s">
        <v>1162</v>
      </c>
      <c r="S34" s="2" t="s">
        <v>484</v>
      </c>
      <c r="T34" s="2" t="s">
        <v>133</v>
      </c>
      <c r="U34" s="2" t="s">
        <v>1299</v>
      </c>
      <c r="V34" s="2" t="s">
        <v>484</v>
      </c>
      <c r="W34" s="2" t="s">
        <v>1299</v>
      </c>
      <c r="X34" s="2"/>
      <c r="Y34" s="2"/>
      <c r="Z34" s="2"/>
      <c r="AA34" s="2"/>
      <c r="AB34" s="2"/>
      <c r="AC34" s="2"/>
      <c r="AD34" s="31">
        <v>44523</v>
      </c>
      <c r="AE34" s="2">
        <v>14000</v>
      </c>
      <c r="AF34" s="2"/>
      <c r="AG34" s="2"/>
      <c r="AH34" s="2"/>
      <c r="AI34" s="2"/>
      <c r="AJ34" s="31"/>
      <c r="AK34" s="2"/>
      <c r="AL34" s="31"/>
      <c r="AM34" s="2"/>
      <c r="AN34" s="31"/>
      <c r="AO34" s="2"/>
      <c r="AP34" s="31"/>
      <c r="AQ34" s="2"/>
      <c r="AR34" s="31"/>
      <c r="AS34" s="31"/>
      <c r="AT34" s="2"/>
      <c r="AU34" s="31"/>
      <c r="AV34" s="31"/>
      <c r="AW34" s="2"/>
      <c r="AX34" s="2"/>
      <c r="AY34" s="31"/>
      <c r="AZ34" s="31"/>
      <c r="BA34" s="2"/>
      <c r="BB34" s="2"/>
      <c r="BC34" s="31"/>
      <c r="BD34" s="31"/>
      <c r="BE34" s="2"/>
      <c r="BF34" s="2"/>
      <c r="BG34" s="31"/>
      <c r="BH34" s="31"/>
      <c r="BI34" s="2"/>
      <c r="BJ34" s="2"/>
      <c r="BK34" s="31"/>
      <c r="BL34" s="31"/>
      <c r="BM34" s="2"/>
      <c r="BN34" s="2"/>
      <c r="BO34" s="2"/>
      <c r="BP34" s="31">
        <f>IFERROR(VLOOKUP(A34,ЕНИИВИ1[],2,0),"")</f>
        <v>44862</v>
      </c>
      <c r="BQ34" s="2">
        <f>IFERROR(VLOOKUP(A34,ЕНИИВИ1[],4,0),"")</f>
        <v>15386</v>
      </c>
      <c r="BR34" s="31" t="str">
        <f>IFERROR(VLOOKUP(A34,ЕНИИВИ2[],2,0),"")</f>
        <v/>
      </c>
      <c r="BS34" s="2" t="str">
        <f>IFERROR(VLOOKUP(A34,ЕНИИВИ2[],4,0),"")</f>
        <v/>
      </c>
      <c r="BT34" s="31">
        <v>44866</v>
      </c>
      <c r="BU34" s="31">
        <v>44873</v>
      </c>
      <c r="BV34" s="2">
        <v>700</v>
      </c>
      <c r="BW34" s="2">
        <v>700</v>
      </c>
      <c r="BX34" s="31">
        <v>44879</v>
      </c>
      <c r="BY34" s="31"/>
      <c r="BZ34" s="44">
        <v>1017</v>
      </c>
      <c r="CA34">
        <v>1017</v>
      </c>
      <c r="CB34" s="31">
        <v>44883</v>
      </c>
      <c r="CC34" s="31"/>
      <c r="CD34" s="40"/>
      <c r="CE34" t="str">
        <f>IFERROR(VLOOKUP(A34,План28[],7,0),"")</f>
        <v/>
      </c>
      <c r="CF34" s="2" t="s">
        <v>1626</v>
      </c>
      <c r="CG34" s="65">
        <v>5</v>
      </c>
    </row>
    <row r="35" spans="1:85" hidden="1" x14ac:dyDescent="0.25">
      <c r="A35" s="32">
        <v>32</v>
      </c>
      <c r="B35" s="2" t="s">
        <v>1416</v>
      </c>
      <c r="C35" s="35" t="s">
        <v>1576</v>
      </c>
      <c r="D35" s="31">
        <v>44859</v>
      </c>
      <c r="E35" s="2" t="s">
        <v>1541</v>
      </c>
      <c r="F35" s="2" t="s">
        <v>1620</v>
      </c>
      <c r="G35" s="31">
        <v>30162</v>
      </c>
      <c r="H35" s="2"/>
      <c r="I35" s="2"/>
      <c r="J35" s="2"/>
      <c r="K35" s="2"/>
      <c r="L35" s="2"/>
      <c r="M35" s="2"/>
      <c r="N35" s="2"/>
      <c r="O35" s="2"/>
      <c r="P35" s="2" t="s">
        <v>1298</v>
      </c>
      <c r="Q35" s="2"/>
      <c r="R35" s="38" t="s">
        <v>891</v>
      </c>
      <c r="S35" s="2" t="s">
        <v>484</v>
      </c>
      <c r="T35" s="2" t="s">
        <v>133</v>
      </c>
      <c r="U35" s="2" t="s">
        <v>1299</v>
      </c>
      <c r="V35" s="2" t="s">
        <v>484</v>
      </c>
      <c r="W35" s="2" t="s">
        <v>1299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31"/>
      <c r="AK35" s="2"/>
      <c r="AL35" s="31"/>
      <c r="AM35" s="2"/>
      <c r="AN35" s="31"/>
      <c r="AO35" s="2"/>
      <c r="AP35" s="31"/>
      <c r="AQ35" s="2"/>
      <c r="AR35" s="31"/>
      <c r="AS35" s="31"/>
      <c r="AT35" s="2"/>
      <c r="AU35" s="31"/>
      <c r="AV35" s="31"/>
      <c r="AW35" s="2"/>
      <c r="AX35" s="2"/>
      <c r="AY35" s="31"/>
      <c r="AZ35" s="31"/>
      <c r="BA35" s="2"/>
      <c r="BB35" s="2"/>
      <c r="BC35" s="31"/>
      <c r="BD35" s="31"/>
      <c r="BE35" s="2"/>
      <c r="BF35" s="2"/>
      <c r="BG35" s="31"/>
      <c r="BH35" s="31"/>
      <c r="BI35" s="2"/>
      <c r="BJ35" s="2"/>
      <c r="BK35" s="31"/>
      <c r="BL35" s="31"/>
      <c r="BM35" s="2"/>
      <c r="BN35" s="2"/>
      <c r="BO35" s="2"/>
      <c r="BP35" s="31">
        <f>IFERROR(VLOOKUP(A35,ЕНИИВИ1[],2,0),"")</f>
        <v>44862</v>
      </c>
      <c r="BQ35" s="2">
        <f>IFERROR(VLOOKUP(A35,ЕНИИВИ1[],4,0),"")</f>
        <v>1023213</v>
      </c>
      <c r="BR35" s="31" t="str">
        <f>IFERROR(VLOOKUP(A35,ЕНИИВИ2[],2,0),"")</f>
        <v/>
      </c>
      <c r="BS35" s="2" t="str">
        <f>IFERROR(VLOOKUP(A35,ЕНИИВИ2[],4,0),"")</f>
        <v/>
      </c>
      <c r="BT35" s="31">
        <v>44866</v>
      </c>
      <c r="BU35" s="31">
        <v>44873</v>
      </c>
      <c r="BV35" s="2">
        <v>700</v>
      </c>
      <c r="BW35" s="2">
        <v>700</v>
      </c>
      <c r="BX35" s="31">
        <v>44879</v>
      </c>
      <c r="BY35" s="31"/>
      <c r="BZ35" s="44">
        <v>1018</v>
      </c>
      <c r="CA35">
        <v>1018</v>
      </c>
      <c r="CB35" s="31">
        <v>44888</v>
      </c>
      <c r="CC35" s="31"/>
      <c r="CD35" s="40"/>
      <c r="CE35" t="str">
        <f>IFERROR(VLOOKUP(A35,План28[],7,0),"")</f>
        <v/>
      </c>
      <c r="CF35" s="38" t="s">
        <v>1628</v>
      </c>
      <c r="CG35" s="65">
        <v>5</v>
      </c>
    </row>
    <row r="36" spans="1:85" hidden="1" x14ac:dyDescent="0.25">
      <c r="A36" s="32">
        <v>33</v>
      </c>
      <c r="B36" s="2" t="s">
        <v>1416</v>
      </c>
      <c r="C36" s="36">
        <v>27608</v>
      </c>
      <c r="D36" s="31">
        <v>44859</v>
      </c>
      <c r="E36" s="2" t="s">
        <v>1541</v>
      </c>
      <c r="F36" s="2" t="s">
        <v>1427</v>
      </c>
      <c r="G36" s="31">
        <v>31173</v>
      </c>
      <c r="H36" s="2"/>
      <c r="I36" s="2"/>
      <c r="J36" s="2"/>
      <c r="K36" s="2"/>
      <c r="L36" s="2"/>
      <c r="M36" s="2"/>
      <c r="N36" s="2"/>
      <c r="O36" s="2"/>
      <c r="P36" s="2" t="s">
        <v>1298</v>
      </c>
      <c r="Q36" s="2"/>
      <c r="R36" s="2" t="s">
        <v>1162</v>
      </c>
      <c r="S36" s="2" t="s">
        <v>484</v>
      </c>
      <c r="T36" s="2" t="s">
        <v>133</v>
      </c>
      <c r="U36" s="2" t="s">
        <v>1299</v>
      </c>
      <c r="V36" s="2" t="s">
        <v>484</v>
      </c>
      <c r="W36" s="2" t="s">
        <v>1299</v>
      </c>
      <c r="X36" s="2"/>
      <c r="Y36" s="2"/>
      <c r="Z36" s="2"/>
      <c r="AA36" s="2"/>
      <c r="AB36" s="2"/>
      <c r="AC36" s="2"/>
      <c r="AD36" s="31">
        <v>44711</v>
      </c>
      <c r="AE36" s="2">
        <v>13300</v>
      </c>
      <c r="AF36" s="2"/>
      <c r="AG36" s="2"/>
      <c r="AH36" s="2"/>
      <c r="AI36" s="2"/>
      <c r="AJ36" s="31"/>
      <c r="AK36" s="2"/>
      <c r="AL36" s="31"/>
      <c r="AM36" s="2"/>
      <c r="AN36" s="31"/>
      <c r="AO36" s="2"/>
      <c r="AP36" s="31"/>
      <c r="AQ36" s="2"/>
      <c r="AR36" s="31"/>
      <c r="AS36" s="31"/>
      <c r="AT36" s="2"/>
      <c r="AU36" s="31"/>
      <c r="AV36" s="31"/>
      <c r="AW36" s="2"/>
      <c r="AX36" s="2"/>
      <c r="AY36" s="31"/>
      <c r="AZ36" s="31"/>
      <c r="BA36" s="2"/>
      <c r="BB36" s="2"/>
      <c r="BC36" s="31"/>
      <c r="BD36" s="31"/>
      <c r="BE36" s="2"/>
      <c r="BF36" s="2"/>
      <c r="BG36" s="31"/>
      <c r="BH36" s="31"/>
      <c r="BI36" s="2"/>
      <c r="BJ36" s="2"/>
      <c r="BK36" s="31"/>
      <c r="BL36" s="31"/>
      <c r="BM36" s="2"/>
      <c r="BN36" s="2"/>
      <c r="BO36" s="2"/>
      <c r="BP36" s="31">
        <f>IFERROR(VLOOKUP(A36,ЕНИИВИ1[],2,0),"")</f>
        <v>44862</v>
      </c>
      <c r="BQ36" s="2">
        <f>IFERROR(VLOOKUP(A36,ЕНИИВИ1[],4,0),"")</f>
        <v>0</v>
      </c>
      <c r="BR36" s="31">
        <f>IFERROR(VLOOKUP(A36,ЕНИИВИ2[],2,0),"")</f>
        <v>44866</v>
      </c>
      <c r="BS36" s="2">
        <f>IFERROR(VLOOKUP(A36,ЕНИИВИ2[],4,0),"")</f>
        <v>0</v>
      </c>
      <c r="BT36" s="31"/>
      <c r="BU36" s="31"/>
      <c r="BV36" s="31"/>
      <c r="BW36" s="31"/>
      <c r="BX36" s="31"/>
      <c r="BY36" s="31"/>
      <c r="CA36">
        <v>1063</v>
      </c>
      <c r="CB36" s="31"/>
      <c r="CC36" s="31"/>
      <c r="CD36" s="40"/>
      <c r="CE36" t="str">
        <f>IFERROR(VLOOKUP(A36,План28[],7,0),"")</f>
        <v>Четверкина</v>
      </c>
      <c r="CF36" s="2" t="s">
        <v>1626</v>
      </c>
    </row>
    <row r="37" spans="1:85" hidden="1" x14ac:dyDescent="0.25">
      <c r="A37" s="32">
        <v>34</v>
      </c>
      <c r="B37" s="2" t="s">
        <v>1416</v>
      </c>
      <c r="C37" s="36">
        <v>21432</v>
      </c>
      <c r="D37" s="31">
        <v>44859</v>
      </c>
      <c r="E37" s="2" t="s">
        <v>1541</v>
      </c>
      <c r="F37" s="2" t="s">
        <v>1427</v>
      </c>
      <c r="G37" s="31">
        <v>29672</v>
      </c>
      <c r="H37" s="2"/>
      <c r="I37" s="2"/>
      <c r="J37" s="2"/>
      <c r="K37" s="2"/>
      <c r="L37" s="2"/>
      <c r="M37" s="2"/>
      <c r="N37" s="2"/>
      <c r="O37" s="2"/>
      <c r="P37" s="2" t="s">
        <v>1298</v>
      </c>
      <c r="Q37" s="2"/>
      <c r="R37" s="2" t="s">
        <v>1162</v>
      </c>
      <c r="S37" s="2" t="s">
        <v>484</v>
      </c>
      <c r="T37" s="2" t="s">
        <v>133</v>
      </c>
      <c r="U37" s="2" t="s">
        <v>1299</v>
      </c>
      <c r="V37" s="2" t="s">
        <v>484</v>
      </c>
      <c r="W37" s="2" t="s">
        <v>1299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31"/>
      <c r="AK37" s="2"/>
      <c r="AL37" s="31"/>
      <c r="AM37" s="2"/>
      <c r="AN37" s="31"/>
      <c r="AO37" s="2"/>
      <c r="AP37" s="31"/>
      <c r="AQ37" s="2"/>
      <c r="AR37" s="31"/>
      <c r="AS37" s="31"/>
      <c r="AT37" s="2"/>
      <c r="AU37" s="31"/>
      <c r="AV37" s="31"/>
      <c r="AW37" s="2"/>
      <c r="AX37" s="2"/>
      <c r="AY37" s="31"/>
      <c r="AZ37" s="31"/>
      <c r="BA37" s="2"/>
      <c r="BB37" s="2"/>
      <c r="BC37" s="31"/>
      <c r="BD37" s="31"/>
      <c r="BE37" s="2"/>
      <c r="BF37" s="2"/>
      <c r="BG37" s="31"/>
      <c r="BH37" s="31"/>
      <c r="BI37" s="2"/>
      <c r="BJ37" s="2"/>
      <c r="BK37" s="31"/>
      <c r="BL37" s="31"/>
      <c r="BM37" s="2"/>
      <c r="BN37" s="2"/>
      <c r="BO37" s="2"/>
      <c r="BP37" s="31">
        <f>IFERROR(VLOOKUP(A37,ЕНИИВИ1[],2,0),"")</f>
        <v>44862</v>
      </c>
      <c r="BQ37" s="2">
        <f>IFERROR(VLOOKUP(A37,ЕНИИВИ1[],4,0),"")</f>
        <v>0</v>
      </c>
      <c r="BR37" s="31">
        <f>IFERROR(VLOOKUP(A37,ЕНИИВИ2[],2,0),"")</f>
        <v>44866</v>
      </c>
      <c r="BS37" s="2">
        <f>IFERROR(VLOOKUP(A37,ЕНИИВИ2[],4,0),"")</f>
        <v>0</v>
      </c>
      <c r="BT37" s="31"/>
      <c r="BU37" s="31"/>
      <c r="BV37" s="31"/>
      <c r="BW37" s="31"/>
      <c r="BX37" s="31"/>
      <c r="BY37" s="31"/>
      <c r="CA37">
        <v>1064</v>
      </c>
      <c r="CB37" s="31"/>
      <c r="CC37" s="31"/>
      <c r="CD37" s="40"/>
      <c r="CE37" t="str">
        <f>IFERROR(VLOOKUP(A37,План28[],7,0),"")</f>
        <v>Четверкина</v>
      </c>
      <c r="CF37" s="2" t="s">
        <v>1626</v>
      </c>
    </row>
    <row r="38" spans="1:85" hidden="1" x14ac:dyDescent="0.25">
      <c r="A38" s="32">
        <v>35</v>
      </c>
      <c r="B38" s="2" t="s">
        <v>1416</v>
      </c>
      <c r="C38" s="36">
        <v>10916</v>
      </c>
      <c r="D38" s="31">
        <v>44859</v>
      </c>
      <c r="E38" s="2" t="s">
        <v>1541</v>
      </c>
      <c r="F38" s="2" t="s">
        <v>1620</v>
      </c>
      <c r="G38" s="31">
        <v>28143</v>
      </c>
      <c r="H38" s="2"/>
      <c r="I38" s="2"/>
      <c r="J38" s="2"/>
      <c r="K38" s="2"/>
      <c r="L38" s="2"/>
      <c r="M38" s="2"/>
      <c r="N38" s="2"/>
      <c r="O38" s="2"/>
      <c r="P38" s="2" t="s">
        <v>1298</v>
      </c>
      <c r="Q38" s="2"/>
      <c r="R38" s="2" t="s">
        <v>1162</v>
      </c>
      <c r="S38" s="2" t="s">
        <v>484</v>
      </c>
      <c r="T38" s="2" t="s">
        <v>133</v>
      </c>
      <c r="U38" s="2" t="s">
        <v>1299</v>
      </c>
      <c r="V38" s="2" t="s">
        <v>484</v>
      </c>
      <c r="W38" s="2" t="s">
        <v>1299</v>
      </c>
      <c r="X38" s="2"/>
      <c r="Y38" s="2"/>
      <c r="Z38" s="2"/>
      <c r="AA38" s="2"/>
      <c r="AB38" s="2"/>
      <c r="AC38" s="2"/>
      <c r="AD38" s="31">
        <v>44713</v>
      </c>
      <c r="AE38" s="2">
        <v>1460</v>
      </c>
      <c r="AF38" s="2"/>
      <c r="AG38" s="2"/>
      <c r="AH38" s="2"/>
      <c r="AI38" s="2"/>
      <c r="AJ38" s="31"/>
      <c r="AK38" s="2"/>
      <c r="AL38" s="31"/>
      <c r="AM38" s="2"/>
      <c r="AN38" s="31"/>
      <c r="AO38" s="2"/>
      <c r="AP38" s="31"/>
      <c r="AQ38" s="2"/>
      <c r="AR38" s="31"/>
      <c r="AS38" s="31"/>
      <c r="AT38" s="2"/>
      <c r="AU38" s="31"/>
      <c r="AV38" s="31"/>
      <c r="AW38" s="2"/>
      <c r="AX38" s="2"/>
      <c r="AY38" s="31"/>
      <c r="AZ38" s="31"/>
      <c r="BA38" s="2"/>
      <c r="BB38" s="2"/>
      <c r="BC38" s="31"/>
      <c r="BD38" s="31"/>
      <c r="BE38" s="2"/>
      <c r="BF38" s="2"/>
      <c r="BG38" s="31"/>
      <c r="BH38" s="31"/>
      <c r="BI38" s="2"/>
      <c r="BJ38" s="2"/>
      <c r="BK38" s="31"/>
      <c r="BL38" s="31"/>
      <c r="BM38" s="2"/>
      <c r="BN38" s="2"/>
      <c r="BO38" s="2"/>
      <c r="BP38" s="31">
        <f>IFERROR(VLOOKUP(A38,ЕНИИВИ1[],2,0),"")</f>
        <v>44862</v>
      </c>
      <c r="BQ38" s="2">
        <f>IFERROR(VLOOKUP(A38,ЕНИИВИ1[],4,0),"")</f>
        <v>0</v>
      </c>
      <c r="BR38" s="31">
        <f>IFERROR(VLOOKUP(A38,ЕНИИВИ2[],2,0),"")</f>
        <v>44866</v>
      </c>
      <c r="BS38" s="2">
        <f>IFERROR(VLOOKUP(A38,ЕНИИВИ2[],4,0),"")</f>
        <v>0</v>
      </c>
      <c r="BT38" s="31"/>
      <c r="BU38" s="31"/>
      <c r="BV38" s="31"/>
      <c r="BW38" s="31"/>
      <c r="BX38" s="31"/>
      <c r="BY38" s="31"/>
      <c r="CA38">
        <v>1065</v>
      </c>
      <c r="CB38" s="31"/>
      <c r="CC38" s="31"/>
      <c r="CD38" s="40"/>
      <c r="CE38" t="str">
        <f>IFERROR(VLOOKUP(A38,План28[],7,0),"")</f>
        <v>Четверкина</v>
      </c>
      <c r="CF38" s="2" t="s">
        <v>1626</v>
      </c>
    </row>
    <row r="39" spans="1:85" hidden="1" x14ac:dyDescent="0.25">
      <c r="A39" s="32">
        <v>36</v>
      </c>
      <c r="B39" s="2" t="s">
        <v>1416</v>
      </c>
      <c r="C39" s="37" t="s">
        <v>1577</v>
      </c>
      <c r="D39" s="31">
        <v>44859</v>
      </c>
      <c r="E39" s="2" t="s">
        <v>1541</v>
      </c>
      <c r="F39" s="2" t="s">
        <v>1620</v>
      </c>
      <c r="G39" s="31">
        <v>34163</v>
      </c>
      <c r="H39" s="2"/>
      <c r="I39" s="2"/>
      <c r="J39" s="2"/>
      <c r="K39" s="2"/>
      <c r="L39" s="2"/>
      <c r="M39" s="2"/>
      <c r="N39" s="2"/>
      <c r="O39" s="2"/>
      <c r="P39" s="2" t="s">
        <v>1298</v>
      </c>
      <c r="Q39" s="2"/>
      <c r="R39" s="2" t="s">
        <v>1162</v>
      </c>
      <c r="S39" s="2" t="s">
        <v>484</v>
      </c>
      <c r="T39" s="2" t="s">
        <v>133</v>
      </c>
      <c r="U39" s="2" t="s">
        <v>1299</v>
      </c>
      <c r="V39" s="2" t="s">
        <v>484</v>
      </c>
      <c r="W39" s="2" t="s">
        <v>1299</v>
      </c>
      <c r="X39" s="2"/>
      <c r="Y39" s="2"/>
      <c r="Z39" s="2"/>
      <c r="AA39" s="2"/>
      <c r="AB39" s="2"/>
      <c r="AC39" s="2"/>
      <c r="AD39" s="31">
        <v>44650</v>
      </c>
      <c r="AE39" s="2">
        <v>990</v>
      </c>
      <c r="AF39" s="2"/>
      <c r="AG39" s="2"/>
      <c r="AH39" s="2"/>
      <c r="AI39" s="2"/>
      <c r="AJ39" s="31"/>
      <c r="AK39" s="2"/>
      <c r="AL39" s="31"/>
      <c r="AM39" s="2"/>
      <c r="AN39" s="31"/>
      <c r="AO39" s="2"/>
      <c r="AP39" s="31"/>
      <c r="AQ39" s="2"/>
      <c r="AR39" s="31"/>
      <c r="AS39" s="31"/>
      <c r="AT39" s="2"/>
      <c r="AU39" s="31"/>
      <c r="AV39" s="31"/>
      <c r="AW39" s="2"/>
      <c r="AX39" s="2"/>
      <c r="AY39" s="31"/>
      <c r="AZ39" s="31"/>
      <c r="BA39" s="2"/>
      <c r="BB39" s="2"/>
      <c r="BC39" s="31"/>
      <c r="BD39" s="31"/>
      <c r="BE39" s="2"/>
      <c r="BF39" s="2"/>
      <c r="BG39" s="31"/>
      <c r="BH39" s="31"/>
      <c r="BI39" s="2"/>
      <c r="BJ39" s="2"/>
      <c r="BK39" s="31"/>
      <c r="BL39" s="31"/>
      <c r="BM39" s="2"/>
      <c r="BN39" s="2"/>
      <c r="BO39" s="2"/>
      <c r="BP39" s="31">
        <f>IFERROR(VLOOKUP(A39,ЕНИИВИ1[],2,0),"")</f>
        <v>44862</v>
      </c>
      <c r="BQ39" s="2">
        <f>IFERROR(VLOOKUP(A39,ЕНИИВИ1[],4,0),"")</f>
        <v>0</v>
      </c>
      <c r="BR39" s="31">
        <f>IFERROR(VLOOKUP(A39,ЕНИИВИ2[],2,0),"")</f>
        <v>44866</v>
      </c>
      <c r="BS39" s="2">
        <f>IFERROR(VLOOKUP(A39,ЕНИИВИ2[],4,0),"")</f>
        <v>0</v>
      </c>
      <c r="BT39" s="31"/>
      <c r="BU39" s="31"/>
      <c r="BV39" s="31"/>
      <c r="BW39" s="31"/>
      <c r="BX39" s="31"/>
      <c r="BY39" s="31"/>
      <c r="CA39">
        <v>1066</v>
      </c>
      <c r="CB39" s="31"/>
      <c r="CC39" s="31"/>
      <c r="CD39" s="40"/>
      <c r="CE39" t="str">
        <f>IFERROR(VLOOKUP(A39,План28[],7,0),"")</f>
        <v>Четверкина</v>
      </c>
      <c r="CF39" s="2" t="s">
        <v>1626</v>
      </c>
    </row>
    <row r="40" spans="1:85" hidden="1" x14ac:dyDescent="0.25">
      <c r="A40" s="32">
        <v>37</v>
      </c>
      <c r="B40" s="2" t="s">
        <v>1416</v>
      </c>
      <c r="C40" s="36">
        <v>11578</v>
      </c>
      <c r="D40" s="31">
        <v>44859</v>
      </c>
      <c r="E40" s="2" t="s">
        <v>1541</v>
      </c>
      <c r="F40" s="2" t="s">
        <v>1620</v>
      </c>
      <c r="G40" s="31">
        <v>31778</v>
      </c>
      <c r="H40" s="2"/>
      <c r="I40" s="2"/>
      <c r="J40" s="2"/>
      <c r="K40" s="2"/>
      <c r="L40" s="2"/>
      <c r="M40" s="2"/>
      <c r="N40" s="2"/>
      <c r="O40" s="2"/>
      <c r="P40" s="2" t="s">
        <v>1298</v>
      </c>
      <c r="Q40" s="2"/>
      <c r="R40" s="2" t="s">
        <v>1162</v>
      </c>
      <c r="S40" s="2" t="s">
        <v>484</v>
      </c>
      <c r="T40" s="2" t="s">
        <v>133</v>
      </c>
      <c r="U40" s="2" t="s">
        <v>1299</v>
      </c>
      <c r="V40" s="2" t="s">
        <v>484</v>
      </c>
      <c r="W40" s="2" t="s">
        <v>1299</v>
      </c>
      <c r="X40" s="2"/>
      <c r="Y40" s="2"/>
      <c r="Z40" s="2"/>
      <c r="AA40" s="2"/>
      <c r="AB40" s="2"/>
      <c r="AC40" s="2"/>
      <c r="AD40" s="31">
        <v>44859</v>
      </c>
      <c r="AE40" s="2"/>
      <c r="AF40" s="2"/>
      <c r="AG40" s="2"/>
      <c r="AH40" s="2"/>
      <c r="AI40" s="2"/>
      <c r="AJ40" s="31"/>
      <c r="AK40" s="2"/>
      <c r="AL40" s="31"/>
      <c r="AM40" s="2"/>
      <c r="AN40" s="31"/>
      <c r="AO40" s="2"/>
      <c r="AP40" s="31"/>
      <c r="AQ40" s="2"/>
      <c r="AR40" s="31"/>
      <c r="AS40" s="31"/>
      <c r="AT40" s="2"/>
      <c r="AU40" s="31"/>
      <c r="AV40" s="31"/>
      <c r="AW40" s="2"/>
      <c r="AX40" s="2"/>
      <c r="AY40" s="31"/>
      <c r="AZ40" s="31"/>
      <c r="BA40" s="2"/>
      <c r="BB40" s="2"/>
      <c r="BC40" s="31"/>
      <c r="BD40" s="31"/>
      <c r="BE40" s="2"/>
      <c r="BF40" s="2"/>
      <c r="BG40" s="31"/>
      <c r="BH40" s="31"/>
      <c r="BI40" s="2"/>
      <c r="BJ40" s="2"/>
      <c r="BK40" s="31"/>
      <c r="BL40" s="31"/>
      <c r="BM40" s="2"/>
      <c r="BN40" s="2"/>
      <c r="BO40" s="2"/>
      <c r="BP40" s="31">
        <f>IFERROR(VLOOKUP(A40,ЕНИИВИ1[],2,0),"")</f>
        <v>44862</v>
      </c>
      <c r="BQ40" s="2">
        <f>IFERROR(VLOOKUP(A40,ЕНИИВИ1[],4,0),"")</f>
        <v>0</v>
      </c>
      <c r="BR40" s="31">
        <f>IFERROR(VLOOKUP(A40,ЕНИИВИ2[],2,0),"")</f>
        <v>44866</v>
      </c>
      <c r="BS40" s="2">
        <f>IFERROR(VLOOKUP(A40,ЕНИИВИ2[],4,0),"")</f>
        <v>0</v>
      </c>
      <c r="BT40" s="31"/>
      <c r="BU40" s="31"/>
      <c r="BV40" s="31"/>
      <c r="BW40" s="31"/>
      <c r="BX40" s="31"/>
      <c r="BY40" s="31"/>
      <c r="CA40">
        <v>1067</v>
      </c>
      <c r="CB40" s="31"/>
      <c r="CC40" s="31"/>
      <c r="CD40" s="40"/>
      <c r="CE40" t="str">
        <f>IFERROR(VLOOKUP(A40,План28[],7,0),"")</f>
        <v>Четверкина</v>
      </c>
      <c r="CF40" s="2" t="s">
        <v>1626</v>
      </c>
    </row>
    <row r="41" spans="1:85" hidden="1" x14ac:dyDescent="0.25">
      <c r="A41" s="32">
        <v>38</v>
      </c>
      <c r="B41" s="2" t="s">
        <v>1416</v>
      </c>
      <c r="C41" s="36">
        <v>29198</v>
      </c>
      <c r="D41" s="31">
        <v>44859</v>
      </c>
      <c r="E41" s="2" t="s">
        <v>1541</v>
      </c>
      <c r="F41" s="2" t="s">
        <v>1427</v>
      </c>
      <c r="G41" s="31">
        <v>23257</v>
      </c>
      <c r="H41" s="2"/>
      <c r="I41" s="2"/>
      <c r="J41" s="2"/>
      <c r="K41" s="2"/>
      <c r="L41" s="2"/>
      <c r="M41" s="2"/>
      <c r="N41" s="2"/>
      <c r="O41" s="2"/>
      <c r="P41" s="2" t="s">
        <v>1298</v>
      </c>
      <c r="Q41" s="2"/>
      <c r="R41" s="2" t="s">
        <v>1162</v>
      </c>
      <c r="S41" s="2" t="s">
        <v>484</v>
      </c>
      <c r="T41" s="2" t="s">
        <v>133</v>
      </c>
      <c r="U41" s="2" t="s">
        <v>1299</v>
      </c>
      <c r="V41" s="2" t="s">
        <v>484</v>
      </c>
      <c r="W41" s="2" t="s">
        <v>1299</v>
      </c>
      <c r="X41" s="2"/>
      <c r="Y41" s="2"/>
      <c r="Z41" s="2"/>
      <c r="AA41" s="2"/>
      <c r="AB41" s="2"/>
      <c r="AC41" s="2"/>
      <c r="AD41" s="31">
        <v>44818</v>
      </c>
      <c r="AE41" s="2">
        <v>23800</v>
      </c>
      <c r="AF41" s="2"/>
      <c r="AG41" s="2"/>
      <c r="AH41" s="2"/>
      <c r="AI41" s="2"/>
      <c r="AJ41" s="31"/>
      <c r="AK41" s="2"/>
      <c r="AL41" s="31"/>
      <c r="AM41" s="2"/>
      <c r="AN41" s="31"/>
      <c r="AO41" s="2"/>
      <c r="AP41" s="31"/>
      <c r="AQ41" s="2"/>
      <c r="AR41" s="31"/>
      <c r="AS41" s="31"/>
      <c r="AT41" s="2"/>
      <c r="AU41" s="31"/>
      <c r="AV41" s="31"/>
      <c r="AW41" s="2"/>
      <c r="AX41" s="2"/>
      <c r="AY41" s="31"/>
      <c r="AZ41" s="31"/>
      <c r="BA41" s="2"/>
      <c r="BB41" s="2"/>
      <c r="BC41" s="31"/>
      <c r="BD41" s="31"/>
      <c r="BE41" s="2"/>
      <c r="BF41" s="2"/>
      <c r="BG41" s="31"/>
      <c r="BH41" s="31"/>
      <c r="BI41" s="2"/>
      <c r="BJ41" s="2"/>
      <c r="BK41" s="31"/>
      <c r="BL41" s="31"/>
      <c r="BM41" s="2"/>
      <c r="BN41" s="2"/>
      <c r="BO41" s="2"/>
      <c r="BP41" s="31">
        <f>IFERROR(VLOOKUP(A41,ЕНИИВИ1[],2,0),"")</f>
        <v>44862</v>
      </c>
      <c r="BQ41" s="2">
        <f>IFERROR(VLOOKUP(A41,ЕНИИВИ1[],4,0),"")</f>
        <v>1051</v>
      </c>
      <c r="BR41" s="31" t="str">
        <f>IFERROR(VLOOKUP(A41,ЕНИИВИ2[],2,0),"")</f>
        <v/>
      </c>
      <c r="BS41" s="2" t="str">
        <f>IFERROR(VLOOKUP(A41,ЕНИИВИ2[],4,0),"")</f>
        <v/>
      </c>
      <c r="BT41" s="31">
        <v>44866</v>
      </c>
      <c r="BU41" s="31">
        <v>44873</v>
      </c>
      <c r="BV41" s="2">
        <v>700</v>
      </c>
      <c r="BW41" s="2">
        <v>700</v>
      </c>
      <c r="BX41" s="31">
        <v>44879</v>
      </c>
      <c r="BY41" s="31"/>
      <c r="BZ41" s="44">
        <v>1019</v>
      </c>
      <c r="CA41">
        <v>1019</v>
      </c>
      <c r="CB41" s="31">
        <v>44883</v>
      </c>
      <c r="CC41" s="31"/>
      <c r="CD41" s="40"/>
      <c r="CE41" t="str">
        <f>IFERROR(VLOOKUP(A41,План28[],7,0),"")</f>
        <v/>
      </c>
      <c r="CF41" s="2" t="s">
        <v>1626</v>
      </c>
      <c r="CG41" s="65">
        <v>5</v>
      </c>
    </row>
    <row r="42" spans="1:85" hidden="1" x14ac:dyDescent="0.25">
      <c r="A42" s="32">
        <v>39</v>
      </c>
      <c r="B42" s="2" t="s">
        <v>1416</v>
      </c>
      <c r="C42" s="36">
        <v>21378</v>
      </c>
      <c r="D42" s="31">
        <v>44859</v>
      </c>
      <c r="E42" s="2" t="s">
        <v>1541</v>
      </c>
      <c r="F42" s="2" t="s">
        <v>1620</v>
      </c>
      <c r="G42" s="31">
        <v>33094</v>
      </c>
      <c r="H42" s="2"/>
      <c r="I42" s="2"/>
      <c r="J42" s="2"/>
      <c r="K42" s="2"/>
      <c r="L42" s="2"/>
      <c r="M42" s="2"/>
      <c r="N42" s="2"/>
      <c r="O42" s="2"/>
      <c r="P42" s="2" t="s">
        <v>1298</v>
      </c>
      <c r="Q42" s="2"/>
      <c r="R42" s="2" t="s">
        <v>1162</v>
      </c>
      <c r="S42" s="2" t="s">
        <v>484</v>
      </c>
      <c r="T42" s="2" t="s">
        <v>133</v>
      </c>
      <c r="U42" s="2" t="s">
        <v>1299</v>
      </c>
      <c r="V42" s="2" t="s">
        <v>484</v>
      </c>
      <c r="W42" s="2" t="s">
        <v>1299</v>
      </c>
      <c r="X42" s="2"/>
      <c r="Y42" s="2"/>
      <c r="Z42" s="2"/>
      <c r="AA42" s="2"/>
      <c r="AB42" s="2"/>
      <c r="AC42" s="2"/>
      <c r="AD42" s="31">
        <v>44833</v>
      </c>
      <c r="AE42" s="2">
        <v>105000</v>
      </c>
      <c r="AF42" s="2"/>
      <c r="AG42" s="2"/>
      <c r="AH42" s="2"/>
      <c r="AI42" s="2"/>
      <c r="AJ42" s="31"/>
      <c r="AK42" s="2"/>
      <c r="AL42" s="31"/>
      <c r="AM42" s="2"/>
      <c r="AN42" s="31"/>
      <c r="AO42" s="2"/>
      <c r="AP42" s="31"/>
      <c r="AQ42" s="2"/>
      <c r="AR42" s="31"/>
      <c r="AS42" s="31"/>
      <c r="AT42" s="2"/>
      <c r="AU42" s="31"/>
      <c r="AV42" s="31"/>
      <c r="AW42" s="2"/>
      <c r="AX42" s="2"/>
      <c r="AY42" s="31"/>
      <c r="AZ42" s="31"/>
      <c r="BA42" s="2"/>
      <c r="BB42" s="2"/>
      <c r="BC42" s="31"/>
      <c r="BD42" s="31"/>
      <c r="BE42" s="2"/>
      <c r="BF42" s="2"/>
      <c r="BG42" s="31"/>
      <c r="BH42" s="31"/>
      <c r="BI42" s="2"/>
      <c r="BJ42" s="2"/>
      <c r="BK42" s="31"/>
      <c r="BL42" s="31"/>
      <c r="BM42" s="2"/>
      <c r="BN42" s="2"/>
      <c r="BO42" s="2"/>
      <c r="BP42" s="31">
        <f>IFERROR(VLOOKUP(A42,ЕНИИВИ1[],2,0),"")</f>
        <v>44862</v>
      </c>
      <c r="BQ42" s="2">
        <f>IFERROR(VLOOKUP(A42,ЕНИИВИ1[],4,0),"")</f>
        <v>8107</v>
      </c>
      <c r="BR42" s="31" t="str">
        <f>IFERROR(VLOOKUP(A42,ЕНИИВИ2[],2,0),"")</f>
        <v/>
      </c>
      <c r="BS42" s="2" t="str">
        <f>IFERROR(VLOOKUP(A42,ЕНИИВИ2[],4,0),"")</f>
        <v/>
      </c>
      <c r="BT42" s="31">
        <v>44866</v>
      </c>
      <c r="BU42" s="31">
        <v>44873</v>
      </c>
      <c r="BV42" s="2">
        <v>700</v>
      </c>
      <c r="BW42" s="2">
        <v>700</v>
      </c>
      <c r="BX42" s="31">
        <v>44879</v>
      </c>
      <c r="BY42" s="31"/>
      <c r="BZ42" s="44">
        <v>1020</v>
      </c>
      <c r="CA42">
        <v>1020</v>
      </c>
      <c r="CB42" s="31">
        <v>44895</v>
      </c>
      <c r="CC42" s="31" t="s">
        <v>1608</v>
      </c>
      <c r="CD42" s="40"/>
      <c r="CE42" t="str">
        <f>IFERROR(VLOOKUP(A42,План28[],7,0),"")</f>
        <v/>
      </c>
      <c r="CF42" s="2" t="s">
        <v>1626</v>
      </c>
    </row>
    <row r="43" spans="1:85" hidden="1" x14ac:dyDescent="0.25">
      <c r="A43" s="32">
        <v>40</v>
      </c>
      <c r="B43" s="2" t="s">
        <v>1416</v>
      </c>
      <c r="C43" s="36">
        <v>29233</v>
      </c>
      <c r="D43" s="31">
        <v>44859</v>
      </c>
      <c r="E43" s="2" t="s">
        <v>1541</v>
      </c>
      <c r="F43" s="2" t="s">
        <v>1427</v>
      </c>
      <c r="G43" s="31">
        <v>27818</v>
      </c>
      <c r="H43" s="2"/>
      <c r="I43" s="2"/>
      <c r="J43" s="2"/>
      <c r="K43" s="2"/>
      <c r="L43" s="2"/>
      <c r="M43" s="2"/>
      <c r="N43" s="2"/>
      <c r="O43" s="2"/>
      <c r="P43" s="2" t="s">
        <v>1298</v>
      </c>
      <c r="Q43" s="2"/>
      <c r="R43" s="2" t="s">
        <v>1162</v>
      </c>
      <c r="S43" s="2" t="s">
        <v>484</v>
      </c>
      <c r="T43" s="2" t="s">
        <v>133</v>
      </c>
      <c r="U43" s="2" t="s">
        <v>1299</v>
      </c>
      <c r="V43" s="2" t="s">
        <v>484</v>
      </c>
      <c r="W43" s="2" t="s">
        <v>1299</v>
      </c>
      <c r="X43" s="2"/>
      <c r="Y43" s="2"/>
      <c r="Z43" s="2"/>
      <c r="AA43" s="2"/>
      <c r="AB43" s="2"/>
      <c r="AC43" s="2"/>
      <c r="AD43" s="31">
        <v>44838</v>
      </c>
      <c r="AE43" s="2">
        <v>5100</v>
      </c>
      <c r="AF43" s="2"/>
      <c r="AG43" s="2"/>
      <c r="AH43" s="2"/>
      <c r="AI43" s="2"/>
      <c r="AJ43" s="31"/>
      <c r="AK43" s="2"/>
      <c r="AL43" s="31"/>
      <c r="AM43" s="2"/>
      <c r="AN43" s="31"/>
      <c r="AO43" s="2"/>
      <c r="AP43" s="31"/>
      <c r="AQ43" s="2"/>
      <c r="AR43" s="31"/>
      <c r="AS43" s="31"/>
      <c r="AT43" s="2"/>
      <c r="AU43" s="31"/>
      <c r="AV43" s="31"/>
      <c r="AW43" s="2"/>
      <c r="AX43" s="2"/>
      <c r="AY43" s="31"/>
      <c r="AZ43" s="31"/>
      <c r="BA43" s="2"/>
      <c r="BB43" s="2"/>
      <c r="BC43" s="31"/>
      <c r="BD43" s="31"/>
      <c r="BE43" s="2"/>
      <c r="BF43" s="2"/>
      <c r="BG43" s="31"/>
      <c r="BH43" s="31"/>
      <c r="BI43" s="2"/>
      <c r="BJ43" s="2"/>
      <c r="BK43" s="31"/>
      <c r="BL43" s="31"/>
      <c r="BM43" s="2"/>
      <c r="BN43" s="2"/>
      <c r="BO43" s="2"/>
      <c r="BP43" s="31">
        <f>IFERROR(VLOOKUP(A43,ЕНИИВИ1[],2,0),"")</f>
        <v>44862</v>
      </c>
      <c r="BQ43" s="2">
        <f>IFERROR(VLOOKUP(A43,ЕНИИВИ1[],4,0),"")</f>
        <v>0</v>
      </c>
      <c r="BR43" s="31">
        <f>IFERROR(VLOOKUP(A43,ЕНИИВИ2[],2,0),"")</f>
        <v>44866</v>
      </c>
      <c r="BS43" s="2">
        <f>IFERROR(VLOOKUP(A43,ЕНИИВИ2[],4,0),"")</f>
        <v>56</v>
      </c>
      <c r="BT43" s="31"/>
      <c r="BU43" s="31"/>
      <c r="BV43" s="31"/>
      <c r="BW43" s="31"/>
      <c r="BX43" s="31"/>
      <c r="BY43" s="31"/>
      <c r="CA43">
        <v>1068</v>
      </c>
      <c r="CB43" s="31"/>
      <c r="CC43" s="31"/>
      <c r="CD43" s="40"/>
      <c r="CE43" t="str">
        <f>IFERROR(VLOOKUP(A43,План28[],7,0),"")</f>
        <v>Билалова</v>
      </c>
      <c r="CF43" s="2" t="s">
        <v>1626</v>
      </c>
    </row>
    <row r="44" spans="1:85" hidden="1" x14ac:dyDescent="0.25">
      <c r="A44" s="32">
        <v>41</v>
      </c>
      <c r="B44" s="2" t="s">
        <v>1416</v>
      </c>
      <c r="C44" s="36">
        <v>27756</v>
      </c>
      <c r="D44" s="31">
        <v>44859</v>
      </c>
      <c r="E44" s="2" t="s">
        <v>1541</v>
      </c>
      <c r="F44" s="2" t="s">
        <v>1427</v>
      </c>
      <c r="G44" s="31">
        <v>27365</v>
      </c>
      <c r="H44" s="2"/>
      <c r="I44" s="2"/>
      <c r="J44" s="2"/>
      <c r="K44" s="2"/>
      <c r="L44" s="2"/>
      <c r="M44" s="2"/>
      <c r="N44" s="2"/>
      <c r="O44" s="2"/>
      <c r="P44" s="2" t="s">
        <v>1298</v>
      </c>
      <c r="Q44" s="2"/>
      <c r="R44" s="2" t="s">
        <v>1162</v>
      </c>
      <c r="S44" s="2" t="s">
        <v>484</v>
      </c>
      <c r="T44" s="2" t="s">
        <v>133</v>
      </c>
      <c r="U44" s="2" t="s">
        <v>1299</v>
      </c>
      <c r="V44" s="2" t="s">
        <v>484</v>
      </c>
      <c r="W44" s="2" t="s">
        <v>1299</v>
      </c>
      <c r="X44" s="2"/>
      <c r="Y44" s="2"/>
      <c r="Z44" s="2"/>
      <c r="AA44" s="2"/>
      <c r="AB44" s="2"/>
      <c r="AC44" s="2"/>
      <c r="AD44" s="31">
        <v>44841</v>
      </c>
      <c r="AE44" s="2">
        <v>1900</v>
      </c>
      <c r="AF44" s="2"/>
      <c r="AG44" s="2"/>
      <c r="AH44" s="2"/>
      <c r="AI44" s="2"/>
      <c r="AJ44" s="31"/>
      <c r="AK44" s="2"/>
      <c r="AL44" s="31"/>
      <c r="AM44" s="2"/>
      <c r="AN44" s="31"/>
      <c r="AO44" s="2"/>
      <c r="AP44" s="31"/>
      <c r="AQ44" s="2"/>
      <c r="AR44" s="31"/>
      <c r="AS44" s="31"/>
      <c r="AT44" s="2"/>
      <c r="AU44" s="31"/>
      <c r="AV44" s="31"/>
      <c r="AW44" s="2"/>
      <c r="AX44" s="2"/>
      <c r="AY44" s="31"/>
      <c r="AZ44" s="31"/>
      <c r="BA44" s="2"/>
      <c r="BB44" s="2"/>
      <c r="BC44" s="31"/>
      <c r="BD44" s="31"/>
      <c r="BE44" s="2"/>
      <c r="BF44" s="2"/>
      <c r="BG44" s="31"/>
      <c r="BH44" s="31"/>
      <c r="BI44" s="2"/>
      <c r="BJ44" s="2"/>
      <c r="BK44" s="31"/>
      <c r="BL44" s="31"/>
      <c r="BM44" s="2"/>
      <c r="BN44" s="2"/>
      <c r="BO44" s="2"/>
      <c r="BP44" s="31">
        <f>IFERROR(VLOOKUP(A44,ЕНИИВИ1[],2,0),"")</f>
        <v>44862</v>
      </c>
      <c r="BQ44" s="2">
        <f>IFERROR(VLOOKUP(A44,ЕНИИВИ1[],4,0),"")</f>
        <v>285</v>
      </c>
      <c r="BR44" s="31" t="str">
        <f>IFERROR(VLOOKUP(A44,ЕНИИВИ2[],2,0),"")</f>
        <v/>
      </c>
      <c r="BS44" s="2" t="str">
        <f>IFERROR(VLOOKUP(A44,ЕНИИВИ2[],4,0),"")</f>
        <v/>
      </c>
      <c r="BT44" s="31">
        <v>44866</v>
      </c>
      <c r="BU44" s="31">
        <v>44873</v>
      </c>
      <c r="BV44" s="2">
        <v>700</v>
      </c>
      <c r="BW44" s="2">
        <v>700</v>
      </c>
      <c r="BX44" s="31">
        <v>44879</v>
      </c>
      <c r="BY44" s="31"/>
      <c r="BZ44" s="44">
        <v>1021</v>
      </c>
      <c r="CA44">
        <v>1021</v>
      </c>
      <c r="CB44" s="31">
        <v>44888</v>
      </c>
      <c r="CC44" s="31"/>
      <c r="CD44" s="40"/>
      <c r="CE44" t="str">
        <f>IFERROR(VLOOKUP(A44,План28[],7,0),"")</f>
        <v/>
      </c>
      <c r="CF44" s="2" t="s">
        <v>1626</v>
      </c>
      <c r="CG44" s="65">
        <v>3</v>
      </c>
    </row>
    <row r="45" spans="1:85" hidden="1" x14ac:dyDescent="0.25">
      <c r="A45" s="32">
        <v>42</v>
      </c>
      <c r="B45" s="2" t="s">
        <v>1416</v>
      </c>
      <c r="C45" s="37" t="s">
        <v>1578</v>
      </c>
      <c r="D45" s="31">
        <v>44859</v>
      </c>
      <c r="E45" s="2" t="s">
        <v>1541</v>
      </c>
      <c r="F45" s="2" t="s">
        <v>1620</v>
      </c>
      <c r="G45" s="31">
        <v>30029</v>
      </c>
      <c r="H45" s="2"/>
      <c r="I45" s="2"/>
      <c r="J45" s="2"/>
      <c r="K45" s="2"/>
      <c r="L45" s="2"/>
      <c r="M45" s="2"/>
      <c r="N45" s="2"/>
      <c r="O45" s="2"/>
      <c r="P45" s="2" t="s">
        <v>1298</v>
      </c>
      <c r="Q45" s="2"/>
      <c r="R45" s="2" t="s">
        <v>1162</v>
      </c>
      <c r="S45" s="2" t="s">
        <v>484</v>
      </c>
      <c r="T45" s="2" t="s">
        <v>133</v>
      </c>
      <c r="U45" s="2" t="s">
        <v>1299</v>
      </c>
      <c r="V45" s="2" t="s">
        <v>484</v>
      </c>
      <c r="W45" s="2" t="s">
        <v>1299</v>
      </c>
      <c r="X45" s="2"/>
      <c r="Y45" s="2"/>
      <c r="Z45" s="2"/>
      <c r="AA45" s="2"/>
      <c r="AB45" s="2"/>
      <c r="AC45" s="2"/>
      <c r="AD45" s="31">
        <v>44848</v>
      </c>
      <c r="AE45" s="2">
        <v>1740</v>
      </c>
      <c r="AF45" s="2"/>
      <c r="AG45" s="2"/>
      <c r="AH45" s="2"/>
      <c r="AI45" s="2"/>
      <c r="AJ45" s="31"/>
      <c r="AK45" s="2"/>
      <c r="AL45" s="31"/>
      <c r="AM45" s="2"/>
      <c r="AN45" s="31"/>
      <c r="AO45" s="2"/>
      <c r="AP45" s="31"/>
      <c r="AQ45" s="2"/>
      <c r="AR45" s="31"/>
      <c r="AS45" s="31"/>
      <c r="AT45" s="2"/>
      <c r="AU45" s="31"/>
      <c r="AV45" s="31"/>
      <c r="AW45" s="2"/>
      <c r="AX45" s="2"/>
      <c r="AY45" s="31"/>
      <c r="AZ45" s="31"/>
      <c r="BA45" s="2"/>
      <c r="BB45" s="2"/>
      <c r="BC45" s="31"/>
      <c r="BD45" s="31"/>
      <c r="BE45" s="2"/>
      <c r="BF45" s="2"/>
      <c r="BG45" s="31"/>
      <c r="BH45" s="31"/>
      <c r="BI45" s="2"/>
      <c r="BJ45" s="2"/>
      <c r="BK45" s="31"/>
      <c r="BL45" s="31"/>
      <c r="BM45" s="2"/>
      <c r="BN45" s="2"/>
      <c r="BO45" s="2"/>
      <c r="BP45" s="31">
        <f>IFERROR(VLOOKUP(A45,ЕНИИВИ1[],2,0),"")</f>
        <v>44862</v>
      </c>
      <c r="BQ45" s="2">
        <f>IFERROR(VLOOKUP(A45,ЕНИИВИ1[],4,0),"")</f>
        <v>0</v>
      </c>
      <c r="BR45" s="31">
        <f>IFERROR(VLOOKUP(A45,ЕНИИВИ2[],2,0),"")</f>
        <v>44866</v>
      </c>
      <c r="BS45" s="2">
        <f>IFERROR(VLOOKUP(A45,ЕНИИВИ2[],4,0),"")</f>
        <v>0</v>
      </c>
      <c r="BT45" s="31"/>
      <c r="BU45" s="31"/>
      <c r="BV45" s="31"/>
      <c r="BW45" s="31"/>
      <c r="BX45" s="31"/>
      <c r="BY45" s="31"/>
      <c r="BZ45" s="44"/>
      <c r="CA45">
        <v>1069</v>
      </c>
      <c r="CB45" s="31"/>
      <c r="CC45" s="31"/>
      <c r="CD45" s="40"/>
      <c r="CE45" t="str">
        <f>IFERROR(VLOOKUP(A45,План28[],7,0),"")</f>
        <v>Четверкина</v>
      </c>
      <c r="CF45" s="2" t="s">
        <v>1626</v>
      </c>
    </row>
    <row r="46" spans="1:85" hidden="1" x14ac:dyDescent="0.25">
      <c r="A46" s="32">
        <v>43</v>
      </c>
      <c r="B46" s="2" t="s">
        <v>1416</v>
      </c>
      <c r="C46" s="2">
        <v>15250</v>
      </c>
      <c r="D46" s="31">
        <v>44859</v>
      </c>
      <c r="E46" s="2" t="s">
        <v>1541</v>
      </c>
      <c r="F46" s="2" t="s">
        <v>1427</v>
      </c>
      <c r="G46" s="31">
        <v>34419</v>
      </c>
      <c r="H46" s="2"/>
      <c r="I46" s="2"/>
      <c r="J46" s="2"/>
      <c r="K46" s="2"/>
      <c r="L46" s="2"/>
      <c r="M46" s="2"/>
      <c r="N46" s="2"/>
      <c r="O46" s="2"/>
      <c r="P46" s="2" t="s">
        <v>1298</v>
      </c>
      <c r="Q46" s="2"/>
      <c r="R46" s="2" t="s">
        <v>1162</v>
      </c>
      <c r="S46" s="2" t="s">
        <v>484</v>
      </c>
      <c r="T46" s="2" t="s">
        <v>133</v>
      </c>
      <c r="U46" s="2" t="s">
        <v>1299</v>
      </c>
      <c r="V46" s="2" t="s">
        <v>484</v>
      </c>
      <c r="W46" s="2" t="s">
        <v>1299</v>
      </c>
      <c r="X46" s="2"/>
      <c r="Y46" s="2"/>
      <c r="Z46" s="2"/>
      <c r="AA46" s="2"/>
      <c r="AB46" s="2"/>
      <c r="AC46" s="2"/>
      <c r="AD46" s="31">
        <v>44841</v>
      </c>
      <c r="AE46" s="2">
        <v>14000000</v>
      </c>
      <c r="AF46" s="2"/>
      <c r="AG46" s="2"/>
      <c r="AH46" s="2"/>
      <c r="AI46" s="2"/>
      <c r="AJ46" s="31"/>
      <c r="AK46" s="2"/>
      <c r="AL46" s="31"/>
      <c r="AM46" s="2"/>
      <c r="AN46" s="31"/>
      <c r="AO46" s="2"/>
      <c r="AP46" s="31"/>
      <c r="AQ46" s="2"/>
      <c r="AR46" s="31"/>
      <c r="AS46" s="31"/>
      <c r="AT46" s="2"/>
      <c r="AU46" s="31"/>
      <c r="AV46" s="31"/>
      <c r="AW46" s="2"/>
      <c r="AX46" s="2"/>
      <c r="AY46" s="31"/>
      <c r="AZ46" s="31"/>
      <c r="BA46" s="2"/>
      <c r="BB46" s="2"/>
      <c r="BC46" s="31"/>
      <c r="BD46" s="31"/>
      <c r="BE46" s="2"/>
      <c r="BF46" s="2"/>
      <c r="BG46" s="31"/>
      <c r="BH46" s="31"/>
      <c r="BI46" s="2"/>
      <c r="BJ46" s="2"/>
      <c r="BK46" s="31"/>
      <c r="BL46" s="31"/>
      <c r="BM46" s="2"/>
      <c r="BN46" s="2"/>
      <c r="BO46" s="2"/>
      <c r="BP46" s="31">
        <f>IFERROR(VLOOKUP(A46,ЕНИИВИ1[],2,0),"")</f>
        <v>44862</v>
      </c>
      <c r="BQ46" s="2">
        <f>IFERROR(VLOOKUP(A46,ЕНИИВИ1[],4,0),"")</f>
        <v>21709</v>
      </c>
      <c r="BR46" s="31" t="str">
        <f>IFERROR(VLOOKUP(A46,ЕНИИВИ2[],2,0),"")</f>
        <v/>
      </c>
      <c r="BS46" s="2" t="str">
        <f>IFERROR(VLOOKUP(A46,ЕНИИВИ2[],4,0),"")</f>
        <v/>
      </c>
      <c r="BT46" s="31">
        <v>44866</v>
      </c>
      <c r="BU46" s="31">
        <v>44873</v>
      </c>
      <c r="BV46" s="2">
        <v>700</v>
      </c>
      <c r="BW46" s="2">
        <v>700</v>
      </c>
      <c r="BX46" s="31"/>
      <c r="BY46" s="31"/>
      <c r="BZ46" s="44"/>
      <c r="CA46">
        <v>1029</v>
      </c>
      <c r="CB46" s="31">
        <v>44889</v>
      </c>
      <c r="CC46" s="31"/>
      <c r="CD46" s="40" t="s">
        <v>1612</v>
      </c>
      <c r="CE46" t="str">
        <f>IFERROR(VLOOKUP(A46,План28[],7,0),"")</f>
        <v/>
      </c>
      <c r="CF46" s="2" t="s">
        <v>1626</v>
      </c>
    </row>
    <row r="47" spans="1:85" x14ac:dyDescent="0.25">
      <c r="A47" s="32">
        <v>44</v>
      </c>
      <c r="B47" s="2" t="s">
        <v>1416</v>
      </c>
      <c r="C47" s="2">
        <v>19529</v>
      </c>
      <c r="D47" s="31">
        <v>44859</v>
      </c>
      <c r="E47" s="2" t="s">
        <v>1541</v>
      </c>
      <c r="F47" s="2" t="s">
        <v>1620</v>
      </c>
      <c r="G47" s="31">
        <v>25415</v>
      </c>
      <c r="H47" s="2"/>
      <c r="I47" s="2"/>
      <c r="J47" s="2"/>
      <c r="K47" s="2"/>
      <c r="L47" s="2"/>
      <c r="M47" s="2"/>
      <c r="N47" s="2"/>
      <c r="O47" s="2"/>
      <c r="P47" s="2" t="s">
        <v>1298</v>
      </c>
      <c r="Q47" s="2"/>
      <c r="R47" s="2" t="s">
        <v>1162</v>
      </c>
      <c r="S47" s="2" t="s">
        <v>484</v>
      </c>
      <c r="T47" s="2" t="s">
        <v>133</v>
      </c>
      <c r="U47" s="2" t="s">
        <v>1299</v>
      </c>
      <c r="V47" s="2" t="s">
        <v>484</v>
      </c>
      <c r="W47" s="2" t="s">
        <v>1299</v>
      </c>
      <c r="X47" s="2"/>
      <c r="Y47" s="2"/>
      <c r="Z47" s="2"/>
      <c r="AA47" s="2"/>
      <c r="AB47" s="2"/>
      <c r="AC47" s="2"/>
      <c r="AD47" s="31">
        <v>44832</v>
      </c>
      <c r="AE47" s="2">
        <v>7600000</v>
      </c>
      <c r="AF47" s="2"/>
      <c r="AG47" s="2"/>
      <c r="AH47" s="2"/>
      <c r="AI47" s="2"/>
      <c r="AJ47" s="31"/>
      <c r="AK47" s="2"/>
      <c r="AL47" s="31"/>
      <c r="AM47" s="2"/>
      <c r="AN47" s="31"/>
      <c r="AO47" s="2"/>
      <c r="AP47" s="31"/>
      <c r="AQ47" s="2"/>
      <c r="AR47" s="31"/>
      <c r="AS47" s="31"/>
      <c r="AT47" s="2"/>
      <c r="AU47" s="31"/>
      <c r="AV47" s="31"/>
      <c r="AW47" s="2"/>
      <c r="AX47" s="2"/>
      <c r="AY47" s="31"/>
      <c r="AZ47" s="31"/>
      <c r="BA47" s="2"/>
      <c r="BB47" s="2"/>
      <c r="BC47" s="31"/>
      <c r="BD47" s="31"/>
      <c r="BE47" s="2"/>
      <c r="BF47" s="2"/>
      <c r="BG47" s="31"/>
      <c r="BH47" s="31"/>
      <c r="BI47" s="2"/>
      <c r="BJ47" s="2"/>
      <c r="BK47" s="31"/>
      <c r="BL47" s="31"/>
      <c r="BM47" s="2"/>
      <c r="BN47" s="2"/>
      <c r="BO47" s="2"/>
      <c r="BP47" s="31">
        <f>IFERROR(VLOOKUP(A47,ЕНИИВИ1[],2,0),"")</f>
        <v>44862</v>
      </c>
      <c r="BQ47" s="2">
        <f>IFERROR(VLOOKUP(A47,ЕНИИВИ1[],4,0),"")</f>
        <v>2684381</v>
      </c>
      <c r="BR47" s="31" t="str">
        <f>IFERROR(VLOOKUP(A47,ЕНИИВИ2[],2,0),"")</f>
        <v/>
      </c>
      <c r="BS47" s="2" t="str">
        <f>IFERROR(VLOOKUP(A47,ЕНИИВИ2[],4,0),"")</f>
        <v/>
      </c>
      <c r="BT47" s="31">
        <v>44866</v>
      </c>
      <c r="BU47" s="31">
        <v>44873</v>
      </c>
      <c r="BV47" s="2">
        <v>700</v>
      </c>
      <c r="BW47" s="2">
        <v>700</v>
      </c>
      <c r="BX47" s="31"/>
      <c r="BY47" s="31"/>
      <c r="BZ47" s="44"/>
      <c r="CA47">
        <v>1030</v>
      </c>
      <c r="CB47" s="31">
        <v>44889</v>
      </c>
      <c r="CC47" s="31"/>
      <c r="CD47" s="40" t="s">
        <v>1612</v>
      </c>
      <c r="CE47" t="str">
        <f>IFERROR(VLOOKUP(A47,План28[],7,0),"")</f>
        <v/>
      </c>
      <c r="CF47" s="2" t="s">
        <v>1626</v>
      </c>
      <c r="CG47" s="65">
        <v>5</v>
      </c>
    </row>
    <row r="48" spans="1:85" x14ac:dyDescent="0.25">
      <c r="A48" s="32">
        <v>45</v>
      </c>
      <c r="B48" s="2" t="s">
        <v>1416</v>
      </c>
      <c r="C48" s="2">
        <v>3764</v>
      </c>
      <c r="D48" s="31">
        <v>44859</v>
      </c>
      <c r="E48" s="2" t="s">
        <v>1541</v>
      </c>
      <c r="F48" s="2" t="s">
        <v>1620</v>
      </c>
      <c r="G48" s="31">
        <v>29018</v>
      </c>
      <c r="H48" s="2"/>
      <c r="I48" s="2"/>
      <c r="J48" s="2"/>
      <c r="K48" s="2"/>
      <c r="L48" s="2"/>
      <c r="M48" s="2"/>
      <c r="N48" s="2"/>
      <c r="O48" s="2"/>
      <c r="P48" s="2" t="s">
        <v>1298</v>
      </c>
      <c r="Q48" s="2"/>
      <c r="R48" s="2" t="s">
        <v>1162</v>
      </c>
      <c r="S48" s="2" t="s">
        <v>484</v>
      </c>
      <c r="T48" s="2" t="s">
        <v>133</v>
      </c>
      <c r="U48" s="2" t="s">
        <v>1299</v>
      </c>
      <c r="V48" s="2" t="s">
        <v>484</v>
      </c>
      <c r="W48" s="2" t="s">
        <v>1299</v>
      </c>
      <c r="X48" s="2"/>
      <c r="Y48" s="2"/>
      <c r="Z48" s="2"/>
      <c r="AA48" s="2"/>
      <c r="AB48" s="2"/>
      <c r="AC48" s="2"/>
      <c r="AD48" s="31">
        <v>44841</v>
      </c>
      <c r="AE48" s="2">
        <v>5640</v>
      </c>
      <c r="AF48" s="2"/>
      <c r="AG48" s="2"/>
      <c r="AH48" s="2"/>
      <c r="AI48" s="2"/>
      <c r="AJ48" s="31"/>
      <c r="AK48" s="2"/>
      <c r="AL48" s="31"/>
      <c r="AM48" s="2"/>
      <c r="AN48" s="31"/>
      <c r="AO48" s="2"/>
      <c r="AP48" s="31"/>
      <c r="AQ48" s="2"/>
      <c r="AR48" s="31"/>
      <c r="AS48" s="31"/>
      <c r="AT48" s="2"/>
      <c r="AU48" s="31"/>
      <c r="AV48" s="31"/>
      <c r="AW48" s="2"/>
      <c r="AX48" s="2"/>
      <c r="AY48" s="31"/>
      <c r="AZ48" s="31"/>
      <c r="BA48" s="2"/>
      <c r="BB48" s="2"/>
      <c r="BC48" s="31"/>
      <c r="BD48" s="31"/>
      <c r="BE48" s="2"/>
      <c r="BF48" s="2"/>
      <c r="BG48" s="31"/>
      <c r="BH48" s="31"/>
      <c r="BI48" s="2"/>
      <c r="BJ48" s="2"/>
      <c r="BK48" s="31"/>
      <c r="BL48" s="31"/>
      <c r="BM48" s="2"/>
      <c r="BN48" s="2"/>
      <c r="BO48" s="2"/>
      <c r="BP48" s="31">
        <f>IFERROR(VLOOKUP(A48,ЕНИИВИ1[],2,0),"")</f>
        <v>44862</v>
      </c>
      <c r="BQ48" s="2">
        <f>IFERROR(VLOOKUP(A48,ЕНИИВИ1[],4,0),"")</f>
        <v>23568</v>
      </c>
      <c r="BR48" s="31" t="str">
        <f>IFERROR(VLOOKUP(A48,ЕНИИВИ2[],2,0),"")</f>
        <v/>
      </c>
      <c r="BS48" s="2" t="str">
        <f>IFERROR(VLOOKUP(A48,ЕНИИВИ2[],4,0),"")</f>
        <v/>
      </c>
      <c r="BT48" s="31">
        <v>44866</v>
      </c>
      <c r="BU48" s="31">
        <v>44873</v>
      </c>
      <c r="BV48" s="2">
        <v>700</v>
      </c>
      <c r="BW48" s="2">
        <v>700</v>
      </c>
      <c r="BX48" s="31"/>
      <c r="BY48" s="31"/>
      <c r="CA48" s="65">
        <v>1031</v>
      </c>
      <c r="CB48" s="31">
        <v>44889</v>
      </c>
      <c r="CC48" s="31"/>
      <c r="CD48" s="40" t="s">
        <v>1612</v>
      </c>
      <c r="CE48" t="str">
        <f>IFERROR(VLOOKUP(A48,План28[],7,0),"")</f>
        <v/>
      </c>
      <c r="CF48" s="2" t="s">
        <v>1626</v>
      </c>
      <c r="CG48" s="65">
        <v>5</v>
      </c>
    </row>
    <row r="49" spans="1:85" hidden="1" x14ac:dyDescent="0.25">
      <c r="A49" s="32">
        <v>46</v>
      </c>
      <c r="B49" s="2" t="s">
        <v>1416</v>
      </c>
      <c r="C49" s="2">
        <v>6962</v>
      </c>
      <c r="D49" s="31">
        <v>44859</v>
      </c>
      <c r="E49" s="2" t="s">
        <v>1541</v>
      </c>
      <c r="F49" s="2" t="s">
        <v>1620</v>
      </c>
      <c r="G49" s="31">
        <v>30238</v>
      </c>
      <c r="H49" s="2"/>
      <c r="I49" s="2"/>
      <c r="J49" s="2"/>
      <c r="K49" s="2"/>
      <c r="L49" s="2"/>
      <c r="M49" s="2"/>
      <c r="N49" s="2"/>
      <c r="O49" s="2"/>
      <c r="P49" s="2" t="s">
        <v>1298</v>
      </c>
      <c r="Q49" s="2"/>
      <c r="R49" s="2" t="s">
        <v>1162</v>
      </c>
      <c r="S49" s="2" t="s">
        <v>484</v>
      </c>
      <c r="T49" s="2" t="s">
        <v>133</v>
      </c>
      <c r="U49" s="2" t="s">
        <v>1299</v>
      </c>
      <c r="V49" s="2" t="s">
        <v>484</v>
      </c>
      <c r="W49" s="2" t="s">
        <v>1299</v>
      </c>
      <c r="X49" s="2"/>
      <c r="Y49" s="2"/>
      <c r="Z49" s="2"/>
      <c r="AA49" s="2"/>
      <c r="AB49" s="2"/>
      <c r="AC49" s="2"/>
      <c r="AD49" s="31">
        <v>44851</v>
      </c>
      <c r="AE49" s="2">
        <v>570000</v>
      </c>
      <c r="AF49" s="2"/>
      <c r="AG49" s="2"/>
      <c r="AH49" s="2"/>
      <c r="AI49" s="2"/>
      <c r="AJ49" s="31"/>
      <c r="AK49" s="2"/>
      <c r="AL49" s="31"/>
      <c r="AM49" s="2"/>
      <c r="AN49" s="31"/>
      <c r="AO49" s="2"/>
      <c r="AP49" s="31"/>
      <c r="AQ49" s="2"/>
      <c r="AR49" s="31"/>
      <c r="AS49" s="31"/>
      <c r="AT49" s="2"/>
      <c r="AU49" s="31"/>
      <c r="AV49" s="31"/>
      <c r="AW49" s="2"/>
      <c r="AX49" s="2"/>
      <c r="AY49" s="31"/>
      <c r="AZ49" s="31"/>
      <c r="BA49" s="2"/>
      <c r="BB49" s="2"/>
      <c r="BC49" s="31"/>
      <c r="BD49" s="31"/>
      <c r="BE49" s="2"/>
      <c r="BF49" s="2"/>
      <c r="BG49" s="31"/>
      <c r="BH49" s="31"/>
      <c r="BI49" s="2"/>
      <c r="BJ49" s="2"/>
      <c r="BK49" s="31"/>
      <c r="BL49" s="31"/>
      <c r="BM49" s="2"/>
      <c r="BN49" s="2"/>
      <c r="BO49" s="2"/>
      <c r="BP49" s="31">
        <f>IFERROR(VLOOKUP(A49,ЕНИИВИ1[],2,0),"")</f>
        <v>44862</v>
      </c>
      <c r="BQ49" s="2">
        <f>IFERROR(VLOOKUP(A49,ЕНИИВИ1[],4,0),"")</f>
        <v>307346</v>
      </c>
      <c r="BR49" s="31" t="str">
        <f>IFERROR(VLOOKUP(A49,ЕНИИВИ2[],2,0),"")</f>
        <v/>
      </c>
      <c r="BS49" s="2" t="str">
        <f>IFERROR(VLOOKUP(A49,ЕНИИВИ2[],4,0),"")</f>
        <v/>
      </c>
      <c r="BT49" s="31">
        <v>44866</v>
      </c>
      <c r="BU49" s="31">
        <v>44873</v>
      </c>
      <c r="BV49" s="2">
        <v>700</v>
      </c>
      <c r="BW49" s="2">
        <v>700</v>
      </c>
      <c r="BX49" s="31"/>
      <c r="BY49" s="31"/>
      <c r="CA49">
        <v>1032</v>
      </c>
      <c r="CB49" s="31">
        <v>44889</v>
      </c>
      <c r="CC49" s="31"/>
      <c r="CD49" s="40"/>
      <c r="CE49" t="str">
        <f>IFERROR(VLOOKUP(A49,План28[],7,0),"")</f>
        <v/>
      </c>
      <c r="CF49" s="2" t="s">
        <v>1626</v>
      </c>
      <c r="CG49" s="65">
        <v>3</v>
      </c>
    </row>
    <row r="50" spans="1:85" hidden="1" x14ac:dyDescent="0.25">
      <c r="A50" s="32">
        <v>47</v>
      </c>
      <c r="B50" s="2" t="s">
        <v>1416</v>
      </c>
      <c r="C50" s="2">
        <v>23295</v>
      </c>
      <c r="D50" s="31">
        <v>44859</v>
      </c>
      <c r="E50" s="2" t="s">
        <v>1541</v>
      </c>
      <c r="F50" s="2" t="s">
        <v>1620</v>
      </c>
      <c r="G50" s="31">
        <v>31927</v>
      </c>
      <c r="H50" s="2"/>
      <c r="I50" s="2"/>
      <c r="J50" s="2"/>
      <c r="K50" s="2"/>
      <c r="L50" s="2"/>
      <c r="M50" s="2"/>
      <c r="N50" s="2"/>
      <c r="O50" s="2"/>
      <c r="P50" s="2" t="s">
        <v>1298</v>
      </c>
      <c r="Q50" s="2"/>
      <c r="R50" s="2" t="s">
        <v>1162</v>
      </c>
      <c r="S50" s="2" t="s">
        <v>484</v>
      </c>
      <c r="T50" s="2" t="s">
        <v>133</v>
      </c>
      <c r="U50" s="2" t="s">
        <v>1299</v>
      </c>
      <c r="V50" s="2" t="s">
        <v>484</v>
      </c>
      <c r="W50" s="2" t="s">
        <v>1299</v>
      </c>
      <c r="X50" s="2"/>
      <c r="Y50" s="2"/>
      <c r="Z50" s="2"/>
      <c r="AA50" s="2"/>
      <c r="AB50" s="2"/>
      <c r="AC50" s="2"/>
      <c r="AD50" s="31">
        <v>44838</v>
      </c>
      <c r="AE50" s="2">
        <v>1270</v>
      </c>
      <c r="AF50" s="2"/>
      <c r="AG50" s="2"/>
      <c r="AH50" s="2"/>
      <c r="AI50" s="2"/>
      <c r="AJ50" s="31"/>
      <c r="AK50" s="2"/>
      <c r="AL50" s="31"/>
      <c r="AM50" s="2"/>
      <c r="AN50" s="31"/>
      <c r="AO50" s="2"/>
      <c r="AP50" s="31"/>
      <c r="AQ50" s="2"/>
      <c r="AR50" s="31"/>
      <c r="AS50" s="31"/>
      <c r="AT50" s="2"/>
      <c r="AU50" s="31"/>
      <c r="AV50" s="31"/>
      <c r="AW50" s="2"/>
      <c r="AX50" s="2"/>
      <c r="AY50" s="31"/>
      <c r="AZ50" s="31"/>
      <c r="BA50" s="2"/>
      <c r="BB50" s="2"/>
      <c r="BC50" s="31"/>
      <c r="BD50" s="31"/>
      <c r="BE50" s="2"/>
      <c r="BF50" s="2"/>
      <c r="BG50" s="31"/>
      <c r="BH50" s="31"/>
      <c r="BI50" s="2"/>
      <c r="BJ50" s="2"/>
      <c r="BK50" s="31"/>
      <c r="BL50" s="31"/>
      <c r="BM50" s="2"/>
      <c r="BN50" s="2"/>
      <c r="BO50" s="2"/>
      <c r="BP50" s="31" t="str">
        <f>IFERROR(VLOOKUP(A50,ЕНИИВИ1[],2,0),"")</f>
        <v/>
      </c>
      <c r="BQ50" s="2" t="str">
        <f>IFERROR(VLOOKUP(A50,ЕНИИВИ1[],4,0),"")</f>
        <v/>
      </c>
      <c r="BR50" s="31">
        <f>IFERROR(VLOOKUP(A50,ЕНИИВИ2[],2,0),"")</f>
        <v>44866</v>
      </c>
      <c r="BS50" s="2">
        <f>IFERROR(VLOOKUP(A50,ЕНИИВИ2[],4,0),"")</f>
        <v>283</v>
      </c>
      <c r="BT50" s="31">
        <v>44867</v>
      </c>
      <c r="BU50" s="31">
        <v>44872</v>
      </c>
      <c r="BV50" s="2">
        <v>700</v>
      </c>
      <c r="BW50" s="2">
        <v>700</v>
      </c>
      <c r="BX50" s="31"/>
      <c r="BY50" s="31"/>
      <c r="CA50">
        <v>1033</v>
      </c>
      <c r="CB50" s="31">
        <v>44889</v>
      </c>
      <c r="CC50" s="31"/>
      <c r="CD50" s="40"/>
      <c r="CE50" t="str">
        <f>IFERROR(VLOOKUP(A50,План28[],7,0),"")</f>
        <v/>
      </c>
      <c r="CF50" s="2" t="s">
        <v>1626</v>
      </c>
      <c r="CG50" s="65">
        <v>3</v>
      </c>
    </row>
    <row r="51" spans="1:85" hidden="1" x14ac:dyDescent="0.25">
      <c r="A51" s="32">
        <v>48</v>
      </c>
      <c r="B51" s="2" t="s">
        <v>1416</v>
      </c>
      <c r="C51" s="2">
        <v>11234</v>
      </c>
      <c r="D51" s="31">
        <v>44859</v>
      </c>
      <c r="E51" s="2" t="s">
        <v>1541</v>
      </c>
      <c r="F51" s="2" t="s">
        <v>1427</v>
      </c>
      <c r="G51" s="31">
        <v>32474</v>
      </c>
      <c r="H51" s="2"/>
      <c r="I51" s="2"/>
      <c r="J51" s="2"/>
      <c r="K51" s="2"/>
      <c r="L51" s="2"/>
      <c r="M51" s="2"/>
      <c r="N51" s="2"/>
      <c r="O51" s="2"/>
      <c r="P51" s="2" t="s">
        <v>1298</v>
      </c>
      <c r="Q51" s="2"/>
      <c r="R51" s="2" t="s">
        <v>1162</v>
      </c>
      <c r="S51" s="2" t="s">
        <v>484</v>
      </c>
      <c r="T51" s="2" t="s">
        <v>133</v>
      </c>
      <c r="U51" s="2" t="s">
        <v>1299</v>
      </c>
      <c r="V51" s="2" t="s">
        <v>484</v>
      </c>
      <c r="W51" s="2" t="s">
        <v>1299</v>
      </c>
      <c r="X51" s="2"/>
      <c r="Y51" s="2"/>
      <c r="Z51" s="2"/>
      <c r="AA51" s="2"/>
      <c r="AB51" s="2"/>
      <c r="AC51" s="2"/>
      <c r="AD51" s="31">
        <v>44846</v>
      </c>
      <c r="AE51" s="2">
        <v>26000</v>
      </c>
      <c r="AF51" s="2"/>
      <c r="AG51" s="2"/>
      <c r="AH51" s="2"/>
      <c r="AI51" s="2"/>
      <c r="AJ51" s="31"/>
      <c r="AK51" s="2"/>
      <c r="AL51" s="31"/>
      <c r="AM51" s="2"/>
      <c r="AN51" s="31"/>
      <c r="AO51" s="2"/>
      <c r="AP51" s="31"/>
      <c r="AQ51" s="2"/>
      <c r="AR51" s="31"/>
      <c r="AS51" s="31"/>
      <c r="AT51" s="2"/>
      <c r="AU51" s="31"/>
      <c r="AV51" s="31"/>
      <c r="AW51" s="2"/>
      <c r="AX51" s="2"/>
      <c r="AY51" s="31"/>
      <c r="AZ51" s="31"/>
      <c r="BA51" s="2"/>
      <c r="BB51" s="2"/>
      <c r="BC51" s="31"/>
      <c r="BD51" s="31"/>
      <c r="BE51" s="2"/>
      <c r="BF51" s="2"/>
      <c r="BG51" s="31"/>
      <c r="BH51" s="31"/>
      <c r="BI51" s="2"/>
      <c r="BJ51" s="2"/>
      <c r="BK51" s="31"/>
      <c r="BL51" s="31"/>
      <c r="BM51" s="2"/>
      <c r="BN51" s="2"/>
      <c r="BO51" s="2"/>
      <c r="BP51" s="31">
        <f>IFERROR(VLOOKUP(A51,ЕНИИВИ1[],2,0),"")</f>
        <v>44862</v>
      </c>
      <c r="BQ51" s="2">
        <f>IFERROR(VLOOKUP(A51,ЕНИИВИ1[],4,0),"")</f>
        <v>35439</v>
      </c>
      <c r="BR51" s="31" t="str">
        <f>IFERROR(VLOOKUP(A51,ЕНИИВИ2[],2,0),"")</f>
        <v/>
      </c>
      <c r="BS51" s="2" t="str">
        <f>IFERROR(VLOOKUP(A51,ЕНИИВИ2[],4,0),"")</f>
        <v/>
      </c>
      <c r="BT51" s="31">
        <v>44866</v>
      </c>
      <c r="BU51" s="31">
        <v>44873</v>
      </c>
      <c r="BV51" s="2">
        <v>700</v>
      </c>
      <c r="BW51" s="2">
        <v>700</v>
      </c>
      <c r="BX51" s="31"/>
      <c r="BY51" s="31"/>
      <c r="CA51">
        <v>1034</v>
      </c>
      <c r="CB51" s="31">
        <v>44895</v>
      </c>
      <c r="CC51" s="31" t="s">
        <v>1607</v>
      </c>
      <c r="CD51" s="40"/>
      <c r="CE51" t="str">
        <f>IFERROR(VLOOKUP(A51,План28[],7,0),"")</f>
        <v/>
      </c>
      <c r="CF51" s="2" t="s">
        <v>1626</v>
      </c>
      <c r="CG51">
        <v>5</v>
      </c>
    </row>
    <row r="52" spans="1:85" hidden="1" x14ac:dyDescent="0.25">
      <c r="A52" s="32">
        <v>49</v>
      </c>
      <c r="B52" s="2" t="s">
        <v>1416</v>
      </c>
      <c r="C52" s="2">
        <v>23230</v>
      </c>
      <c r="D52" s="31">
        <v>44859</v>
      </c>
      <c r="E52" s="2" t="s">
        <v>1541</v>
      </c>
      <c r="F52" s="2" t="s">
        <v>1427</v>
      </c>
      <c r="G52" s="31">
        <v>29912</v>
      </c>
      <c r="H52" s="2"/>
      <c r="I52" s="2"/>
      <c r="J52" s="2"/>
      <c r="K52" s="2"/>
      <c r="L52" s="2"/>
      <c r="M52" s="2"/>
      <c r="N52" s="2"/>
      <c r="O52" s="2"/>
      <c r="P52" s="2" t="s">
        <v>1298</v>
      </c>
      <c r="Q52" s="2"/>
      <c r="R52" s="2" t="s">
        <v>1162</v>
      </c>
      <c r="S52" s="2" t="s">
        <v>484</v>
      </c>
      <c r="T52" s="2" t="s">
        <v>133</v>
      </c>
      <c r="U52" s="2" t="s">
        <v>1299</v>
      </c>
      <c r="V52" s="2" t="s">
        <v>484</v>
      </c>
      <c r="W52" s="2" t="s">
        <v>1299</v>
      </c>
      <c r="X52" s="2"/>
      <c r="Y52" s="2"/>
      <c r="Z52" s="2"/>
      <c r="AA52" s="2"/>
      <c r="AB52" s="2"/>
      <c r="AC52" s="2"/>
      <c r="AD52" s="31">
        <v>44852</v>
      </c>
      <c r="AE52" s="2">
        <v>1900000</v>
      </c>
      <c r="AF52" s="2"/>
      <c r="AG52" s="2"/>
      <c r="AH52" s="2"/>
      <c r="AI52" s="2"/>
      <c r="AJ52" s="31"/>
      <c r="AK52" s="2"/>
      <c r="AL52" s="31"/>
      <c r="AM52" s="2"/>
      <c r="AN52" s="31"/>
      <c r="AO52" s="2"/>
      <c r="AP52" s="31"/>
      <c r="AQ52" s="2"/>
      <c r="AR52" s="31"/>
      <c r="AS52" s="31"/>
      <c r="AT52" s="2"/>
      <c r="AU52" s="31"/>
      <c r="AV52" s="31"/>
      <c r="AW52" s="2"/>
      <c r="AX52" s="2"/>
      <c r="AY52" s="31"/>
      <c r="AZ52" s="31"/>
      <c r="BA52" s="2"/>
      <c r="BB52" s="2"/>
      <c r="BC52" s="31"/>
      <c r="BD52" s="31"/>
      <c r="BE52" s="2"/>
      <c r="BF52" s="2"/>
      <c r="BG52" s="31"/>
      <c r="BH52" s="31"/>
      <c r="BI52" s="2"/>
      <c r="BJ52" s="2"/>
      <c r="BK52" s="31"/>
      <c r="BL52" s="31"/>
      <c r="BM52" s="2"/>
      <c r="BN52" s="2"/>
      <c r="BO52" s="2"/>
      <c r="BP52" s="31">
        <f>IFERROR(VLOOKUP(A52,ЕНИИВИ1[],2,0),"")</f>
        <v>44862</v>
      </c>
      <c r="BQ52" s="2">
        <f>IFERROR(VLOOKUP(A52,ЕНИИВИ1[],4,0),"")</f>
        <v>1857580</v>
      </c>
      <c r="BR52" s="31" t="str">
        <f>IFERROR(VLOOKUP(A52,ЕНИИВИ2[],2,0),"")</f>
        <v/>
      </c>
      <c r="BS52" s="2" t="str">
        <f>IFERROR(VLOOKUP(A52,ЕНИИВИ2[],4,0),"")</f>
        <v/>
      </c>
      <c r="BT52" s="31">
        <v>44866</v>
      </c>
      <c r="BU52" s="31">
        <v>44873</v>
      </c>
      <c r="BV52" s="2">
        <v>700</v>
      </c>
      <c r="BW52" s="2">
        <v>700</v>
      </c>
      <c r="BX52" s="31"/>
      <c r="BY52" s="31"/>
      <c r="CA52">
        <v>1035</v>
      </c>
      <c r="CB52" s="31">
        <v>44889</v>
      </c>
      <c r="CC52" s="31"/>
      <c r="CD52" s="40" t="s">
        <v>1619</v>
      </c>
      <c r="CE52" t="str">
        <f>IFERROR(VLOOKUP(A52,План28[],7,0),"")</f>
        <v/>
      </c>
      <c r="CF52" s="2" t="s">
        <v>1626</v>
      </c>
      <c r="CG52" s="65">
        <v>5</v>
      </c>
    </row>
    <row r="53" spans="1:85" hidden="1" x14ac:dyDescent="0.25">
      <c r="A53" s="32">
        <v>50</v>
      </c>
      <c r="B53" s="2" t="s">
        <v>1416</v>
      </c>
      <c r="C53" s="2">
        <v>9063</v>
      </c>
      <c r="D53" s="31">
        <v>44859</v>
      </c>
      <c r="E53" s="2" t="s">
        <v>1541</v>
      </c>
      <c r="F53" s="2" t="s">
        <v>1427</v>
      </c>
      <c r="G53" s="31">
        <v>22704</v>
      </c>
      <c r="H53" s="2"/>
      <c r="I53" s="2"/>
      <c r="J53" s="2"/>
      <c r="K53" s="2"/>
      <c r="L53" s="2"/>
      <c r="M53" s="2"/>
      <c r="N53" s="2"/>
      <c r="O53" s="2"/>
      <c r="P53" s="2" t="s">
        <v>1298</v>
      </c>
      <c r="Q53" s="2"/>
      <c r="R53" s="2" t="s">
        <v>1162</v>
      </c>
      <c r="S53" s="2" t="s">
        <v>484</v>
      </c>
      <c r="T53" s="2" t="s">
        <v>133</v>
      </c>
      <c r="U53" s="2" t="s">
        <v>1299</v>
      </c>
      <c r="V53" s="2" t="s">
        <v>484</v>
      </c>
      <c r="W53" s="2" t="s">
        <v>1299</v>
      </c>
      <c r="X53" s="2"/>
      <c r="Y53" s="2"/>
      <c r="Z53" s="2"/>
      <c r="AA53" s="2"/>
      <c r="AB53" s="2"/>
      <c r="AC53" s="2"/>
      <c r="AD53" s="31">
        <v>44832</v>
      </c>
      <c r="AE53" s="2">
        <v>3000</v>
      </c>
      <c r="AF53" s="2"/>
      <c r="AG53" s="2"/>
      <c r="AH53" s="2"/>
      <c r="AI53" s="2"/>
      <c r="AJ53" s="31"/>
      <c r="AK53" s="2"/>
      <c r="AL53" s="31"/>
      <c r="AM53" s="2"/>
      <c r="AN53" s="31"/>
      <c r="AO53" s="2"/>
      <c r="AP53" s="31"/>
      <c r="AQ53" s="2"/>
      <c r="AR53" s="31"/>
      <c r="AS53" s="31"/>
      <c r="AT53" s="2"/>
      <c r="AU53" s="31"/>
      <c r="AV53" s="31"/>
      <c r="AW53" s="2"/>
      <c r="AX53" s="2"/>
      <c r="AY53" s="31"/>
      <c r="AZ53" s="31"/>
      <c r="BA53" s="2"/>
      <c r="BB53" s="2"/>
      <c r="BC53" s="31"/>
      <c r="BD53" s="31"/>
      <c r="BE53" s="2"/>
      <c r="BF53" s="2"/>
      <c r="BG53" s="31"/>
      <c r="BH53" s="31"/>
      <c r="BI53" s="2"/>
      <c r="BJ53" s="2"/>
      <c r="BK53" s="31"/>
      <c r="BL53" s="31"/>
      <c r="BM53" s="2"/>
      <c r="BN53" s="2"/>
      <c r="BO53" s="2"/>
      <c r="BP53" s="31">
        <f>IFERROR(VLOOKUP(A53,ЕНИИВИ1[],2,0),"")</f>
        <v>44862</v>
      </c>
      <c r="BQ53" s="2">
        <f>IFERROR(VLOOKUP(A53,ЕНИИВИ1[],4,0),"")</f>
        <v>345</v>
      </c>
      <c r="BR53" s="31" t="str">
        <f>IFERROR(VLOOKUP(A53,ЕНИИВИ2[],2,0),"")</f>
        <v/>
      </c>
      <c r="BS53" s="2" t="str">
        <f>IFERROR(VLOOKUP(A53,ЕНИИВИ2[],4,0),"")</f>
        <v/>
      </c>
      <c r="BT53" s="31">
        <v>44866</v>
      </c>
      <c r="BU53" s="31">
        <v>44873</v>
      </c>
      <c r="BV53" s="2" t="s">
        <v>1597</v>
      </c>
      <c r="BW53" s="2" t="s">
        <v>1597</v>
      </c>
      <c r="BX53" s="31"/>
      <c r="BY53" s="31"/>
      <c r="CA53">
        <v>1052</v>
      </c>
      <c r="CB53" s="31"/>
      <c r="CC53" s="31" t="s">
        <v>1616</v>
      </c>
      <c r="CD53" s="40"/>
      <c r="CE53" t="str">
        <f>IFERROR(VLOOKUP(A53,План28[],7,0),"")</f>
        <v/>
      </c>
      <c r="CF53" s="2" t="s">
        <v>1626</v>
      </c>
    </row>
    <row r="54" spans="1:85" hidden="1" x14ac:dyDescent="0.25">
      <c r="A54" s="32">
        <v>51</v>
      </c>
      <c r="B54" s="2" t="s">
        <v>1416</v>
      </c>
      <c r="C54" s="2">
        <v>11088</v>
      </c>
      <c r="D54" s="31">
        <v>44859</v>
      </c>
      <c r="E54" s="2" t="s">
        <v>1541</v>
      </c>
      <c r="F54" s="2" t="s">
        <v>1620</v>
      </c>
      <c r="G54" s="31">
        <v>28253</v>
      </c>
      <c r="H54" s="2"/>
      <c r="I54" s="2"/>
      <c r="J54" s="2"/>
      <c r="K54" s="2"/>
      <c r="L54" s="2"/>
      <c r="M54" s="2"/>
      <c r="N54" s="2"/>
      <c r="O54" s="2"/>
      <c r="P54" s="2" t="s">
        <v>1298</v>
      </c>
      <c r="Q54" s="2"/>
      <c r="R54" s="2" t="s">
        <v>1162</v>
      </c>
      <c r="S54" s="2" t="s">
        <v>484</v>
      </c>
      <c r="T54" s="2" t="s">
        <v>133</v>
      </c>
      <c r="U54" s="2" t="s">
        <v>1299</v>
      </c>
      <c r="V54" s="2" t="s">
        <v>484</v>
      </c>
      <c r="W54" s="2" t="s">
        <v>1299</v>
      </c>
      <c r="X54" s="2"/>
      <c r="Y54" s="2"/>
      <c r="Z54" s="2"/>
      <c r="AA54" s="2"/>
      <c r="AB54" s="2"/>
      <c r="AC54" s="2"/>
      <c r="AD54" s="31">
        <v>44517</v>
      </c>
      <c r="AE54" s="2">
        <v>9000</v>
      </c>
      <c r="AF54" s="2"/>
      <c r="AG54" s="2"/>
      <c r="AH54" s="2"/>
      <c r="AI54" s="2"/>
      <c r="AJ54" s="31"/>
      <c r="AK54" s="2"/>
      <c r="AL54" s="31"/>
      <c r="AM54" s="2"/>
      <c r="AN54" s="31"/>
      <c r="AO54" s="2"/>
      <c r="AP54" s="31"/>
      <c r="AQ54" s="2"/>
      <c r="AR54" s="31"/>
      <c r="AS54" s="31"/>
      <c r="AT54" s="2"/>
      <c r="AU54" s="31"/>
      <c r="AV54" s="31"/>
      <c r="AW54" s="2"/>
      <c r="AX54" s="2"/>
      <c r="AY54" s="31"/>
      <c r="AZ54" s="31"/>
      <c r="BA54" s="2"/>
      <c r="BB54" s="2"/>
      <c r="BC54" s="31"/>
      <c r="BD54" s="31"/>
      <c r="BE54" s="2"/>
      <c r="BF54" s="2"/>
      <c r="BG54" s="31"/>
      <c r="BH54" s="31"/>
      <c r="BI54" s="2"/>
      <c r="BJ54" s="2"/>
      <c r="BK54" s="31"/>
      <c r="BL54" s="31"/>
      <c r="BM54" s="2"/>
      <c r="BN54" s="2"/>
      <c r="BO54" s="2"/>
      <c r="BP54" s="31">
        <f>IFERROR(VLOOKUP(A54,ЕНИИВИ1[],2,0),"")</f>
        <v>44862</v>
      </c>
      <c r="BQ54" s="2">
        <f>IFERROR(VLOOKUP(A54,ЕНИИВИ1[],4,0),"")</f>
        <v>0</v>
      </c>
      <c r="BR54" s="31">
        <f>IFERROR(VLOOKUP(A54,ЕНИИВИ2[],2,0),"")</f>
        <v>44866</v>
      </c>
      <c r="BS54" s="2">
        <f>IFERROR(VLOOKUP(A54,ЕНИИВИ2[],4,0),"")</f>
        <v>0</v>
      </c>
      <c r="BT54" s="31"/>
      <c r="BU54" s="31"/>
      <c r="BV54" s="2"/>
      <c r="BW54" s="2"/>
      <c r="BX54" s="31"/>
      <c r="BY54" s="31"/>
      <c r="CA54">
        <v>1070</v>
      </c>
      <c r="CB54" s="31"/>
      <c r="CC54" s="31"/>
      <c r="CD54" s="40"/>
      <c r="CE54" t="str">
        <f>IFERROR(VLOOKUP(A54,План28[],7,0),"")</f>
        <v>Четверкина</v>
      </c>
      <c r="CF54" s="2" t="s">
        <v>1626</v>
      </c>
    </row>
    <row r="55" spans="1:85" hidden="1" x14ac:dyDescent="0.25">
      <c r="A55" s="32">
        <v>52</v>
      </c>
      <c r="B55" s="2" t="s">
        <v>1539</v>
      </c>
      <c r="C55" s="2">
        <v>22286</v>
      </c>
      <c r="D55" s="31">
        <v>44859</v>
      </c>
      <c r="E55" s="2" t="s">
        <v>1541</v>
      </c>
      <c r="F55" s="2" t="s">
        <v>1427</v>
      </c>
      <c r="G55" s="31">
        <v>30865</v>
      </c>
      <c r="H55" s="2"/>
      <c r="I55" s="2"/>
      <c r="J55" s="2"/>
      <c r="K55" s="2"/>
      <c r="L55" s="2"/>
      <c r="M55" s="2"/>
      <c r="N55" s="2"/>
      <c r="O55" s="2"/>
      <c r="P55" s="2" t="s">
        <v>1297</v>
      </c>
      <c r="Q55" s="2"/>
      <c r="R55" s="2" t="s">
        <v>1284</v>
      </c>
      <c r="S55" s="2" t="s">
        <v>484</v>
      </c>
      <c r="T55" s="2" t="s">
        <v>133</v>
      </c>
      <c r="U55" s="2" t="s">
        <v>1299</v>
      </c>
      <c r="V55" s="2" t="s">
        <v>484</v>
      </c>
      <c r="W55" s="2" t="s">
        <v>1299</v>
      </c>
      <c r="X55" s="2"/>
      <c r="Y55" s="2"/>
      <c r="Z55" s="2"/>
      <c r="AA55" s="2"/>
      <c r="AB55" s="2"/>
      <c r="AC55" s="2"/>
      <c r="AD55" s="31">
        <v>44841</v>
      </c>
      <c r="AE55" s="2">
        <v>1200000</v>
      </c>
      <c r="AF55" s="2"/>
      <c r="AG55" s="2"/>
      <c r="AH55" s="2"/>
      <c r="AI55" s="2"/>
      <c r="AJ55" s="31"/>
      <c r="AK55" s="2"/>
      <c r="AL55" s="31"/>
      <c r="AM55" s="2"/>
      <c r="AN55" s="31"/>
      <c r="AO55" s="2"/>
      <c r="AP55" s="31"/>
      <c r="AQ55" s="2"/>
      <c r="AR55" s="31"/>
      <c r="AS55" s="31"/>
      <c r="AT55" s="2"/>
      <c r="AU55" s="31"/>
      <c r="AV55" s="31"/>
      <c r="AW55" s="2"/>
      <c r="AX55" s="2"/>
      <c r="AY55" s="31"/>
      <c r="AZ55" s="31"/>
      <c r="BA55" s="2"/>
      <c r="BB55" s="2"/>
      <c r="BC55" s="31"/>
      <c r="BD55" s="31"/>
      <c r="BE55" s="2"/>
      <c r="BF55" s="2"/>
      <c r="BG55" s="31"/>
      <c r="BH55" s="31"/>
      <c r="BI55" s="2"/>
      <c r="BJ55" s="2"/>
      <c r="BK55" s="31"/>
      <c r="BL55" s="31"/>
      <c r="BM55" s="2"/>
      <c r="BN55" s="2"/>
      <c r="BO55" s="2"/>
      <c r="BP55" s="31">
        <f>IFERROR(VLOOKUP(A55,ЕНИИВИ1[],2,0),"")</f>
        <v>44862</v>
      </c>
      <c r="BQ55" s="2">
        <f>IFERROR(VLOOKUP(A55,ЕНИИВИ1[],4,0),"")</f>
        <v>1464500</v>
      </c>
      <c r="BR55" s="31" t="str">
        <f>IFERROR(VLOOKUP(A55,ЕНИИВИ2[],2,0),"")</f>
        <v/>
      </c>
      <c r="BS55" s="2" t="str">
        <f>IFERROR(VLOOKUP(A55,ЕНИИВИ2[],4,0),"")</f>
        <v/>
      </c>
      <c r="BT55" s="31">
        <v>44866</v>
      </c>
      <c r="BU55" s="31">
        <v>44873</v>
      </c>
      <c r="BV55" s="2">
        <v>700</v>
      </c>
      <c r="BW55" s="2">
        <v>700</v>
      </c>
      <c r="BX55" s="31"/>
      <c r="BY55" s="31"/>
      <c r="CA55">
        <v>1036</v>
      </c>
      <c r="CB55" s="31" t="s">
        <v>1621</v>
      </c>
      <c r="CC55" s="31" t="s">
        <v>1608</v>
      </c>
      <c r="CD55" s="40"/>
      <c r="CE55" t="str">
        <f>IFERROR(VLOOKUP(A55,План28[],7,0),"")</f>
        <v/>
      </c>
      <c r="CF55" s="2" t="s">
        <v>1629</v>
      </c>
      <c r="CG55" s="65">
        <v>5</v>
      </c>
    </row>
    <row r="56" spans="1:85" hidden="1" x14ac:dyDescent="0.25">
      <c r="A56" s="32">
        <v>53</v>
      </c>
      <c r="B56" s="2" t="s">
        <v>1416</v>
      </c>
      <c r="C56" s="37" t="s">
        <v>1579</v>
      </c>
      <c r="D56" s="31">
        <v>44859</v>
      </c>
      <c r="E56" s="2" t="s">
        <v>1541</v>
      </c>
      <c r="F56" s="2" t="s">
        <v>1427</v>
      </c>
      <c r="G56" s="31">
        <v>34028</v>
      </c>
      <c r="H56" s="2"/>
      <c r="I56" s="2"/>
      <c r="J56" s="2"/>
      <c r="K56" s="2"/>
      <c r="L56" s="2"/>
      <c r="M56" s="2"/>
      <c r="N56" s="2"/>
      <c r="O56" s="2"/>
      <c r="P56" s="2" t="s">
        <v>1298</v>
      </c>
      <c r="Q56" s="2"/>
      <c r="R56" s="2" t="s">
        <v>1162</v>
      </c>
      <c r="S56" s="2" t="s">
        <v>484</v>
      </c>
      <c r="T56" s="2" t="s">
        <v>133</v>
      </c>
      <c r="U56" s="2" t="s">
        <v>1299</v>
      </c>
      <c r="V56" s="2" t="s">
        <v>484</v>
      </c>
      <c r="W56" s="2" t="s">
        <v>1299</v>
      </c>
      <c r="X56" s="2"/>
      <c r="Y56" s="2"/>
      <c r="Z56" s="2"/>
      <c r="AA56" s="2"/>
      <c r="AB56" s="2"/>
      <c r="AC56" s="2"/>
      <c r="AD56" s="31">
        <v>44830</v>
      </c>
      <c r="AE56" s="2">
        <v>390000</v>
      </c>
      <c r="AF56" s="2"/>
      <c r="AG56" s="2"/>
      <c r="AH56" s="2"/>
      <c r="AI56" s="2"/>
      <c r="AJ56" s="31"/>
      <c r="AK56" s="2"/>
      <c r="AL56" s="31"/>
      <c r="AM56" s="2"/>
      <c r="AN56" s="31"/>
      <c r="AO56" s="2"/>
      <c r="AP56" s="31"/>
      <c r="AQ56" s="2"/>
      <c r="AR56" s="31"/>
      <c r="AS56" s="31"/>
      <c r="AT56" s="2"/>
      <c r="AU56" s="31"/>
      <c r="AV56" s="31"/>
      <c r="AW56" s="2"/>
      <c r="AX56" s="2"/>
      <c r="AY56" s="31"/>
      <c r="AZ56" s="31"/>
      <c r="BA56" s="2"/>
      <c r="BB56" s="2"/>
      <c r="BC56" s="31"/>
      <c r="BD56" s="31"/>
      <c r="BE56" s="2"/>
      <c r="BF56" s="2"/>
      <c r="BG56" s="31"/>
      <c r="BH56" s="31"/>
      <c r="BI56" s="2"/>
      <c r="BJ56" s="2"/>
      <c r="BK56" s="31"/>
      <c r="BL56" s="31"/>
      <c r="BM56" s="2"/>
      <c r="BN56" s="2"/>
      <c r="BO56" s="2"/>
      <c r="BP56" s="31">
        <f>IFERROR(VLOOKUP(A56,ЕНИИВИ1[],2,0),"")</f>
        <v>44862</v>
      </c>
      <c r="BQ56" s="2">
        <f>IFERROR(VLOOKUP(A56,ЕНИИВИ1[],4,0),"")</f>
        <v>0</v>
      </c>
      <c r="BR56" s="31">
        <f>IFERROR(VLOOKUP(A56,ЕНИИВИ2[],2,0),"")</f>
        <v>44866</v>
      </c>
      <c r="BS56" s="2">
        <f>IFERROR(VLOOKUP(A56,ЕНИИВИ2[],4,0),"")</f>
        <v>205421</v>
      </c>
      <c r="BT56" s="31">
        <v>44867</v>
      </c>
      <c r="BU56" s="31">
        <v>44872</v>
      </c>
      <c r="BV56" s="2">
        <v>700</v>
      </c>
      <c r="BW56" s="2">
        <v>700</v>
      </c>
      <c r="BX56" s="31"/>
      <c r="BY56" s="31"/>
      <c r="CA56">
        <v>1037</v>
      </c>
      <c r="CB56" s="49">
        <v>44890</v>
      </c>
      <c r="CC56" s="31"/>
      <c r="CD56" s="40" t="s">
        <v>1618</v>
      </c>
      <c r="CE56" t="str">
        <f>IFERROR(VLOOKUP(A56,План28[],7,0),"")</f>
        <v/>
      </c>
      <c r="CF56" s="2" t="s">
        <v>1626</v>
      </c>
      <c r="CG56" s="65">
        <v>1</v>
      </c>
    </row>
    <row r="57" spans="1:85" hidden="1" x14ac:dyDescent="0.25">
      <c r="A57" s="32">
        <v>54</v>
      </c>
      <c r="B57" s="2" t="s">
        <v>1416</v>
      </c>
      <c r="C57" s="37">
        <v>17688</v>
      </c>
      <c r="D57" s="31">
        <v>44859</v>
      </c>
      <c r="E57" s="2" t="s">
        <v>1541</v>
      </c>
      <c r="F57" s="2" t="s">
        <v>1620</v>
      </c>
      <c r="G57" s="31">
        <v>31767</v>
      </c>
      <c r="H57" s="2"/>
      <c r="I57" s="2"/>
      <c r="J57" s="2"/>
      <c r="K57" s="2"/>
      <c r="L57" s="2"/>
      <c r="M57" s="2"/>
      <c r="N57" s="2"/>
      <c r="O57" s="2"/>
      <c r="P57" s="2" t="s">
        <v>1298</v>
      </c>
      <c r="Q57" s="2"/>
      <c r="R57" s="2" t="s">
        <v>1162</v>
      </c>
      <c r="S57" s="2" t="s">
        <v>484</v>
      </c>
      <c r="T57" s="2" t="s">
        <v>133</v>
      </c>
      <c r="U57" s="2" t="s">
        <v>1299</v>
      </c>
      <c r="V57" s="2" t="s">
        <v>484</v>
      </c>
      <c r="W57" s="2" t="s">
        <v>1299</v>
      </c>
      <c r="X57" s="2"/>
      <c r="Y57" s="2"/>
      <c r="Z57" s="2"/>
      <c r="AA57" s="2"/>
      <c r="AB57" s="2"/>
      <c r="AC57" s="2"/>
      <c r="AD57" s="31">
        <v>44830</v>
      </c>
      <c r="AE57" s="2">
        <v>2400</v>
      </c>
      <c r="AF57" s="2"/>
      <c r="AG57" s="2"/>
      <c r="AH57" s="2"/>
      <c r="AI57" s="2"/>
      <c r="AJ57" s="31"/>
      <c r="AK57" s="2"/>
      <c r="AL57" s="31"/>
      <c r="AM57" s="2"/>
      <c r="AN57" s="31"/>
      <c r="AO57" s="2"/>
      <c r="AP57" s="31"/>
      <c r="AQ57" s="2"/>
      <c r="AR57" s="31"/>
      <c r="AS57" s="31"/>
      <c r="AT57" s="2"/>
      <c r="AU57" s="31"/>
      <c r="AV57" s="31"/>
      <c r="AW57" s="2"/>
      <c r="AX57" s="2"/>
      <c r="AY57" s="31"/>
      <c r="AZ57" s="31"/>
      <c r="BA57" s="2"/>
      <c r="BB57" s="2"/>
      <c r="BC57" s="31"/>
      <c r="BD57" s="31"/>
      <c r="BE57" s="2"/>
      <c r="BF57" s="2"/>
      <c r="BG57" s="31"/>
      <c r="BH57" s="31"/>
      <c r="BI57" s="2"/>
      <c r="BJ57" s="2"/>
      <c r="BK57" s="31"/>
      <c r="BL57" s="31"/>
      <c r="BM57" s="2"/>
      <c r="BN57" s="2"/>
      <c r="BO57" s="2"/>
      <c r="BP57" s="31">
        <f>IFERROR(VLOOKUP(A57,ЕНИИВИ1[],2,0),"")</f>
        <v>44862</v>
      </c>
      <c r="BQ57" s="2">
        <f>IFERROR(VLOOKUP(A57,ЕНИИВИ1[],4,0),"")</f>
        <v>176758</v>
      </c>
      <c r="BR57" s="31" t="str">
        <f>IFERROR(VLOOKUP(A57,ЕНИИВИ2[],2,0),"")</f>
        <v/>
      </c>
      <c r="BS57" s="2" t="str">
        <f>IFERROR(VLOOKUP(A57,ЕНИИВИ2[],4,0),"")</f>
        <v/>
      </c>
      <c r="BT57" s="31">
        <v>44866</v>
      </c>
      <c r="BU57" s="31">
        <v>44873</v>
      </c>
      <c r="BV57" s="2" t="s">
        <v>1597</v>
      </c>
      <c r="BW57" s="2" t="s">
        <v>1597</v>
      </c>
      <c r="BX57" s="31"/>
      <c r="BY57" s="31"/>
      <c r="CA57">
        <v>1053</v>
      </c>
      <c r="CB57" s="31"/>
      <c r="CC57" s="31" t="s">
        <v>1616</v>
      </c>
      <c r="CD57" s="40"/>
      <c r="CE57" t="str">
        <f>IFERROR(VLOOKUP(A57,План28[],7,0),"")</f>
        <v/>
      </c>
      <c r="CF57" s="2" t="s">
        <v>1626</v>
      </c>
    </row>
    <row r="58" spans="1:85" hidden="1" x14ac:dyDescent="0.25">
      <c r="A58" s="32">
        <v>55</v>
      </c>
      <c r="B58" s="2" t="s">
        <v>1539</v>
      </c>
      <c r="C58" s="37">
        <v>10133</v>
      </c>
      <c r="D58" s="31">
        <v>44859</v>
      </c>
      <c r="E58" s="2" t="s">
        <v>1541</v>
      </c>
      <c r="F58" s="2" t="s">
        <v>1427</v>
      </c>
      <c r="G58" s="31">
        <v>30861</v>
      </c>
      <c r="H58" s="2"/>
      <c r="I58" s="2"/>
      <c r="J58" s="2"/>
      <c r="K58" s="2"/>
      <c r="L58" s="2"/>
      <c r="M58" s="2"/>
      <c r="N58" s="2"/>
      <c r="O58" s="2"/>
      <c r="P58" s="2" t="s">
        <v>1297</v>
      </c>
      <c r="Q58" s="2"/>
      <c r="R58" s="2" t="s">
        <v>1162</v>
      </c>
      <c r="S58" s="2" t="s">
        <v>484</v>
      </c>
      <c r="T58" s="2" t="s">
        <v>133</v>
      </c>
      <c r="U58" s="2" t="s">
        <v>1299</v>
      </c>
      <c r="V58" s="2" t="s">
        <v>484</v>
      </c>
      <c r="W58" s="2" t="s">
        <v>1299</v>
      </c>
      <c r="X58" s="2"/>
      <c r="Y58" s="2"/>
      <c r="Z58" s="2"/>
      <c r="AA58" s="2"/>
      <c r="AB58" s="2"/>
      <c r="AC58" s="2"/>
      <c r="AD58" s="31">
        <v>44656</v>
      </c>
      <c r="AE58" s="2">
        <v>30000</v>
      </c>
      <c r="AF58" s="2"/>
      <c r="AG58" s="2"/>
      <c r="AH58" s="2"/>
      <c r="AI58" s="2"/>
      <c r="AJ58" s="31"/>
      <c r="AK58" s="2"/>
      <c r="AL58" s="31"/>
      <c r="AM58" s="2"/>
      <c r="AN58" s="31"/>
      <c r="AO58" s="2"/>
      <c r="AP58" s="31"/>
      <c r="AQ58" s="2"/>
      <c r="AR58" s="31"/>
      <c r="AS58" s="31"/>
      <c r="AT58" s="2"/>
      <c r="AU58" s="31"/>
      <c r="AV58" s="31"/>
      <c r="AW58" s="2"/>
      <c r="AX58" s="2"/>
      <c r="AY58" s="31"/>
      <c r="AZ58" s="31"/>
      <c r="BA58" s="2"/>
      <c r="BB58" s="2"/>
      <c r="BC58" s="31"/>
      <c r="BD58" s="31"/>
      <c r="BE58" s="2"/>
      <c r="BF58" s="2"/>
      <c r="BG58" s="31"/>
      <c r="BH58" s="31"/>
      <c r="BI58" s="2"/>
      <c r="BJ58" s="2"/>
      <c r="BK58" s="31"/>
      <c r="BL58" s="31"/>
      <c r="BM58" s="2"/>
      <c r="BN58" s="2"/>
      <c r="BO58" s="2"/>
      <c r="BP58" s="31">
        <f>IFERROR(VLOOKUP(A58,ЕНИИВИ1[],2,0),"")</f>
        <v>44862</v>
      </c>
      <c r="BQ58" s="2">
        <f>IFERROR(VLOOKUP(A58,ЕНИИВИ1[],4,0),"")</f>
        <v>375</v>
      </c>
      <c r="BR58" s="31" t="str">
        <f>IFERROR(VLOOKUP(A58,ЕНИИВИ2[],2,0),"")</f>
        <v/>
      </c>
      <c r="BS58" s="2" t="str">
        <f>IFERROR(VLOOKUP(A58,ЕНИИВИ2[],4,0),"")</f>
        <v/>
      </c>
      <c r="BT58" s="31">
        <v>44866</v>
      </c>
      <c r="BU58" s="31">
        <v>44872</v>
      </c>
      <c r="BV58" s="2">
        <v>700</v>
      </c>
      <c r="BW58" s="2">
        <v>700</v>
      </c>
      <c r="BX58" s="31"/>
      <c r="BY58" s="31"/>
      <c r="CA58">
        <v>1038</v>
      </c>
      <c r="CB58" s="31">
        <v>44889</v>
      </c>
      <c r="CC58" s="31"/>
      <c r="CD58" s="40" t="s">
        <v>1614</v>
      </c>
      <c r="CE58" t="str">
        <f>IFERROR(VLOOKUP(A58,План28[],7,0),"")</f>
        <v/>
      </c>
      <c r="CF58" s="2" t="s">
        <v>1626</v>
      </c>
      <c r="CG58" s="65">
        <v>1</v>
      </c>
    </row>
    <row r="59" spans="1:85" hidden="1" x14ac:dyDescent="0.25">
      <c r="A59" s="32">
        <v>56</v>
      </c>
      <c r="B59" s="2" t="s">
        <v>1416</v>
      </c>
      <c r="C59" s="37" t="s">
        <v>1580</v>
      </c>
      <c r="D59" s="31">
        <v>44859</v>
      </c>
      <c r="E59" s="2" t="s">
        <v>1541</v>
      </c>
      <c r="F59" s="2" t="s">
        <v>1427</v>
      </c>
      <c r="G59" s="31">
        <v>29883</v>
      </c>
      <c r="H59" s="2"/>
      <c r="I59" s="2"/>
      <c r="J59" s="2"/>
      <c r="K59" s="2"/>
      <c r="L59" s="2"/>
      <c r="M59" s="2"/>
      <c r="N59" s="2"/>
      <c r="O59" s="2"/>
      <c r="P59" s="2" t="s">
        <v>1298</v>
      </c>
      <c r="Q59" s="2"/>
      <c r="R59" s="2" t="s">
        <v>1162</v>
      </c>
      <c r="S59" s="2" t="s">
        <v>484</v>
      </c>
      <c r="T59" s="2" t="s">
        <v>133</v>
      </c>
      <c r="U59" s="2" t="s">
        <v>1299</v>
      </c>
      <c r="V59" s="2" t="s">
        <v>484</v>
      </c>
      <c r="W59" s="2" t="s">
        <v>1299</v>
      </c>
      <c r="X59" s="2"/>
      <c r="Y59" s="2"/>
      <c r="Z59" s="2"/>
      <c r="AA59" s="2"/>
      <c r="AB59" s="2"/>
      <c r="AC59" s="2"/>
      <c r="AD59" s="31">
        <v>44830</v>
      </c>
      <c r="AE59" s="2">
        <v>250000</v>
      </c>
      <c r="AF59" s="2"/>
      <c r="AG59" s="2"/>
      <c r="AH59" s="2"/>
      <c r="AI59" s="2"/>
      <c r="AJ59" s="31"/>
      <c r="AK59" s="2"/>
      <c r="AL59" s="31"/>
      <c r="AM59" s="2"/>
      <c r="AN59" s="31"/>
      <c r="AO59" s="2"/>
      <c r="AP59" s="31"/>
      <c r="AQ59" s="2"/>
      <c r="AR59" s="31"/>
      <c r="AS59" s="31"/>
      <c r="AT59" s="2"/>
      <c r="AU59" s="31"/>
      <c r="AV59" s="31"/>
      <c r="AW59" s="2"/>
      <c r="AX59" s="2"/>
      <c r="AY59" s="31"/>
      <c r="AZ59" s="31"/>
      <c r="BA59" s="2"/>
      <c r="BB59" s="2"/>
      <c r="BC59" s="31"/>
      <c r="BD59" s="31"/>
      <c r="BE59" s="2"/>
      <c r="BF59" s="2"/>
      <c r="BG59" s="31"/>
      <c r="BH59" s="31"/>
      <c r="BI59" s="2"/>
      <c r="BJ59" s="2"/>
      <c r="BK59" s="31"/>
      <c r="BL59" s="31"/>
      <c r="BM59" s="2"/>
      <c r="BN59" s="2"/>
      <c r="BO59" s="2"/>
      <c r="BP59" s="31">
        <f>IFERROR(VLOOKUP(A59,ЕНИИВИ1[],2,0),"")</f>
        <v>44862</v>
      </c>
      <c r="BQ59" s="2">
        <f>IFERROR(VLOOKUP(A59,ЕНИИВИ1[],4,0),"")</f>
        <v>0</v>
      </c>
      <c r="BR59" s="31">
        <f>IFERROR(VLOOKUP(A59,ЕНИИВИ2[],2,0),"")</f>
        <v>44866</v>
      </c>
      <c r="BS59" s="2">
        <f>IFERROR(VLOOKUP(A59,ЕНИИВИ2[],4,0),"")</f>
        <v>0</v>
      </c>
      <c r="BT59" s="31"/>
      <c r="BU59" s="31"/>
      <c r="BV59" s="31"/>
      <c r="BW59" s="31"/>
      <c r="BX59" s="31"/>
      <c r="BY59" s="31"/>
      <c r="CA59">
        <v>1071</v>
      </c>
      <c r="CB59" s="31"/>
      <c r="CC59" s="31"/>
      <c r="CD59" s="40"/>
      <c r="CE59" t="str">
        <f>IFERROR(VLOOKUP(A59,План28[],7,0),"")</f>
        <v>Четверкина</v>
      </c>
      <c r="CF59" s="2" t="s">
        <v>1626</v>
      </c>
    </row>
    <row r="60" spans="1:85" hidden="1" x14ac:dyDescent="0.25">
      <c r="A60" s="32">
        <v>57</v>
      </c>
      <c r="B60" s="2" t="s">
        <v>1416</v>
      </c>
      <c r="C60" s="2">
        <v>13899</v>
      </c>
      <c r="D60" s="31">
        <v>44859</v>
      </c>
      <c r="E60" s="2" t="s">
        <v>1541</v>
      </c>
      <c r="F60" s="2" t="s">
        <v>1427</v>
      </c>
      <c r="G60" s="31">
        <v>31684</v>
      </c>
      <c r="H60" s="2"/>
      <c r="I60" s="2"/>
      <c r="J60" s="2"/>
      <c r="K60" s="2"/>
      <c r="L60" s="2"/>
      <c r="M60" s="2"/>
      <c r="N60" s="2"/>
      <c r="O60" s="2"/>
      <c r="P60" s="2" t="s">
        <v>1298</v>
      </c>
      <c r="Q60" s="2"/>
      <c r="R60" s="2" t="s">
        <v>1162</v>
      </c>
      <c r="S60" s="2" t="s">
        <v>484</v>
      </c>
      <c r="T60" s="2" t="s">
        <v>133</v>
      </c>
      <c r="U60" s="2" t="s">
        <v>1299</v>
      </c>
      <c r="V60" s="2" t="s">
        <v>484</v>
      </c>
      <c r="W60" s="2" t="s">
        <v>1299</v>
      </c>
      <c r="X60" s="2"/>
      <c r="Y60" s="2"/>
      <c r="Z60" s="2"/>
      <c r="AA60" s="2"/>
      <c r="AB60" s="2"/>
      <c r="AC60" s="2"/>
      <c r="AD60" s="31">
        <v>44575</v>
      </c>
      <c r="AE60" s="2">
        <v>50</v>
      </c>
      <c r="AF60" s="2"/>
      <c r="AG60" s="2"/>
      <c r="AH60" s="2"/>
      <c r="AI60" s="2"/>
      <c r="AJ60" s="31"/>
      <c r="AK60" s="2"/>
      <c r="AL60" s="31"/>
      <c r="AM60" s="2"/>
      <c r="AN60" s="31"/>
      <c r="AO60" s="2"/>
      <c r="AP60" s="31"/>
      <c r="AQ60" s="2"/>
      <c r="AR60" s="31"/>
      <c r="AS60" s="31"/>
      <c r="AT60" s="2"/>
      <c r="AU60" s="31"/>
      <c r="AV60" s="31"/>
      <c r="AW60" s="2"/>
      <c r="AX60" s="2"/>
      <c r="AY60" s="31"/>
      <c r="AZ60" s="31"/>
      <c r="BA60" s="2"/>
      <c r="BB60" s="2"/>
      <c r="BC60" s="31"/>
      <c r="BD60" s="31"/>
      <c r="BE60" s="2"/>
      <c r="BF60" s="2"/>
      <c r="BG60" s="31"/>
      <c r="BH60" s="31"/>
      <c r="BI60" s="2"/>
      <c r="BJ60" s="2"/>
      <c r="BK60" s="31"/>
      <c r="BL60" s="31"/>
      <c r="BM60" s="2"/>
      <c r="BN60" s="2"/>
      <c r="BO60" s="2"/>
      <c r="BP60" s="31">
        <f>IFERROR(VLOOKUP(A60,ЕНИИВИ1[],2,0),"")</f>
        <v>44862</v>
      </c>
      <c r="BQ60" s="2">
        <f>IFERROR(VLOOKUP(A60,ЕНИИВИ1[],4,0),"")</f>
        <v>251</v>
      </c>
      <c r="BR60" s="31" t="str">
        <f>IFERROR(VLOOKUP(A60,ЕНИИВИ2[],2,0),"")</f>
        <v/>
      </c>
      <c r="BS60" s="2" t="str">
        <f>IFERROR(VLOOKUP(A60,ЕНИИВИ2[],4,0),"")</f>
        <v/>
      </c>
      <c r="BT60" s="31">
        <v>44867</v>
      </c>
      <c r="BU60" s="31">
        <v>44872</v>
      </c>
      <c r="BV60" s="2" t="s">
        <v>1597</v>
      </c>
      <c r="BW60" s="2" t="s">
        <v>1597</v>
      </c>
      <c r="BX60" s="31"/>
      <c r="BY60" s="31"/>
      <c r="CA60">
        <v>1054</v>
      </c>
      <c r="CB60" s="31"/>
      <c r="CC60" s="31" t="s">
        <v>1616</v>
      </c>
      <c r="CD60" s="40"/>
      <c r="CE60" t="str">
        <f>IFERROR(VLOOKUP(A60,План28[],7,0),"")</f>
        <v/>
      </c>
      <c r="CF60" s="2" t="s">
        <v>1626</v>
      </c>
    </row>
    <row r="61" spans="1:85" hidden="1" x14ac:dyDescent="0.25">
      <c r="A61" s="32">
        <v>58</v>
      </c>
      <c r="B61" s="2" t="s">
        <v>1416</v>
      </c>
      <c r="C61" s="2">
        <v>20922</v>
      </c>
      <c r="D61" s="31">
        <v>44859</v>
      </c>
      <c r="E61" s="2" t="s">
        <v>1541</v>
      </c>
      <c r="F61" s="2" t="s">
        <v>1427</v>
      </c>
      <c r="G61" s="31">
        <v>30276</v>
      </c>
      <c r="H61" s="2"/>
      <c r="I61" s="2"/>
      <c r="J61" s="2"/>
      <c r="K61" s="2"/>
      <c r="L61" s="2"/>
      <c r="M61" s="2"/>
      <c r="N61" s="2"/>
      <c r="O61" s="2"/>
      <c r="P61" s="2" t="s">
        <v>1298</v>
      </c>
      <c r="Q61" s="2"/>
      <c r="R61" s="2" t="s">
        <v>1162</v>
      </c>
      <c r="S61" s="2" t="s">
        <v>484</v>
      </c>
      <c r="T61" s="2" t="s">
        <v>133</v>
      </c>
      <c r="U61" s="2" t="s">
        <v>1299</v>
      </c>
      <c r="V61" s="2" t="s">
        <v>484</v>
      </c>
      <c r="W61" s="2" t="s">
        <v>1299</v>
      </c>
      <c r="X61" s="2"/>
      <c r="Y61" s="2"/>
      <c r="Z61" s="2"/>
      <c r="AA61" s="2"/>
      <c r="AB61" s="2"/>
      <c r="AC61" s="2"/>
      <c r="AD61" s="31">
        <v>44693</v>
      </c>
      <c r="AE61" s="2">
        <v>47000</v>
      </c>
      <c r="AF61" s="2"/>
      <c r="AG61" s="2"/>
      <c r="AH61" s="2"/>
      <c r="AI61" s="2"/>
      <c r="AJ61" s="31"/>
      <c r="AK61" s="2"/>
      <c r="AL61" s="31"/>
      <c r="AM61" s="2"/>
      <c r="AN61" s="31"/>
      <c r="AO61" s="2"/>
      <c r="AP61" s="31"/>
      <c r="AQ61" s="2"/>
      <c r="AR61" s="31"/>
      <c r="AS61" s="31"/>
      <c r="AT61" s="2"/>
      <c r="AU61" s="31"/>
      <c r="AV61" s="31"/>
      <c r="AW61" s="2"/>
      <c r="AX61" s="2"/>
      <c r="AY61" s="31"/>
      <c r="AZ61" s="31"/>
      <c r="BA61" s="2"/>
      <c r="BB61" s="2"/>
      <c r="BC61" s="31"/>
      <c r="BD61" s="31"/>
      <c r="BE61" s="2"/>
      <c r="BF61" s="2"/>
      <c r="BG61" s="31"/>
      <c r="BH61" s="31"/>
      <c r="BI61" s="2"/>
      <c r="BJ61" s="2"/>
      <c r="BK61" s="31"/>
      <c r="BL61" s="31"/>
      <c r="BM61" s="2"/>
      <c r="BN61" s="2"/>
      <c r="BO61" s="2"/>
      <c r="BP61" s="31">
        <f>IFERROR(VLOOKUP(A61,ЕНИИВИ1[],2,0),"")</f>
        <v>44862</v>
      </c>
      <c r="BQ61" s="2">
        <f>IFERROR(VLOOKUP(A61,ЕНИИВИ1[],4,0),"")</f>
        <v>72514</v>
      </c>
      <c r="BR61" s="31" t="str">
        <f>IFERROR(VLOOKUP(A61,ЕНИИВИ2[],2,0),"")</f>
        <v/>
      </c>
      <c r="BS61" s="2" t="str">
        <f>IFERROR(VLOOKUP(A61,ЕНИИВИ2[],4,0),"")</f>
        <v/>
      </c>
      <c r="BT61" s="31">
        <v>44867</v>
      </c>
      <c r="BU61" s="31">
        <v>44872</v>
      </c>
      <c r="BV61" s="2">
        <v>700</v>
      </c>
      <c r="BW61" s="2">
        <v>700</v>
      </c>
      <c r="BX61" s="31"/>
      <c r="BY61" s="31"/>
      <c r="CA61">
        <v>1039</v>
      </c>
      <c r="CB61" s="31">
        <v>44889</v>
      </c>
      <c r="CC61" s="31"/>
      <c r="CD61" s="40" t="s">
        <v>1614</v>
      </c>
      <c r="CE61" t="str">
        <f>IFERROR(VLOOKUP(A61,План28[],7,0),"")</f>
        <v/>
      </c>
      <c r="CF61" s="2" t="s">
        <v>1626</v>
      </c>
      <c r="CG61" s="65">
        <v>1</v>
      </c>
    </row>
    <row r="62" spans="1:85" hidden="1" x14ac:dyDescent="0.25">
      <c r="A62" s="32">
        <v>59</v>
      </c>
      <c r="B62" s="2" t="s">
        <v>1416</v>
      </c>
      <c r="C62" s="33" t="s">
        <v>1570</v>
      </c>
      <c r="D62" s="31">
        <v>44859</v>
      </c>
      <c r="E62" s="2" t="s">
        <v>1541</v>
      </c>
      <c r="F62" s="2" t="s">
        <v>1427</v>
      </c>
      <c r="G62" s="31">
        <v>34698</v>
      </c>
      <c r="H62" s="2"/>
      <c r="I62" s="2"/>
      <c r="J62" s="2"/>
      <c r="K62" s="2"/>
      <c r="L62" s="2"/>
      <c r="M62" s="2"/>
      <c r="N62" s="2"/>
      <c r="O62" s="2"/>
      <c r="P62" s="2" t="s">
        <v>1298</v>
      </c>
      <c r="Q62" s="2"/>
      <c r="R62" s="2" t="s">
        <v>1162</v>
      </c>
      <c r="S62" s="2" t="s">
        <v>484</v>
      </c>
      <c r="T62" s="2" t="s">
        <v>133</v>
      </c>
      <c r="U62" s="2" t="s">
        <v>1299</v>
      </c>
      <c r="V62" s="2" t="s">
        <v>484</v>
      </c>
      <c r="W62" s="2" t="s">
        <v>1299</v>
      </c>
      <c r="X62" s="2"/>
      <c r="Y62" s="2"/>
      <c r="Z62" s="2"/>
      <c r="AA62" s="2"/>
      <c r="AB62" s="2"/>
      <c r="AC62" s="2"/>
      <c r="AD62" s="31">
        <v>44788</v>
      </c>
      <c r="AE62" s="2">
        <v>600</v>
      </c>
      <c r="AF62" s="2"/>
      <c r="AG62" s="2"/>
      <c r="AH62" s="2"/>
      <c r="AI62" s="2"/>
      <c r="AJ62" s="31"/>
      <c r="AK62" s="2"/>
      <c r="AL62" s="31"/>
      <c r="AM62" s="2"/>
      <c r="AN62" s="31"/>
      <c r="AO62" s="2"/>
      <c r="AP62" s="31"/>
      <c r="AQ62" s="2"/>
      <c r="AR62" s="31"/>
      <c r="AS62" s="31"/>
      <c r="AT62" s="2"/>
      <c r="AU62" s="31"/>
      <c r="AV62" s="31"/>
      <c r="AW62" s="2"/>
      <c r="AX62" s="2"/>
      <c r="AY62" s="31"/>
      <c r="AZ62" s="31"/>
      <c r="BA62" s="2"/>
      <c r="BB62" s="2"/>
      <c r="BC62" s="31"/>
      <c r="BD62" s="31"/>
      <c r="BE62" s="2"/>
      <c r="BF62" s="2"/>
      <c r="BG62" s="31"/>
      <c r="BH62" s="31"/>
      <c r="BI62" s="2"/>
      <c r="BJ62" s="2"/>
      <c r="BK62" s="31"/>
      <c r="BL62" s="31"/>
      <c r="BM62" s="2"/>
      <c r="BN62" s="2"/>
      <c r="BO62" s="2"/>
      <c r="BP62" s="31">
        <f>IFERROR(VLOOKUP(A62,ЕНИИВИ1[],2,0),"")</f>
        <v>44862</v>
      </c>
      <c r="BQ62" s="2">
        <f>IFERROR(VLOOKUP(A62,ЕНИИВИ1[],4,0),"")</f>
        <v>0</v>
      </c>
      <c r="BR62" s="31">
        <f>IFERROR(VLOOKUP(A62,ЕНИИВИ2[],2,0),"")</f>
        <v>44866</v>
      </c>
      <c r="BS62" s="2">
        <f>IFERROR(VLOOKUP(A62,ЕНИИВИ2[],4,0),"")</f>
        <v>54</v>
      </c>
      <c r="BT62" s="31"/>
      <c r="BU62" s="31"/>
      <c r="BV62" s="31"/>
      <c r="BW62" s="31"/>
      <c r="BX62" s="31"/>
      <c r="BY62" s="31"/>
      <c r="CA62">
        <v>1072</v>
      </c>
      <c r="CB62" s="31" t="s">
        <v>1621</v>
      </c>
      <c r="CC62" s="31"/>
      <c r="CD62" s="40"/>
      <c r="CE62" t="str">
        <f>IFERROR(VLOOKUP(A62,План28[],7,0),"")</f>
        <v>Билалова</v>
      </c>
      <c r="CF62" s="2" t="s">
        <v>1626</v>
      </c>
      <c r="CG62">
        <v>5</v>
      </c>
    </row>
    <row r="63" spans="1:85" hidden="1" x14ac:dyDescent="0.25">
      <c r="A63" s="32">
        <v>60</v>
      </c>
      <c r="B63" s="2" t="s">
        <v>1416</v>
      </c>
      <c r="C63" s="2">
        <v>16797</v>
      </c>
      <c r="D63" s="31">
        <v>44859</v>
      </c>
      <c r="E63" s="2" t="s">
        <v>1541</v>
      </c>
      <c r="F63" s="2" t="s">
        <v>1427</v>
      </c>
      <c r="G63" s="31">
        <v>32911</v>
      </c>
      <c r="H63" s="2"/>
      <c r="I63" s="2"/>
      <c r="J63" s="2"/>
      <c r="K63" s="2"/>
      <c r="L63" s="2"/>
      <c r="M63" s="2"/>
      <c r="N63" s="2"/>
      <c r="O63" s="2"/>
      <c r="P63" s="2" t="s">
        <v>1298</v>
      </c>
      <c r="Q63" s="2"/>
      <c r="R63" s="2" t="s">
        <v>1162</v>
      </c>
      <c r="S63" s="2" t="s">
        <v>484</v>
      </c>
      <c r="T63" s="2" t="s">
        <v>133</v>
      </c>
      <c r="U63" s="2" t="s">
        <v>1299</v>
      </c>
      <c r="V63" s="2" t="s">
        <v>484</v>
      </c>
      <c r="W63" s="2" t="s">
        <v>1299</v>
      </c>
      <c r="X63" s="2"/>
      <c r="Y63" s="2"/>
      <c r="Z63" s="2"/>
      <c r="AA63" s="2"/>
      <c r="AB63" s="2"/>
      <c r="AC63" s="2"/>
      <c r="AD63" s="31">
        <v>44844</v>
      </c>
      <c r="AE63" s="2">
        <v>1600</v>
      </c>
      <c r="AF63" s="2"/>
      <c r="AG63" s="2"/>
      <c r="AH63" s="2"/>
      <c r="AI63" s="2"/>
      <c r="AJ63" s="31"/>
      <c r="AK63" s="2"/>
      <c r="AL63" s="31"/>
      <c r="AM63" s="2"/>
      <c r="AN63" s="31"/>
      <c r="AO63" s="2"/>
      <c r="AP63" s="31"/>
      <c r="AQ63" s="2"/>
      <c r="AR63" s="31"/>
      <c r="AS63" s="31"/>
      <c r="AT63" s="2"/>
      <c r="AU63" s="31"/>
      <c r="AV63" s="31"/>
      <c r="AW63" s="2"/>
      <c r="AX63" s="2"/>
      <c r="AY63" s="31"/>
      <c r="AZ63" s="31"/>
      <c r="BA63" s="2"/>
      <c r="BB63" s="2"/>
      <c r="BC63" s="31"/>
      <c r="BD63" s="31"/>
      <c r="BE63" s="2"/>
      <c r="BF63" s="2"/>
      <c r="BG63" s="31"/>
      <c r="BH63" s="31"/>
      <c r="BI63" s="2"/>
      <c r="BJ63" s="2"/>
      <c r="BK63" s="31"/>
      <c r="BL63" s="31"/>
      <c r="BM63" s="2"/>
      <c r="BN63" s="2"/>
      <c r="BO63" s="2"/>
      <c r="BP63" s="31">
        <f>IFERROR(VLOOKUP(A63,ЕНИИВИ1[],2,0),"")</f>
        <v>44862</v>
      </c>
      <c r="BQ63" s="2">
        <f>IFERROR(VLOOKUP(A63,ЕНИИВИ1[],4,0),"")</f>
        <v>0</v>
      </c>
      <c r="BR63" s="31">
        <f>IFERROR(VLOOKUP(A63,ЕНИИВИ2[],2,0),"")</f>
        <v>44866</v>
      </c>
      <c r="BS63" s="2">
        <f>IFERROR(VLOOKUP(A63,ЕНИИВИ2[],4,0),"")</f>
        <v>78</v>
      </c>
      <c r="BT63" s="31"/>
      <c r="BU63" s="31"/>
      <c r="BV63" s="31"/>
      <c r="BW63" s="31"/>
      <c r="BX63" s="31"/>
      <c r="BY63" s="31"/>
      <c r="CA63">
        <v>1073</v>
      </c>
      <c r="CB63" s="31" t="s">
        <v>1621</v>
      </c>
      <c r="CC63" s="31"/>
      <c r="CD63" s="40"/>
      <c r="CE63" t="str">
        <f>IFERROR(VLOOKUP(A63,План28[],7,0),"")</f>
        <v>Билалова</v>
      </c>
      <c r="CF63" s="2" t="s">
        <v>1626</v>
      </c>
      <c r="CG63">
        <v>4</v>
      </c>
    </row>
    <row r="64" spans="1:85" hidden="1" x14ac:dyDescent="0.25">
      <c r="A64" s="32">
        <v>61</v>
      </c>
      <c r="B64" s="2" t="s">
        <v>1416</v>
      </c>
      <c r="C64" s="2">
        <v>17621</v>
      </c>
      <c r="D64" s="31">
        <v>44859</v>
      </c>
      <c r="E64" s="2" t="s">
        <v>1541</v>
      </c>
      <c r="F64" s="2" t="s">
        <v>1427</v>
      </c>
      <c r="G64" s="31">
        <v>26227</v>
      </c>
      <c r="H64" s="2"/>
      <c r="I64" s="2"/>
      <c r="J64" s="2"/>
      <c r="K64" s="2"/>
      <c r="L64" s="2"/>
      <c r="M64" s="2"/>
      <c r="N64" s="2"/>
      <c r="O64" s="2"/>
      <c r="P64" s="2" t="s">
        <v>1298</v>
      </c>
      <c r="Q64" s="2"/>
      <c r="R64" s="2" t="s">
        <v>1162</v>
      </c>
      <c r="S64" s="2" t="s">
        <v>484</v>
      </c>
      <c r="T64" s="2" t="s">
        <v>133</v>
      </c>
      <c r="U64" s="2" t="s">
        <v>1299</v>
      </c>
      <c r="V64" s="2" t="s">
        <v>484</v>
      </c>
      <c r="W64" s="2" t="s">
        <v>1299</v>
      </c>
      <c r="X64" s="2"/>
      <c r="Y64" s="2"/>
      <c r="Z64" s="2"/>
      <c r="AA64" s="2"/>
      <c r="AB64" s="2"/>
      <c r="AC64" s="2"/>
      <c r="AD64" s="31">
        <v>44508</v>
      </c>
      <c r="AE64" s="2">
        <v>10000</v>
      </c>
      <c r="AF64" s="2"/>
      <c r="AG64" s="2"/>
      <c r="AH64" s="2"/>
      <c r="AI64" s="2"/>
      <c r="AJ64" s="31"/>
      <c r="AK64" s="2"/>
      <c r="AL64" s="31"/>
      <c r="AM64" s="2"/>
      <c r="AN64" s="31"/>
      <c r="AO64" s="2"/>
      <c r="AP64" s="31"/>
      <c r="AQ64" s="2"/>
      <c r="AR64" s="31"/>
      <c r="AS64" s="31"/>
      <c r="AT64" s="2"/>
      <c r="AU64" s="31"/>
      <c r="AV64" s="31"/>
      <c r="AW64" s="2"/>
      <c r="AX64" s="2"/>
      <c r="AY64" s="31"/>
      <c r="AZ64" s="31"/>
      <c r="BA64" s="2"/>
      <c r="BB64" s="2"/>
      <c r="BC64" s="31"/>
      <c r="BD64" s="31"/>
      <c r="BE64" s="2"/>
      <c r="BF64" s="2"/>
      <c r="BG64" s="31"/>
      <c r="BH64" s="31"/>
      <c r="BI64" s="2"/>
      <c r="BJ64" s="2"/>
      <c r="BK64" s="31"/>
      <c r="BL64" s="31"/>
      <c r="BM64" s="2"/>
      <c r="BN64" s="2"/>
      <c r="BO64" s="2"/>
      <c r="BP64" s="31" t="str">
        <f>IFERROR(VLOOKUP(A64,ЕНИИВИ1[],2,0),"")</f>
        <v/>
      </c>
      <c r="BQ64" s="2" t="str">
        <f>IFERROR(VLOOKUP(A64,ЕНИИВИ1[],4,0),"")</f>
        <v/>
      </c>
      <c r="BR64" s="31">
        <f>IFERROR(VLOOKUP(A64,ЕНИИВИ2[],2,0),"")</f>
        <v>44866</v>
      </c>
      <c r="BS64" s="2">
        <f>IFERROR(VLOOKUP(A64,ЕНИИВИ2[],4,0),"")</f>
        <v>0</v>
      </c>
      <c r="BT64" s="31"/>
      <c r="BU64" s="31"/>
      <c r="BV64" s="31"/>
      <c r="BW64" s="31"/>
      <c r="BX64" s="31"/>
      <c r="BY64" s="31"/>
      <c r="CA64">
        <v>1074</v>
      </c>
      <c r="CB64" s="31"/>
      <c r="CC64" s="31"/>
      <c r="CD64" s="40"/>
      <c r="CE64" t="str">
        <f>IFERROR(VLOOKUP(A64,План28[],7,0),"")</f>
        <v>Четверкина</v>
      </c>
      <c r="CF64" s="2" t="s">
        <v>1626</v>
      </c>
    </row>
    <row r="65" spans="1:85" hidden="1" x14ac:dyDescent="0.25">
      <c r="A65" s="32">
        <v>62</v>
      </c>
      <c r="B65" s="2" t="s">
        <v>1416</v>
      </c>
      <c r="C65" s="33" t="s">
        <v>1571</v>
      </c>
      <c r="D65" s="31">
        <v>44859</v>
      </c>
      <c r="E65" s="2" t="s">
        <v>1541</v>
      </c>
      <c r="F65" s="2" t="s">
        <v>1620</v>
      </c>
      <c r="G65" s="31">
        <v>33482</v>
      </c>
      <c r="H65" s="2"/>
      <c r="I65" s="2"/>
      <c r="J65" s="2"/>
      <c r="K65" s="2"/>
      <c r="L65" s="2"/>
      <c r="M65" s="2"/>
      <c r="N65" s="2"/>
      <c r="O65" s="2"/>
      <c r="P65" s="2" t="s">
        <v>1298</v>
      </c>
      <c r="Q65" s="2"/>
      <c r="R65" s="2" t="s">
        <v>1162</v>
      </c>
      <c r="S65" s="2" t="s">
        <v>484</v>
      </c>
      <c r="T65" s="2" t="s">
        <v>133</v>
      </c>
      <c r="U65" s="2" t="s">
        <v>1299</v>
      </c>
      <c r="V65" s="2" t="s">
        <v>484</v>
      </c>
      <c r="W65" s="2" t="s">
        <v>1299</v>
      </c>
      <c r="X65" s="2"/>
      <c r="Y65" s="2"/>
      <c r="Z65" s="2"/>
      <c r="AA65" s="2"/>
      <c r="AB65" s="2"/>
      <c r="AC65" s="2"/>
      <c r="AD65" s="31">
        <v>44859</v>
      </c>
      <c r="AE65" s="2"/>
      <c r="AF65" s="2"/>
      <c r="AG65" s="2"/>
      <c r="AH65" s="2"/>
      <c r="AI65" s="2"/>
      <c r="AJ65" s="31"/>
      <c r="AK65" s="2"/>
      <c r="AL65" s="31"/>
      <c r="AM65" s="2"/>
      <c r="AN65" s="31"/>
      <c r="AO65" s="2"/>
      <c r="AP65" s="31"/>
      <c r="AQ65" s="2"/>
      <c r="AR65" s="31"/>
      <c r="AS65" s="31"/>
      <c r="AT65" s="2"/>
      <c r="AU65" s="31"/>
      <c r="AV65" s="31"/>
      <c r="AW65" s="2"/>
      <c r="AX65" s="2"/>
      <c r="AY65" s="31"/>
      <c r="AZ65" s="31"/>
      <c r="BA65" s="2"/>
      <c r="BB65" s="2"/>
      <c r="BC65" s="31"/>
      <c r="BD65" s="31"/>
      <c r="BE65" s="2"/>
      <c r="BF65" s="2"/>
      <c r="BG65" s="31"/>
      <c r="BH65" s="31"/>
      <c r="BI65" s="2"/>
      <c r="BJ65" s="2"/>
      <c r="BK65" s="31"/>
      <c r="BL65" s="31"/>
      <c r="BM65" s="2"/>
      <c r="BN65" s="2"/>
      <c r="BO65" s="2"/>
      <c r="BP65" s="31" t="str">
        <f>IFERROR(VLOOKUP(A65,ЕНИИВИ1[],2,0),"")</f>
        <v/>
      </c>
      <c r="BQ65" s="2" t="str">
        <f>IFERROR(VLOOKUP(A65,ЕНИИВИ1[],4,0),"")</f>
        <v/>
      </c>
      <c r="BR65" s="31">
        <f>IFERROR(VLOOKUP(A65,ЕНИИВИ2[],2,0),"")</f>
        <v>44866</v>
      </c>
      <c r="BS65" s="2">
        <f>IFERROR(VLOOKUP(A65,ЕНИИВИ2[],4,0),"")</f>
        <v>7461</v>
      </c>
      <c r="BT65" s="31">
        <v>44867</v>
      </c>
      <c r="BU65" s="31">
        <v>44872</v>
      </c>
      <c r="BV65" s="2">
        <v>700</v>
      </c>
      <c r="BW65" s="2">
        <v>700</v>
      </c>
      <c r="BX65" s="31"/>
      <c r="BY65" s="31"/>
      <c r="CA65">
        <v>1040</v>
      </c>
      <c r="CB65" s="49">
        <v>44890</v>
      </c>
      <c r="CC65" s="31"/>
      <c r="CD65" s="40" t="s">
        <v>1614</v>
      </c>
      <c r="CE65" t="str">
        <f>IFERROR(VLOOKUP(A65,План28[],7,0),"")</f>
        <v/>
      </c>
      <c r="CF65" s="2" t="s">
        <v>1626</v>
      </c>
      <c r="CG65">
        <v>5</v>
      </c>
    </row>
    <row r="66" spans="1:85" hidden="1" x14ac:dyDescent="0.25">
      <c r="A66" s="32">
        <v>63</v>
      </c>
      <c r="B66" s="2" t="s">
        <v>1416</v>
      </c>
      <c r="C66" s="2">
        <v>14486</v>
      </c>
      <c r="D66" s="31">
        <v>44859</v>
      </c>
      <c r="E66" s="2" t="s">
        <v>1541</v>
      </c>
      <c r="F66" s="2" t="s">
        <v>1427</v>
      </c>
      <c r="G66" s="31">
        <v>29840</v>
      </c>
      <c r="H66" s="2"/>
      <c r="I66" s="2"/>
      <c r="J66" s="2"/>
      <c r="K66" s="2"/>
      <c r="L66" s="2"/>
      <c r="M66" s="2"/>
      <c r="N66" s="2"/>
      <c r="O66" s="2"/>
      <c r="P66" s="2" t="s">
        <v>1298</v>
      </c>
      <c r="Q66" s="2"/>
      <c r="R66" s="2" t="s">
        <v>1162</v>
      </c>
      <c r="S66" s="2" t="s">
        <v>484</v>
      </c>
      <c r="T66" s="2" t="s">
        <v>133</v>
      </c>
      <c r="U66" s="2" t="s">
        <v>1299</v>
      </c>
      <c r="V66" s="2" t="s">
        <v>484</v>
      </c>
      <c r="W66" s="2" t="s">
        <v>1299</v>
      </c>
      <c r="X66" s="2"/>
      <c r="Y66" s="2"/>
      <c r="Z66" s="2"/>
      <c r="AA66" s="2"/>
      <c r="AB66" s="2"/>
      <c r="AC66" s="2"/>
      <c r="AD66" s="31">
        <v>44672</v>
      </c>
      <c r="AE66" s="2">
        <v>4000</v>
      </c>
      <c r="AF66" s="2"/>
      <c r="AG66" s="2"/>
      <c r="AH66" s="2"/>
      <c r="AI66" s="2"/>
      <c r="AJ66" s="31"/>
      <c r="AK66" s="2"/>
      <c r="AL66" s="31"/>
      <c r="AM66" s="2"/>
      <c r="AN66" s="31"/>
      <c r="AO66" s="2"/>
      <c r="AP66" s="31"/>
      <c r="AQ66" s="2"/>
      <c r="AR66" s="31"/>
      <c r="AS66" s="31"/>
      <c r="AT66" s="2"/>
      <c r="AU66" s="31"/>
      <c r="AV66" s="31"/>
      <c r="AW66" s="2"/>
      <c r="AX66" s="2"/>
      <c r="AY66" s="31"/>
      <c r="AZ66" s="31"/>
      <c r="BA66" s="2"/>
      <c r="BB66" s="2"/>
      <c r="BC66" s="31"/>
      <c r="BD66" s="31"/>
      <c r="BE66" s="2"/>
      <c r="BF66" s="2"/>
      <c r="BG66" s="31"/>
      <c r="BH66" s="31"/>
      <c r="BI66" s="2"/>
      <c r="BJ66" s="2"/>
      <c r="BK66" s="31"/>
      <c r="BL66" s="31"/>
      <c r="BM66" s="2"/>
      <c r="BN66" s="2"/>
      <c r="BO66" s="2"/>
      <c r="BP66" s="31" t="str">
        <f>IFERROR(VLOOKUP(A66,ЕНИИВИ1[],2,0),"")</f>
        <v/>
      </c>
      <c r="BQ66" s="2" t="str">
        <f>IFERROR(VLOOKUP(A66,ЕНИИВИ1[],4,0),"")</f>
        <v/>
      </c>
      <c r="BR66" s="31">
        <f>IFERROR(VLOOKUP(A66,ЕНИИВИ2[],2,0),"")</f>
        <v>44866</v>
      </c>
      <c r="BS66" s="2">
        <f>IFERROR(VLOOKUP(A66,ЕНИИВИ2[],4,0),"")</f>
        <v>125</v>
      </c>
      <c r="BT66" s="31">
        <v>44867</v>
      </c>
      <c r="BU66" s="31">
        <v>44872</v>
      </c>
      <c r="BV66" s="2">
        <v>700</v>
      </c>
      <c r="BW66" s="2">
        <v>700</v>
      </c>
      <c r="BX66" s="31"/>
      <c r="BY66" s="31"/>
      <c r="CA66">
        <v>1041</v>
      </c>
      <c r="CB66" s="31">
        <v>44889</v>
      </c>
      <c r="CC66" s="31"/>
      <c r="CD66" s="40" t="s">
        <v>1614</v>
      </c>
      <c r="CE66" t="str">
        <f>IFERROR(VLOOKUP(A66,План28[],7,0),"")</f>
        <v/>
      </c>
      <c r="CF66" s="2" t="s">
        <v>1626</v>
      </c>
    </row>
    <row r="67" spans="1:85" hidden="1" x14ac:dyDescent="0.25">
      <c r="A67" s="32">
        <v>64</v>
      </c>
      <c r="B67" s="2" t="s">
        <v>1416</v>
      </c>
      <c r="C67" s="2">
        <v>20774</v>
      </c>
      <c r="D67" s="31">
        <v>44860</v>
      </c>
      <c r="E67" s="2" t="s">
        <v>1541</v>
      </c>
      <c r="F67" s="2" t="s">
        <v>1427</v>
      </c>
      <c r="G67" s="31">
        <v>24051</v>
      </c>
      <c r="H67" s="2"/>
      <c r="I67" s="2"/>
      <c r="J67" s="2"/>
      <c r="K67" s="2"/>
      <c r="L67" s="2"/>
      <c r="M67" s="2"/>
      <c r="N67" s="2"/>
      <c r="O67" s="2"/>
      <c r="P67" s="2" t="s">
        <v>1298</v>
      </c>
      <c r="Q67" s="2"/>
      <c r="R67" s="2" t="s">
        <v>1162</v>
      </c>
      <c r="S67" s="2" t="s">
        <v>484</v>
      </c>
      <c r="T67" s="2" t="s">
        <v>133</v>
      </c>
      <c r="U67" s="2" t="s">
        <v>1299</v>
      </c>
      <c r="V67" s="2" t="s">
        <v>484</v>
      </c>
      <c r="W67" s="2" t="s">
        <v>1299</v>
      </c>
      <c r="X67" s="2"/>
      <c r="Y67" s="2"/>
      <c r="Z67" s="2"/>
      <c r="AA67" s="2"/>
      <c r="AB67" s="2"/>
      <c r="AC67" s="2"/>
      <c r="AD67" s="31">
        <v>44732</v>
      </c>
      <c r="AE67" s="2">
        <v>260</v>
      </c>
      <c r="AF67" s="2"/>
      <c r="AG67" s="2"/>
      <c r="AH67" s="2"/>
      <c r="AI67" s="2"/>
      <c r="AJ67" s="31"/>
      <c r="AK67" s="2"/>
      <c r="AL67" s="31"/>
      <c r="AM67" s="2"/>
      <c r="AN67" s="31"/>
      <c r="AO67" s="2"/>
      <c r="AP67" s="31"/>
      <c r="AQ67" s="2"/>
      <c r="AR67" s="31"/>
      <c r="AS67" s="31"/>
      <c r="AT67" s="2"/>
      <c r="AU67" s="31"/>
      <c r="AV67" s="31"/>
      <c r="AW67" s="2"/>
      <c r="AX67" s="2"/>
      <c r="AY67" s="31"/>
      <c r="AZ67" s="31"/>
      <c r="BA67" s="2"/>
      <c r="BB67" s="2"/>
      <c r="BC67" s="31"/>
      <c r="BD67" s="31"/>
      <c r="BE67" s="2"/>
      <c r="BF67" s="2"/>
      <c r="BG67" s="31"/>
      <c r="BH67" s="31"/>
      <c r="BI67" s="2"/>
      <c r="BJ67" s="2"/>
      <c r="BK67" s="31"/>
      <c r="BL67" s="31"/>
      <c r="BM67" s="2"/>
      <c r="BN67" s="2"/>
      <c r="BO67" s="2"/>
      <c r="BP67" s="31" t="str">
        <f>IFERROR(VLOOKUP(A67,ЕНИИВИ1[],2,0),"")</f>
        <v/>
      </c>
      <c r="BQ67" s="2" t="str">
        <f>IFERROR(VLOOKUP(A67,ЕНИИВИ1[],4,0),"")</f>
        <v/>
      </c>
      <c r="BR67" s="31">
        <f>IFERROR(VLOOKUP(A67,ЕНИИВИ2[],2,0),"")</f>
        <v>44866</v>
      </c>
      <c r="BS67" s="2">
        <f>IFERROR(VLOOKUP(A67,ЕНИИВИ2[],4,0),"")</f>
        <v>189979</v>
      </c>
      <c r="BT67" s="31">
        <v>44867</v>
      </c>
      <c r="BU67" s="31">
        <v>44872</v>
      </c>
      <c r="BV67" s="2">
        <v>700</v>
      </c>
      <c r="BW67" s="2">
        <v>700</v>
      </c>
      <c r="BX67" s="31"/>
      <c r="BY67" s="31"/>
      <c r="CA67">
        <v>1042</v>
      </c>
      <c r="CB67" s="31">
        <v>44889</v>
      </c>
      <c r="CC67" s="31"/>
      <c r="CD67" s="40"/>
      <c r="CE67" t="str">
        <f>IFERROR(VLOOKUP(A67,План28[],7,0),"")</f>
        <v/>
      </c>
      <c r="CF67" s="2" t="s">
        <v>1626</v>
      </c>
      <c r="CG67">
        <v>5</v>
      </c>
    </row>
    <row r="68" spans="1:85" hidden="1" x14ac:dyDescent="0.25">
      <c r="A68" s="32">
        <v>65</v>
      </c>
      <c r="B68" s="2" t="s">
        <v>1416</v>
      </c>
      <c r="C68" s="33" t="s">
        <v>1572</v>
      </c>
      <c r="D68" s="31">
        <v>44860</v>
      </c>
      <c r="E68" s="2" t="s">
        <v>1541</v>
      </c>
      <c r="F68" s="2" t="s">
        <v>1427</v>
      </c>
      <c r="G68" s="31">
        <v>27199</v>
      </c>
      <c r="H68" s="2"/>
      <c r="I68" s="2"/>
      <c r="J68" s="2"/>
      <c r="K68" s="2"/>
      <c r="L68" s="2"/>
      <c r="M68" s="2"/>
      <c r="N68" s="2"/>
      <c r="O68" s="2"/>
      <c r="P68" s="2" t="s">
        <v>1298</v>
      </c>
      <c r="Q68" s="2"/>
      <c r="R68" s="2" t="s">
        <v>1162</v>
      </c>
      <c r="S68" s="2" t="s">
        <v>484</v>
      </c>
      <c r="T68" s="2" t="s">
        <v>133</v>
      </c>
      <c r="U68" s="2" t="s">
        <v>1299</v>
      </c>
      <c r="V68" s="2" t="s">
        <v>484</v>
      </c>
      <c r="W68" s="2" t="s">
        <v>1299</v>
      </c>
      <c r="X68" s="2"/>
      <c r="Y68" s="2"/>
      <c r="Z68" s="2"/>
      <c r="AA68" s="2"/>
      <c r="AB68" s="2"/>
      <c r="AC68" s="2"/>
      <c r="AD68" s="31">
        <v>44833</v>
      </c>
      <c r="AE68" s="2">
        <v>720000</v>
      </c>
      <c r="AF68" s="2"/>
      <c r="AG68" s="2"/>
      <c r="AH68" s="2"/>
      <c r="AI68" s="2"/>
      <c r="AJ68" s="31"/>
      <c r="AK68" s="2"/>
      <c r="AL68" s="31"/>
      <c r="AM68" s="2"/>
      <c r="AN68" s="31"/>
      <c r="AO68" s="2"/>
      <c r="AP68" s="31"/>
      <c r="AQ68" s="2"/>
      <c r="AR68" s="31"/>
      <c r="AS68" s="31"/>
      <c r="AT68" s="2"/>
      <c r="AU68" s="31"/>
      <c r="AV68" s="31"/>
      <c r="AW68" s="2"/>
      <c r="AX68" s="2"/>
      <c r="AY68" s="31"/>
      <c r="AZ68" s="31"/>
      <c r="BA68" s="2"/>
      <c r="BB68" s="2"/>
      <c r="BC68" s="31"/>
      <c r="BD68" s="31"/>
      <c r="BE68" s="2"/>
      <c r="BF68" s="2"/>
      <c r="BG68" s="31"/>
      <c r="BH68" s="31"/>
      <c r="BI68" s="2"/>
      <c r="BJ68" s="2"/>
      <c r="BK68" s="31"/>
      <c r="BL68" s="31"/>
      <c r="BM68" s="2"/>
      <c r="BN68" s="2"/>
      <c r="BO68" s="2"/>
      <c r="BP68" s="31" t="str">
        <f>IFERROR(VLOOKUP(A68,ЕНИИВИ1[],2,0),"")</f>
        <v/>
      </c>
      <c r="BQ68" s="2" t="str">
        <f>IFERROR(VLOOKUP(A68,ЕНИИВИ1[],4,0),"")</f>
        <v/>
      </c>
      <c r="BR68" s="31">
        <f>IFERROR(VLOOKUP(A68,ЕНИИВИ2[],2,0),"")</f>
        <v>44866</v>
      </c>
      <c r="BS68" s="2">
        <f>IFERROR(VLOOKUP(A68,ЕНИИВИ2[],4,0),"")</f>
        <v>1690</v>
      </c>
      <c r="BT68" s="31">
        <v>44867</v>
      </c>
      <c r="BU68" s="31">
        <v>44879</v>
      </c>
      <c r="BV68" s="2">
        <v>700</v>
      </c>
      <c r="BW68" s="2">
        <v>700</v>
      </c>
      <c r="BX68" s="31"/>
      <c r="BY68" s="31"/>
      <c r="CA68">
        <v>1055</v>
      </c>
      <c r="CB68" s="31">
        <v>44889</v>
      </c>
      <c r="CC68" s="31"/>
      <c r="CD68" s="40"/>
      <c r="CE68" t="str">
        <f>IFERROR(VLOOKUP(A68,План28[],7,0),"")</f>
        <v/>
      </c>
      <c r="CF68" s="2" t="s">
        <v>1626</v>
      </c>
      <c r="CG68" s="65">
        <v>1</v>
      </c>
    </row>
    <row r="69" spans="1:85" hidden="1" x14ac:dyDescent="0.25">
      <c r="A69" s="32">
        <v>66</v>
      </c>
      <c r="B69" s="2" t="s">
        <v>1416</v>
      </c>
      <c r="C69" s="2">
        <v>14034</v>
      </c>
      <c r="D69" s="31">
        <v>44860</v>
      </c>
      <c r="E69" s="2" t="s">
        <v>1541</v>
      </c>
      <c r="F69" s="2" t="s">
        <v>1620</v>
      </c>
      <c r="G69" s="31">
        <v>35127</v>
      </c>
      <c r="H69" s="2"/>
      <c r="I69" s="2"/>
      <c r="J69" s="2"/>
      <c r="K69" s="2"/>
      <c r="L69" s="2"/>
      <c r="M69" s="2"/>
      <c r="N69" s="2"/>
      <c r="O69" s="2"/>
      <c r="P69" s="2" t="s">
        <v>1298</v>
      </c>
      <c r="Q69" s="2"/>
      <c r="R69" s="2" t="s">
        <v>1162</v>
      </c>
      <c r="S69" s="2" t="s">
        <v>484</v>
      </c>
      <c r="T69" s="2" t="s">
        <v>133</v>
      </c>
      <c r="U69" s="2" t="s">
        <v>1299</v>
      </c>
      <c r="V69" s="2" t="s">
        <v>484</v>
      </c>
      <c r="W69" s="2" t="s">
        <v>1299</v>
      </c>
      <c r="X69" s="2"/>
      <c r="Y69" s="2"/>
      <c r="Z69" s="2"/>
      <c r="AA69" s="2"/>
      <c r="AB69" s="2"/>
      <c r="AC69" s="2"/>
      <c r="AD69" s="31">
        <v>44831</v>
      </c>
      <c r="AE69" s="2">
        <v>4900</v>
      </c>
      <c r="AF69" s="2"/>
      <c r="AG69" s="2"/>
      <c r="AH69" s="2"/>
      <c r="AI69" s="2"/>
      <c r="AJ69" s="31"/>
      <c r="AK69" s="2"/>
      <c r="AL69" s="31"/>
      <c r="AM69" s="2"/>
      <c r="AN69" s="31"/>
      <c r="AO69" s="2"/>
      <c r="AP69" s="31"/>
      <c r="AQ69" s="2"/>
      <c r="AR69" s="31"/>
      <c r="AS69" s="31"/>
      <c r="AT69" s="2"/>
      <c r="AU69" s="31"/>
      <c r="AV69" s="31"/>
      <c r="AW69" s="2"/>
      <c r="AX69" s="2"/>
      <c r="AY69" s="31"/>
      <c r="AZ69" s="31"/>
      <c r="BA69" s="2"/>
      <c r="BB69" s="2"/>
      <c r="BC69" s="31"/>
      <c r="BD69" s="31"/>
      <c r="BE69" s="2"/>
      <c r="BF69" s="2"/>
      <c r="BG69" s="31"/>
      <c r="BH69" s="31"/>
      <c r="BI69" s="2"/>
      <c r="BJ69" s="2"/>
      <c r="BK69" s="31"/>
      <c r="BL69" s="31"/>
      <c r="BM69" s="2"/>
      <c r="BN69" s="2"/>
      <c r="BO69" s="2"/>
      <c r="BP69" s="31" t="str">
        <f>IFERROR(VLOOKUP(A69,ЕНИИВИ1[],2,0),"")</f>
        <v/>
      </c>
      <c r="BQ69" s="2" t="str">
        <f>IFERROR(VLOOKUP(A69,ЕНИИВИ1[],4,0),"")</f>
        <v/>
      </c>
      <c r="BR69" s="31">
        <f>IFERROR(VLOOKUP(A69,ЕНИИВИ2[],2,0),"")</f>
        <v>44866</v>
      </c>
      <c r="BS69" s="2">
        <f>IFERROR(VLOOKUP(A69,ЕНИИВИ2[],4,0),"")</f>
        <v>56</v>
      </c>
      <c r="BT69" s="31"/>
      <c r="BU69" s="31"/>
      <c r="BV69" s="31"/>
      <c r="BW69" s="31"/>
      <c r="BX69" s="31"/>
      <c r="BY69" s="31"/>
      <c r="CA69">
        <v>1075</v>
      </c>
      <c r="CB69" s="31"/>
      <c r="CC69" s="31"/>
      <c r="CD69" s="40"/>
      <c r="CE69" t="str">
        <f>IFERROR(VLOOKUP(A69,План28[],7,0),"")</f>
        <v>Билалова</v>
      </c>
      <c r="CF69" s="2" t="s">
        <v>1626</v>
      </c>
    </row>
    <row r="70" spans="1:85" hidden="1" x14ac:dyDescent="0.25">
      <c r="A70" s="32">
        <v>67</v>
      </c>
      <c r="B70" s="2" t="s">
        <v>1416</v>
      </c>
      <c r="C70" s="2">
        <v>14398</v>
      </c>
      <c r="D70" s="31">
        <v>44860</v>
      </c>
      <c r="E70" s="2" t="s">
        <v>1541</v>
      </c>
      <c r="F70" s="2" t="s">
        <v>1620</v>
      </c>
      <c r="G70" s="31">
        <v>33418</v>
      </c>
      <c r="H70" s="2"/>
      <c r="I70" s="2"/>
      <c r="J70" s="2"/>
      <c r="K70" s="2"/>
      <c r="L70" s="2"/>
      <c r="M70" s="2"/>
      <c r="N70" s="2"/>
      <c r="O70" s="2"/>
      <c r="P70" s="2" t="s">
        <v>1298</v>
      </c>
      <c r="Q70" s="2"/>
      <c r="R70" s="2" t="s">
        <v>1162</v>
      </c>
      <c r="S70" s="2" t="s">
        <v>484</v>
      </c>
      <c r="T70" s="2" t="s">
        <v>133</v>
      </c>
      <c r="U70" s="2" t="s">
        <v>1299</v>
      </c>
      <c r="V70" s="2" t="s">
        <v>484</v>
      </c>
      <c r="W70" s="2" t="s">
        <v>1299</v>
      </c>
      <c r="X70" s="2"/>
      <c r="Y70" s="2"/>
      <c r="Z70" s="2"/>
      <c r="AA70" s="2"/>
      <c r="AB70" s="2"/>
      <c r="AC70" s="2"/>
      <c r="AD70" s="31">
        <v>44728</v>
      </c>
      <c r="AE70" s="2">
        <v>220</v>
      </c>
      <c r="AF70" s="2"/>
      <c r="AG70" s="2"/>
      <c r="AH70" s="2"/>
      <c r="AI70" s="2"/>
      <c r="AJ70" s="31"/>
      <c r="AK70" s="2"/>
      <c r="AL70" s="31"/>
      <c r="AM70" s="2"/>
      <c r="AN70" s="31"/>
      <c r="AO70" s="2"/>
      <c r="AP70" s="31"/>
      <c r="AQ70" s="2"/>
      <c r="AR70" s="31"/>
      <c r="AS70" s="31"/>
      <c r="AT70" s="2"/>
      <c r="AU70" s="31"/>
      <c r="AV70" s="31"/>
      <c r="AW70" s="2"/>
      <c r="AX70" s="2"/>
      <c r="AY70" s="31"/>
      <c r="AZ70" s="31"/>
      <c r="BA70" s="2"/>
      <c r="BB70" s="2"/>
      <c r="BC70" s="31"/>
      <c r="BD70" s="31"/>
      <c r="BE70" s="2"/>
      <c r="BF70" s="2"/>
      <c r="BG70" s="31"/>
      <c r="BH70" s="31"/>
      <c r="BI70" s="2"/>
      <c r="BJ70" s="2"/>
      <c r="BK70" s="31"/>
      <c r="BL70" s="31"/>
      <c r="BM70" s="2"/>
      <c r="BN70" s="2"/>
      <c r="BO70" s="2"/>
      <c r="BP70" s="31" t="str">
        <f>IFERROR(VLOOKUP(A70,ЕНИИВИ1[],2,0),"")</f>
        <v/>
      </c>
      <c r="BQ70" s="2" t="str">
        <f>IFERROR(VLOOKUP(A70,ЕНИИВИ1[],4,0),"")</f>
        <v/>
      </c>
      <c r="BR70" s="31">
        <f>IFERROR(VLOOKUP(A70,ЕНИИВИ2[],2,0),"")</f>
        <v>44866</v>
      </c>
      <c r="BS70" s="2">
        <f>IFERROR(VLOOKUP(A70,ЕНИИВИ2[],4,0),"")</f>
        <v>175</v>
      </c>
      <c r="BT70" s="31">
        <v>44867</v>
      </c>
      <c r="BU70" s="31">
        <v>44872</v>
      </c>
      <c r="BV70" s="2">
        <v>700</v>
      </c>
      <c r="BW70" s="2">
        <v>700</v>
      </c>
      <c r="BX70" s="31"/>
      <c r="BY70" s="31"/>
      <c r="CA70">
        <v>1043</v>
      </c>
      <c r="CB70" s="31">
        <v>44889</v>
      </c>
      <c r="CC70" s="31"/>
      <c r="CD70" s="40"/>
      <c r="CE70" t="str">
        <f>IFERROR(VLOOKUP(A70,План28[],7,0),"")</f>
        <v/>
      </c>
      <c r="CF70" s="2" t="s">
        <v>1626</v>
      </c>
      <c r="CG70" s="65">
        <v>3</v>
      </c>
    </row>
    <row r="71" spans="1:85" hidden="1" x14ac:dyDescent="0.25">
      <c r="A71" s="32">
        <v>68</v>
      </c>
      <c r="B71" s="2" t="s">
        <v>1416</v>
      </c>
      <c r="C71" s="2">
        <v>20161</v>
      </c>
      <c r="D71" s="31">
        <v>44860</v>
      </c>
      <c r="E71" s="2" t="s">
        <v>1541</v>
      </c>
      <c r="F71" s="2" t="s">
        <v>1427</v>
      </c>
      <c r="G71" s="31">
        <v>23035</v>
      </c>
      <c r="H71" s="2"/>
      <c r="I71" s="2"/>
      <c r="J71" s="2"/>
      <c r="K71" s="2"/>
      <c r="L71" s="2"/>
      <c r="M71" s="2"/>
      <c r="N71" s="2"/>
      <c r="O71" s="2"/>
      <c r="P71" s="2" t="s">
        <v>1298</v>
      </c>
      <c r="Q71" s="2"/>
      <c r="R71" s="2" t="s">
        <v>1162</v>
      </c>
      <c r="S71" s="2" t="s">
        <v>484</v>
      </c>
      <c r="T71" s="2" t="s">
        <v>133</v>
      </c>
      <c r="U71" s="2" t="s">
        <v>1299</v>
      </c>
      <c r="V71" s="2" t="s">
        <v>484</v>
      </c>
      <c r="W71" s="2" t="s">
        <v>1299</v>
      </c>
      <c r="X71" s="2"/>
      <c r="Y71" s="2"/>
      <c r="Z71" s="2"/>
      <c r="AA71" s="2"/>
      <c r="AB71" s="2"/>
      <c r="AC71" s="2"/>
      <c r="AD71" s="31">
        <v>44769</v>
      </c>
      <c r="AE71" s="2">
        <v>250</v>
      </c>
      <c r="AF71" s="2"/>
      <c r="AG71" s="2"/>
      <c r="AH71" s="2"/>
      <c r="AI71" s="2"/>
      <c r="AJ71" s="31"/>
      <c r="AK71" s="2"/>
      <c r="AL71" s="31"/>
      <c r="AM71" s="2"/>
      <c r="AN71" s="31"/>
      <c r="AO71" s="2"/>
      <c r="AP71" s="31"/>
      <c r="AQ71" s="2"/>
      <c r="AR71" s="31"/>
      <c r="AS71" s="31"/>
      <c r="AT71" s="2"/>
      <c r="AU71" s="31"/>
      <c r="AV71" s="31"/>
      <c r="AW71" s="2"/>
      <c r="AX71" s="2"/>
      <c r="AY71" s="31"/>
      <c r="AZ71" s="31"/>
      <c r="BA71" s="2"/>
      <c r="BB71" s="2"/>
      <c r="BC71" s="31"/>
      <c r="BD71" s="31"/>
      <c r="BE71" s="2"/>
      <c r="BF71" s="2"/>
      <c r="BG71" s="31"/>
      <c r="BH71" s="31"/>
      <c r="BI71" s="2"/>
      <c r="BJ71" s="2"/>
      <c r="BK71" s="31"/>
      <c r="BL71" s="31"/>
      <c r="BM71" s="2"/>
      <c r="BN71" s="2"/>
      <c r="BO71" s="2"/>
      <c r="BP71" s="31" t="str">
        <f>IFERROR(VLOOKUP(A71,ЕНИИВИ1[],2,0),"")</f>
        <v/>
      </c>
      <c r="BQ71" s="2" t="str">
        <f>IFERROR(VLOOKUP(A71,ЕНИИВИ1[],4,0),"")</f>
        <v/>
      </c>
      <c r="BR71" s="31">
        <f>IFERROR(VLOOKUP(A71,ЕНИИВИ2[],2,0),"")</f>
        <v>44866</v>
      </c>
      <c r="BS71" s="2">
        <f>IFERROR(VLOOKUP(A71,ЕНИИВИ2[],4,0),"")</f>
        <v>0</v>
      </c>
      <c r="BT71" s="31"/>
      <c r="BU71" s="31"/>
      <c r="BV71" s="31"/>
      <c r="BW71" s="31"/>
      <c r="BX71" s="31"/>
      <c r="BY71" s="31"/>
      <c r="CA71">
        <v>1076</v>
      </c>
      <c r="CB71" s="31"/>
      <c r="CC71" s="31"/>
      <c r="CD71" s="40"/>
      <c r="CE71" t="str">
        <f>IFERROR(VLOOKUP(A71,План28[],7,0),"")</f>
        <v>Четверкина</v>
      </c>
      <c r="CF71" s="2" t="s">
        <v>1626</v>
      </c>
    </row>
    <row r="72" spans="1:85" hidden="1" x14ac:dyDescent="0.25">
      <c r="A72" s="32">
        <v>69</v>
      </c>
      <c r="B72" s="2" t="s">
        <v>1416</v>
      </c>
      <c r="C72" s="2">
        <v>1344</v>
      </c>
      <c r="D72" s="31">
        <v>44860</v>
      </c>
      <c r="E72" s="2" t="s">
        <v>1541</v>
      </c>
      <c r="F72" s="2" t="s">
        <v>1427</v>
      </c>
      <c r="G72" s="31">
        <v>26487</v>
      </c>
      <c r="H72" s="2"/>
      <c r="I72" s="2"/>
      <c r="J72" s="2"/>
      <c r="K72" s="2"/>
      <c r="L72" s="2"/>
      <c r="M72" s="2"/>
      <c r="N72" s="2"/>
      <c r="O72" s="2"/>
      <c r="P72" s="2" t="s">
        <v>1298</v>
      </c>
      <c r="Q72" s="2"/>
      <c r="R72" s="2" t="s">
        <v>1162</v>
      </c>
      <c r="S72" s="2" t="s">
        <v>484</v>
      </c>
      <c r="T72" s="2" t="s">
        <v>133</v>
      </c>
      <c r="U72" s="2" t="s">
        <v>1299</v>
      </c>
      <c r="V72" s="2" t="s">
        <v>484</v>
      </c>
      <c r="W72" s="2" t="s">
        <v>1299</v>
      </c>
      <c r="X72" s="2"/>
      <c r="Y72" s="2"/>
      <c r="Z72" s="2"/>
      <c r="AA72" s="2"/>
      <c r="AB72" s="2"/>
      <c r="AC72" s="2"/>
      <c r="AD72" s="31">
        <v>44851</v>
      </c>
      <c r="AE72" s="2">
        <v>160</v>
      </c>
      <c r="AF72" s="2"/>
      <c r="AG72" s="2"/>
      <c r="AH72" s="2"/>
      <c r="AI72" s="2"/>
      <c r="AJ72" s="31"/>
      <c r="AK72" s="2"/>
      <c r="AL72" s="31"/>
      <c r="AM72" s="2"/>
      <c r="AN72" s="31"/>
      <c r="AO72" s="2"/>
      <c r="AP72" s="31"/>
      <c r="AQ72" s="2"/>
      <c r="AR72" s="31"/>
      <c r="AS72" s="31"/>
      <c r="AT72" s="2"/>
      <c r="AU72" s="31"/>
      <c r="AV72" s="31"/>
      <c r="AW72" s="2"/>
      <c r="AX72" s="2"/>
      <c r="AY72" s="31"/>
      <c r="AZ72" s="31"/>
      <c r="BA72" s="2"/>
      <c r="BB72" s="2"/>
      <c r="BC72" s="31"/>
      <c r="BD72" s="31"/>
      <c r="BE72" s="2"/>
      <c r="BF72" s="2"/>
      <c r="BG72" s="31"/>
      <c r="BH72" s="31"/>
      <c r="BI72" s="2"/>
      <c r="BJ72" s="2"/>
      <c r="BK72" s="31"/>
      <c r="BL72" s="31"/>
      <c r="BM72" s="2"/>
      <c r="BN72" s="2"/>
      <c r="BO72" s="2"/>
      <c r="BP72" s="31" t="str">
        <f>IFERROR(VLOOKUP(A72,ЕНИИВИ1[],2,0),"")</f>
        <v/>
      </c>
      <c r="BQ72" s="2" t="str">
        <f>IFERROR(VLOOKUP(A72,ЕНИИВИ1[],4,0),"")</f>
        <v/>
      </c>
      <c r="BR72" s="31">
        <f>IFERROR(VLOOKUP(A72,ЕНИИВИ2[],2,0),"")</f>
        <v>44866</v>
      </c>
      <c r="BS72" s="2">
        <f>IFERROR(VLOOKUP(A72,ЕНИИВИ2[],4,0),"")</f>
        <v>0</v>
      </c>
      <c r="BT72" s="31"/>
      <c r="BU72" s="31"/>
      <c r="BV72" s="31"/>
      <c r="BW72" s="31"/>
      <c r="BX72" s="31"/>
      <c r="BY72" s="31"/>
      <c r="CA72">
        <v>1077</v>
      </c>
      <c r="CB72" s="31"/>
      <c r="CC72" s="31"/>
      <c r="CD72" s="40"/>
      <c r="CE72" t="str">
        <f>IFERROR(VLOOKUP(A72,План28[],7,0),"")</f>
        <v>Четверкина</v>
      </c>
      <c r="CF72" s="2" t="s">
        <v>1626</v>
      </c>
    </row>
    <row r="73" spans="1:85" hidden="1" x14ac:dyDescent="0.25">
      <c r="A73" s="32">
        <v>70</v>
      </c>
      <c r="B73" s="2" t="s">
        <v>1416</v>
      </c>
      <c r="C73" s="2">
        <v>19496</v>
      </c>
      <c r="D73" s="31">
        <v>44860</v>
      </c>
      <c r="E73" s="2" t="s">
        <v>1541</v>
      </c>
      <c r="F73" s="2" t="s">
        <v>1620</v>
      </c>
      <c r="G73" s="31">
        <v>30528</v>
      </c>
      <c r="H73" s="2"/>
      <c r="I73" s="2"/>
      <c r="J73" s="2"/>
      <c r="K73" s="2"/>
      <c r="L73" s="2"/>
      <c r="M73" s="2"/>
      <c r="N73" s="2"/>
      <c r="O73" s="2"/>
      <c r="P73" s="2" t="s">
        <v>1298</v>
      </c>
      <c r="Q73" s="2"/>
      <c r="R73" s="2" t="s">
        <v>1162</v>
      </c>
      <c r="S73" s="2" t="s">
        <v>484</v>
      </c>
      <c r="T73" s="2" t="s">
        <v>133</v>
      </c>
      <c r="U73" s="2" t="s">
        <v>1299</v>
      </c>
      <c r="V73" s="2" t="s">
        <v>484</v>
      </c>
      <c r="W73" s="2" t="s">
        <v>1299</v>
      </c>
      <c r="X73" s="2"/>
      <c r="Y73" s="2"/>
      <c r="Z73" s="2"/>
      <c r="AA73" s="2"/>
      <c r="AB73" s="2"/>
      <c r="AC73" s="2"/>
      <c r="AD73" s="31">
        <v>44713</v>
      </c>
      <c r="AE73" s="2">
        <v>384</v>
      </c>
      <c r="AF73" s="2"/>
      <c r="AG73" s="2"/>
      <c r="AH73" s="2"/>
      <c r="AI73" s="2"/>
      <c r="AJ73" s="31"/>
      <c r="AK73" s="2"/>
      <c r="AL73" s="31"/>
      <c r="AM73" s="2"/>
      <c r="AN73" s="31"/>
      <c r="AO73" s="2"/>
      <c r="AP73" s="31"/>
      <c r="AQ73" s="2"/>
      <c r="AR73" s="31"/>
      <c r="AS73" s="31"/>
      <c r="AT73" s="2"/>
      <c r="AU73" s="31"/>
      <c r="AV73" s="31"/>
      <c r="AW73" s="2"/>
      <c r="AX73" s="2"/>
      <c r="AY73" s="31"/>
      <c r="AZ73" s="31"/>
      <c r="BA73" s="2"/>
      <c r="BB73" s="2"/>
      <c r="BC73" s="31"/>
      <c r="BD73" s="31"/>
      <c r="BE73" s="2"/>
      <c r="BF73" s="2"/>
      <c r="BG73" s="31"/>
      <c r="BH73" s="31"/>
      <c r="BI73" s="2"/>
      <c r="BJ73" s="2"/>
      <c r="BK73" s="31"/>
      <c r="BL73" s="31"/>
      <c r="BM73" s="2"/>
      <c r="BN73" s="2"/>
      <c r="BO73" s="2"/>
      <c r="BP73" s="31" t="str">
        <f>IFERROR(VLOOKUP(A73,ЕНИИВИ1[],2,0),"")</f>
        <v/>
      </c>
      <c r="BQ73" s="2" t="str">
        <f>IFERROR(VLOOKUP(A73,ЕНИИВИ1[],4,0),"")</f>
        <v/>
      </c>
      <c r="BR73" s="31">
        <f>IFERROR(VLOOKUP(A73,ЕНИИВИ2[],2,0),"")</f>
        <v>44866</v>
      </c>
      <c r="BS73" s="2">
        <f>IFERROR(VLOOKUP(A73,ЕНИИВИ2[],4,0),"")</f>
        <v>344</v>
      </c>
      <c r="BT73" s="31">
        <v>44867</v>
      </c>
      <c r="BU73" s="31">
        <v>44872</v>
      </c>
      <c r="BV73" s="2">
        <v>700</v>
      </c>
      <c r="BW73" s="2">
        <v>700</v>
      </c>
      <c r="BX73" s="31"/>
      <c r="BY73" s="31"/>
      <c r="CA73">
        <v>1044</v>
      </c>
      <c r="CB73" s="31">
        <v>44895</v>
      </c>
      <c r="CC73" s="31" t="s">
        <v>1615</v>
      </c>
      <c r="CD73" s="40"/>
      <c r="CE73" t="str">
        <f>IFERROR(VLOOKUP(A73,План28[],7,0),"")</f>
        <v/>
      </c>
      <c r="CF73" s="2" t="s">
        <v>1626</v>
      </c>
      <c r="CG73" s="65">
        <v>5</v>
      </c>
    </row>
    <row r="74" spans="1:85" hidden="1" x14ac:dyDescent="0.25">
      <c r="A74" s="32">
        <v>71</v>
      </c>
      <c r="B74" s="2" t="s">
        <v>1416</v>
      </c>
      <c r="C74" s="2">
        <v>7623</v>
      </c>
      <c r="D74" s="31">
        <v>44860</v>
      </c>
      <c r="E74" s="2" t="s">
        <v>1541</v>
      </c>
      <c r="F74" s="2" t="s">
        <v>1620</v>
      </c>
      <c r="G74" s="31">
        <v>28461</v>
      </c>
      <c r="H74" s="2"/>
      <c r="I74" s="2"/>
      <c r="J74" s="2"/>
      <c r="K74" s="2"/>
      <c r="L74" s="2"/>
      <c r="M74" s="2"/>
      <c r="N74" s="2"/>
      <c r="O74" s="2"/>
      <c r="P74" s="2" t="s">
        <v>1298</v>
      </c>
      <c r="Q74" s="2"/>
      <c r="R74" s="2" t="s">
        <v>1162</v>
      </c>
      <c r="S74" s="2" t="s">
        <v>484</v>
      </c>
      <c r="T74" s="2" t="s">
        <v>133</v>
      </c>
      <c r="U74" s="2" t="s">
        <v>1299</v>
      </c>
      <c r="V74" s="2" t="s">
        <v>484</v>
      </c>
      <c r="W74" s="2" t="s">
        <v>1299</v>
      </c>
      <c r="X74" s="2"/>
      <c r="Y74" s="2"/>
      <c r="Z74" s="2"/>
      <c r="AA74" s="2"/>
      <c r="AB74" s="2"/>
      <c r="AC74" s="2"/>
      <c r="AD74" s="31">
        <v>44771</v>
      </c>
      <c r="AE74" s="2">
        <v>2150</v>
      </c>
      <c r="AF74" s="2"/>
      <c r="AG74" s="2"/>
      <c r="AH74" s="2"/>
      <c r="AI74" s="2"/>
      <c r="AJ74" s="31"/>
      <c r="AK74" s="2"/>
      <c r="AL74" s="31"/>
      <c r="AM74" s="2"/>
      <c r="AN74" s="31"/>
      <c r="AO74" s="2"/>
      <c r="AP74" s="31"/>
      <c r="AQ74" s="2"/>
      <c r="AR74" s="31"/>
      <c r="AS74" s="31"/>
      <c r="AT74" s="2"/>
      <c r="AU74" s="31"/>
      <c r="AV74" s="31"/>
      <c r="AW74" s="2"/>
      <c r="AX74" s="2"/>
      <c r="AY74" s="31"/>
      <c r="AZ74" s="31"/>
      <c r="BA74" s="2"/>
      <c r="BB74" s="2"/>
      <c r="BC74" s="31"/>
      <c r="BD74" s="31"/>
      <c r="BE74" s="2"/>
      <c r="BF74" s="2"/>
      <c r="BG74" s="31"/>
      <c r="BH74" s="31"/>
      <c r="BI74" s="2"/>
      <c r="BJ74" s="2"/>
      <c r="BK74" s="31"/>
      <c r="BL74" s="31"/>
      <c r="BM74" s="2"/>
      <c r="BN74" s="2"/>
      <c r="BO74" s="2"/>
      <c r="BP74" s="31" t="str">
        <f>IFERROR(VLOOKUP(A74,ЕНИИВИ1[],2,0),"")</f>
        <v/>
      </c>
      <c r="BQ74" s="2" t="str">
        <f>IFERROR(VLOOKUP(A74,ЕНИИВИ1[],4,0),"")</f>
        <v/>
      </c>
      <c r="BR74" s="31">
        <f>IFERROR(VLOOKUP(A74,ЕНИИВИ2[],2,0),"")</f>
        <v>44866</v>
      </c>
      <c r="BS74" s="2">
        <f>IFERROR(VLOOKUP(A74,ЕНИИВИ2[],4,0),"")</f>
        <v>0</v>
      </c>
      <c r="BT74" s="31"/>
      <c r="BU74" s="31"/>
      <c r="BV74" s="31"/>
      <c r="BW74" s="31"/>
      <c r="BX74" s="31"/>
      <c r="BY74" s="31"/>
      <c r="CA74">
        <v>1078</v>
      </c>
      <c r="CB74" s="31"/>
      <c r="CC74" s="31"/>
      <c r="CD74" s="40"/>
      <c r="CE74" t="str">
        <f>IFERROR(VLOOKUP(A74,План28[],7,0),"")</f>
        <v>Четверкина</v>
      </c>
      <c r="CF74" s="2" t="s">
        <v>1626</v>
      </c>
    </row>
    <row r="75" spans="1:85" hidden="1" x14ac:dyDescent="0.25">
      <c r="A75" s="32">
        <v>72</v>
      </c>
      <c r="B75" s="2" t="s">
        <v>1539</v>
      </c>
      <c r="C75" s="2">
        <v>15045</v>
      </c>
      <c r="D75" s="31">
        <v>44860</v>
      </c>
      <c r="E75" s="2" t="s">
        <v>1541</v>
      </c>
      <c r="F75" s="2" t="s">
        <v>1620</v>
      </c>
      <c r="G75" s="31">
        <v>32953</v>
      </c>
      <c r="H75" s="2"/>
      <c r="I75" s="2"/>
      <c r="J75" s="2"/>
      <c r="K75" s="2"/>
      <c r="L75" s="2"/>
      <c r="M75" s="2"/>
      <c r="N75" s="2"/>
      <c r="O75" s="2"/>
      <c r="P75" s="2" t="s">
        <v>1297</v>
      </c>
      <c r="Q75" s="2"/>
      <c r="R75" s="2" t="s">
        <v>1162</v>
      </c>
      <c r="S75" s="2" t="s">
        <v>484</v>
      </c>
      <c r="T75" s="2" t="s">
        <v>133</v>
      </c>
      <c r="U75" s="2" t="s">
        <v>1299</v>
      </c>
      <c r="V75" s="2" t="s">
        <v>484</v>
      </c>
      <c r="W75" s="2" t="s">
        <v>1299</v>
      </c>
      <c r="X75" s="2"/>
      <c r="Y75" s="2"/>
      <c r="Z75" s="2"/>
      <c r="AA75" s="2"/>
      <c r="AB75" s="2"/>
      <c r="AC75" s="2"/>
      <c r="AD75" s="31">
        <v>43305</v>
      </c>
      <c r="AE75" s="2">
        <v>9130</v>
      </c>
      <c r="AF75" s="2"/>
      <c r="AG75" s="2"/>
      <c r="AH75" s="2"/>
      <c r="AI75" s="2"/>
      <c r="AJ75" s="31"/>
      <c r="AK75" s="2"/>
      <c r="AL75" s="31"/>
      <c r="AM75" s="2"/>
      <c r="AN75" s="31"/>
      <c r="AO75" s="2"/>
      <c r="AP75" s="31"/>
      <c r="AQ75" s="2"/>
      <c r="AR75" s="31"/>
      <c r="AS75" s="31"/>
      <c r="AT75" s="2"/>
      <c r="AU75" s="31"/>
      <c r="AV75" s="31"/>
      <c r="AW75" s="2"/>
      <c r="AX75" s="2"/>
      <c r="AY75" s="31"/>
      <c r="AZ75" s="31"/>
      <c r="BA75" s="2"/>
      <c r="BB75" s="2"/>
      <c r="BC75" s="31"/>
      <c r="BD75" s="31"/>
      <c r="BE75" s="2"/>
      <c r="BF75" s="2"/>
      <c r="BG75" s="31"/>
      <c r="BH75" s="31"/>
      <c r="BI75" s="2"/>
      <c r="BJ75" s="2"/>
      <c r="BK75" s="31"/>
      <c r="BL75" s="31"/>
      <c r="BM75" s="2"/>
      <c r="BN75" s="2"/>
      <c r="BO75" s="2"/>
      <c r="BP75" s="31" t="str">
        <f>IFERROR(VLOOKUP(A75,ЕНИИВИ1[],2,0),"")</f>
        <v/>
      </c>
      <c r="BQ75" s="2" t="str">
        <f>IFERROR(VLOOKUP(A75,ЕНИИВИ1[],4,0),"")</f>
        <v/>
      </c>
      <c r="BR75" s="31">
        <f>IFERROR(VLOOKUP(A75,ЕНИИВИ2[],2,0),"")</f>
        <v>44866</v>
      </c>
      <c r="BS75" s="2">
        <f>IFERROR(VLOOKUP(A75,ЕНИИВИ2[],4,0),"")</f>
        <v>1566</v>
      </c>
      <c r="BT75" s="31">
        <v>44867</v>
      </c>
      <c r="BU75" s="31">
        <v>44872</v>
      </c>
      <c r="BV75" s="2">
        <v>700</v>
      </c>
      <c r="BW75" s="2">
        <v>700</v>
      </c>
      <c r="BX75" s="31"/>
      <c r="BY75" s="31"/>
      <c r="CA75">
        <v>1045</v>
      </c>
      <c r="CB75" s="31">
        <v>44889</v>
      </c>
      <c r="CC75" s="31"/>
      <c r="CD75" s="40"/>
      <c r="CE75" t="str">
        <f>IFERROR(VLOOKUP(A75,План28[],7,0),"")</f>
        <v/>
      </c>
      <c r="CF75" s="2" t="s">
        <v>1626</v>
      </c>
      <c r="CG75" s="65">
        <v>3</v>
      </c>
    </row>
    <row r="76" spans="1:85" hidden="1" x14ac:dyDescent="0.25">
      <c r="A76" s="32">
        <v>73</v>
      </c>
      <c r="B76" s="2" t="s">
        <v>1416</v>
      </c>
      <c r="C76" s="2">
        <v>2843</v>
      </c>
      <c r="D76" s="31">
        <v>44860</v>
      </c>
      <c r="E76" s="2" t="s">
        <v>1541</v>
      </c>
      <c r="F76" s="2" t="s">
        <v>1620</v>
      </c>
      <c r="G76" s="31">
        <v>29347</v>
      </c>
      <c r="H76" s="2"/>
      <c r="I76" s="2"/>
      <c r="J76" s="2"/>
      <c r="K76" s="2"/>
      <c r="L76" s="2"/>
      <c r="M76" s="2"/>
      <c r="N76" s="2"/>
      <c r="O76" s="2"/>
      <c r="P76" s="2" t="s">
        <v>1298</v>
      </c>
      <c r="Q76" s="2"/>
      <c r="R76" s="2" t="s">
        <v>1162</v>
      </c>
      <c r="S76" s="2" t="s">
        <v>484</v>
      </c>
      <c r="T76" s="2" t="s">
        <v>133</v>
      </c>
      <c r="U76" s="2" t="s">
        <v>1299</v>
      </c>
      <c r="V76" s="2" t="s">
        <v>484</v>
      </c>
      <c r="W76" s="2" t="s">
        <v>1299</v>
      </c>
      <c r="X76" s="2"/>
      <c r="Y76" s="2"/>
      <c r="Z76" s="2"/>
      <c r="AA76" s="2"/>
      <c r="AB76" s="2"/>
      <c r="AC76" s="2"/>
      <c r="AD76" s="31">
        <v>44803</v>
      </c>
      <c r="AE76" s="2">
        <v>1410</v>
      </c>
      <c r="AF76" s="2"/>
      <c r="AG76" s="2"/>
      <c r="AH76" s="2"/>
      <c r="AI76" s="2"/>
      <c r="AJ76" s="31"/>
      <c r="AK76" s="2"/>
      <c r="AL76" s="31"/>
      <c r="AM76" s="2"/>
      <c r="AN76" s="31"/>
      <c r="AO76" s="2"/>
      <c r="AP76" s="31"/>
      <c r="AQ76" s="2"/>
      <c r="AR76" s="31"/>
      <c r="AS76" s="31"/>
      <c r="AT76" s="2"/>
      <c r="AU76" s="31"/>
      <c r="AV76" s="31"/>
      <c r="AW76" s="2"/>
      <c r="AX76" s="2"/>
      <c r="AY76" s="31"/>
      <c r="AZ76" s="31"/>
      <c r="BA76" s="2"/>
      <c r="BB76" s="2"/>
      <c r="BC76" s="31"/>
      <c r="BD76" s="31"/>
      <c r="BE76" s="2"/>
      <c r="BF76" s="2"/>
      <c r="BG76" s="31"/>
      <c r="BH76" s="31"/>
      <c r="BI76" s="2"/>
      <c r="BJ76" s="2"/>
      <c r="BK76" s="31"/>
      <c r="BL76" s="31"/>
      <c r="BM76" s="2"/>
      <c r="BN76" s="2"/>
      <c r="BO76" s="2"/>
      <c r="BP76" s="31" t="str">
        <f>IFERROR(VLOOKUP(A76,ЕНИИВИ1[],2,0),"")</f>
        <v/>
      </c>
      <c r="BQ76" s="2" t="str">
        <f>IFERROR(VLOOKUP(A76,ЕНИИВИ1[],4,0),"")</f>
        <v/>
      </c>
      <c r="BR76" s="31">
        <f>IFERROR(VLOOKUP(A76,ЕНИИВИ2[],2,0),"")</f>
        <v>44866</v>
      </c>
      <c r="BS76" s="2">
        <f>IFERROR(VLOOKUP(A76,ЕНИИВИ2[],4,0),"")</f>
        <v>0</v>
      </c>
      <c r="BT76" s="31"/>
      <c r="BU76" s="31"/>
      <c r="BV76" s="31"/>
      <c r="BW76" s="31"/>
      <c r="BX76" s="31"/>
      <c r="BY76" s="31"/>
      <c r="CA76">
        <v>1079</v>
      </c>
      <c r="CB76" s="31"/>
      <c r="CC76" s="31"/>
      <c r="CD76" s="40"/>
      <c r="CE76" t="str">
        <f>IFERROR(VLOOKUP(A76,План28[],7,0),"")</f>
        <v>Мартынов</v>
      </c>
      <c r="CF76" s="2" t="s">
        <v>1626</v>
      </c>
    </row>
    <row r="77" spans="1:85" hidden="1" x14ac:dyDescent="0.25">
      <c r="A77" s="32">
        <v>74</v>
      </c>
      <c r="B77" s="2" t="s">
        <v>1416</v>
      </c>
      <c r="C77" s="37" t="s">
        <v>1581</v>
      </c>
      <c r="D77" s="31">
        <v>44860</v>
      </c>
      <c r="E77" s="2" t="s">
        <v>1541</v>
      </c>
      <c r="F77" s="2" t="s">
        <v>1620</v>
      </c>
      <c r="G77" s="31">
        <v>26418</v>
      </c>
      <c r="H77" s="2"/>
      <c r="I77" s="2"/>
      <c r="J77" s="2"/>
      <c r="K77" s="2"/>
      <c r="L77" s="2"/>
      <c r="M77" s="2"/>
      <c r="N77" s="2"/>
      <c r="O77" s="2"/>
      <c r="P77" s="2" t="s">
        <v>1298</v>
      </c>
      <c r="Q77" s="2"/>
      <c r="R77" s="2" t="s">
        <v>1162</v>
      </c>
      <c r="S77" s="2" t="s">
        <v>484</v>
      </c>
      <c r="T77" s="2" t="s">
        <v>133</v>
      </c>
      <c r="U77" s="2" t="s">
        <v>1299</v>
      </c>
      <c r="V77" s="2" t="s">
        <v>484</v>
      </c>
      <c r="W77" s="2" t="s">
        <v>1299</v>
      </c>
      <c r="X77" s="2"/>
      <c r="Y77" s="2"/>
      <c r="Z77" s="2"/>
      <c r="AA77" s="2"/>
      <c r="AB77" s="2"/>
      <c r="AC77" s="2"/>
      <c r="AD77" s="31">
        <v>44666</v>
      </c>
      <c r="AE77" s="2">
        <v>77</v>
      </c>
      <c r="AF77" s="2"/>
      <c r="AG77" s="2"/>
      <c r="AH77" s="2"/>
      <c r="AI77" s="2"/>
      <c r="AJ77" s="31"/>
      <c r="AK77" s="2"/>
      <c r="AL77" s="31"/>
      <c r="AM77" s="2"/>
      <c r="AN77" s="31"/>
      <c r="AO77" s="2"/>
      <c r="AP77" s="31"/>
      <c r="AQ77" s="2"/>
      <c r="AR77" s="31"/>
      <c r="AS77" s="31"/>
      <c r="AT77" s="2"/>
      <c r="AU77" s="31"/>
      <c r="AV77" s="31"/>
      <c r="AW77" s="2"/>
      <c r="AX77" s="2"/>
      <c r="AY77" s="31"/>
      <c r="AZ77" s="31"/>
      <c r="BA77" s="2"/>
      <c r="BB77" s="2"/>
      <c r="BC77" s="31"/>
      <c r="BD77" s="31"/>
      <c r="BE77" s="2"/>
      <c r="BF77" s="2"/>
      <c r="BG77" s="31"/>
      <c r="BH77" s="31"/>
      <c r="BI77" s="2"/>
      <c r="BJ77" s="2"/>
      <c r="BK77" s="31"/>
      <c r="BL77" s="31"/>
      <c r="BM77" s="2"/>
      <c r="BN77" s="2"/>
      <c r="BO77" s="2"/>
      <c r="BP77" s="31" t="str">
        <f>IFERROR(VLOOKUP(A77,ЕНИИВИ1[],2,0),"")</f>
        <v/>
      </c>
      <c r="BQ77" s="2" t="str">
        <f>IFERROR(VLOOKUP(A77,ЕНИИВИ1[],4,0),"")</f>
        <v/>
      </c>
      <c r="BR77" s="31">
        <f>IFERROR(VLOOKUP(A77,ЕНИИВИ2[],2,0),"")</f>
        <v>44866</v>
      </c>
      <c r="BS77" s="2">
        <f>IFERROR(VLOOKUP(A77,ЕНИИВИ2[],4,0),"")</f>
        <v>0</v>
      </c>
      <c r="BT77" s="31"/>
      <c r="BU77" s="31"/>
      <c r="BV77" s="31"/>
      <c r="BW77" s="31"/>
      <c r="BX77" s="31"/>
      <c r="BY77" s="31"/>
      <c r="CA77">
        <v>1080</v>
      </c>
      <c r="CB77" s="31"/>
      <c r="CC77" s="31"/>
      <c r="CD77" s="40"/>
      <c r="CE77" t="str">
        <f>IFERROR(VLOOKUP(A77,План28[],7,0),"")</f>
        <v>Мартынов</v>
      </c>
      <c r="CF77" s="2" t="s">
        <v>1626</v>
      </c>
    </row>
    <row r="78" spans="1:85" hidden="1" x14ac:dyDescent="0.25">
      <c r="A78" s="32">
        <v>75</v>
      </c>
      <c r="B78" s="2" t="s">
        <v>1416</v>
      </c>
      <c r="C78" s="37" t="s">
        <v>1573</v>
      </c>
      <c r="D78" s="31">
        <v>44860</v>
      </c>
      <c r="E78" s="2" t="s">
        <v>1541</v>
      </c>
      <c r="F78" s="2" t="s">
        <v>1620</v>
      </c>
      <c r="G78" s="31">
        <v>22737</v>
      </c>
      <c r="H78" s="2"/>
      <c r="I78" s="2"/>
      <c r="J78" s="2"/>
      <c r="K78" s="2"/>
      <c r="L78" s="2"/>
      <c r="M78" s="2"/>
      <c r="N78" s="2"/>
      <c r="O78" s="2"/>
      <c r="P78" s="2" t="s">
        <v>1298</v>
      </c>
      <c r="Q78" s="2"/>
      <c r="R78" s="2" t="s">
        <v>1162</v>
      </c>
      <c r="S78" s="2" t="s">
        <v>484</v>
      </c>
      <c r="T78" s="2" t="s">
        <v>133</v>
      </c>
      <c r="U78" s="2" t="s">
        <v>1299</v>
      </c>
      <c r="V78" s="2" t="s">
        <v>484</v>
      </c>
      <c r="W78" s="2" t="s">
        <v>1299</v>
      </c>
      <c r="X78" s="2"/>
      <c r="Y78" s="2"/>
      <c r="Z78" s="2"/>
      <c r="AA78" s="2"/>
      <c r="AB78" s="2"/>
      <c r="AC78" s="2"/>
      <c r="AD78" s="31">
        <v>44769</v>
      </c>
      <c r="AE78" s="2">
        <v>4580</v>
      </c>
      <c r="AF78" s="2"/>
      <c r="AG78" s="2"/>
      <c r="AH78" s="2"/>
      <c r="AI78" s="2"/>
      <c r="AJ78" s="31"/>
      <c r="AK78" s="2"/>
      <c r="AL78" s="31"/>
      <c r="AM78" s="2"/>
      <c r="AN78" s="31"/>
      <c r="AO78" s="2"/>
      <c r="AP78" s="31"/>
      <c r="AQ78" s="2"/>
      <c r="AR78" s="31"/>
      <c r="AS78" s="31"/>
      <c r="AT78" s="2"/>
      <c r="AU78" s="31"/>
      <c r="AV78" s="31"/>
      <c r="AW78" s="2"/>
      <c r="AX78" s="2"/>
      <c r="AY78" s="31"/>
      <c r="AZ78" s="31"/>
      <c r="BA78" s="2"/>
      <c r="BB78" s="2"/>
      <c r="BC78" s="31"/>
      <c r="BD78" s="31"/>
      <c r="BE78" s="2"/>
      <c r="BF78" s="2"/>
      <c r="BG78" s="31"/>
      <c r="BH78" s="31"/>
      <c r="BI78" s="2"/>
      <c r="BJ78" s="2"/>
      <c r="BK78" s="31"/>
      <c r="BL78" s="31"/>
      <c r="BM78" s="2"/>
      <c r="BN78" s="2"/>
      <c r="BO78" s="2"/>
      <c r="BP78" s="31" t="str">
        <f>IFERROR(VLOOKUP(A78,ЕНИИВИ1[],2,0),"")</f>
        <v/>
      </c>
      <c r="BQ78" s="2" t="str">
        <f>IFERROR(VLOOKUP(A78,ЕНИИВИ1[],4,0),"")</f>
        <v/>
      </c>
      <c r="BR78" s="31">
        <f>IFERROR(VLOOKUP(A78,ЕНИИВИ2[],2,0),"")</f>
        <v>44866</v>
      </c>
      <c r="BS78" s="2">
        <f>IFERROR(VLOOKUP(A78,ЕНИИВИ2[],4,0),"")</f>
        <v>0</v>
      </c>
      <c r="BT78" s="31"/>
      <c r="BU78" s="31"/>
      <c r="BV78" s="31"/>
      <c r="BW78" s="31"/>
      <c r="BX78" s="31"/>
      <c r="BY78" s="31"/>
      <c r="CA78">
        <v>1081</v>
      </c>
      <c r="CB78" s="31"/>
      <c r="CC78" s="31"/>
      <c r="CD78" s="40"/>
      <c r="CE78" t="str">
        <f>IFERROR(VLOOKUP(A78,План28[],7,0),"")</f>
        <v>Мартынов</v>
      </c>
      <c r="CF78" s="2" t="s">
        <v>1626</v>
      </c>
    </row>
    <row r="79" spans="1:85" hidden="1" x14ac:dyDescent="0.25">
      <c r="A79" s="32">
        <v>76</v>
      </c>
      <c r="B79" s="2" t="s">
        <v>1539</v>
      </c>
      <c r="C79" s="37">
        <v>24441</v>
      </c>
      <c r="D79" s="31">
        <v>44860</v>
      </c>
      <c r="E79" s="2" t="s">
        <v>1541</v>
      </c>
      <c r="F79" s="2" t="s">
        <v>1427</v>
      </c>
      <c r="G79" s="31">
        <v>35177</v>
      </c>
      <c r="H79" s="2"/>
      <c r="I79" s="2"/>
      <c r="J79" s="2"/>
      <c r="K79" s="2"/>
      <c r="L79" s="2"/>
      <c r="M79" s="2"/>
      <c r="N79" s="2"/>
      <c r="O79" s="2"/>
      <c r="P79" s="2" t="s">
        <v>1297</v>
      </c>
      <c r="Q79" s="2"/>
      <c r="R79" s="2" t="s">
        <v>1162</v>
      </c>
      <c r="S79" s="2" t="s">
        <v>484</v>
      </c>
      <c r="T79" s="2" t="s">
        <v>133</v>
      </c>
      <c r="U79" s="2" t="s">
        <v>1299</v>
      </c>
      <c r="V79" s="2" t="s">
        <v>484</v>
      </c>
      <c r="W79" s="2" t="s">
        <v>1299</v>
      </c>
      <c r="X79" s="2"/>
      <c r="Y79" s="2"/>
      <c r="Z79" s="2"/>
      <c r="AA79" s="2"/>
      <c r="AB79" s="2"/>
      <c r="AC79" s="2"/>
      <c r="AD79" s="31">
        <v>43550</v>
      </c>
      <c r="AE79" s="2">
        <v>50</v>
      </c>
      <c r="AF79" s="2"/>
      <c r="AG79" s="2"/>
      <c r="AH79" s="2"/>
      <c r="AI79" s="2"/>
      <c r="AJ79" s="31"/>
      <c r="AK79" s="2"/>
      <c r="AL79" s="31"/>
      <c r="AM79" s="2"/>
      <c r="AN79" s="31"/>
      <c r="AO79" s="2"/>
      <c r="AP79" s="31"/>
      <c r="AQ79" s="2"/>
      <c r="AR79" s="31"/>
      <c r="AS79" s="31"/>
      <c r="AT79" s="2"/>
      <c r="AU79" s="31"/>
      <c r="AV79" s="31"/>
      <c r="AW79" s="2"/>
      <c r="AX79" s="2"/>
      <c r="AY79" s="31"/>
      <c r="AZ79" s="31"/>
      <c r="BA79" s="2"/>
      <c r="BB79" s="2"/>
      <c r="BC79" s="31"/>
      <c r="BD79" s="31"/>
      <c r="BE79" s="2"/>
      <c r="BF79" s="2"/>
      <c r="BG79" s="31"/>
      <c r="BH79" s="31"/>
      <c r="BI79" s="2"/>
      <c r="BJ79" s="2"/>
      <c r="BK79" s="31"/>
      <c r="BL79" s="31"/>
      <c r="BM79" s="2"/>
      <c r="BN79" s="2"/>
      <c r="BO79" s="2"/>
      <c r="BP79" s="31" t="str">
        <f>IFERROR(VLOOKUP(A79,ЕНИИВИ1[],2,0),"")</f>
        <v/>
      </c>
      <c r="BQ79" s="2" t="str">
        <f>IFERROR(VLOOKUP(A79,ЕНИИВИ1[],4,0),"")</f>
        <v/>
      </c>
      <c r="BR79" s="31">
        <f>IFERROR(VLOOKUP(A79,ЕНИИВИ2[],2,0),"")</f>
        <v>44866</v>
      </c>
      <c r="BS79" s="2">
        <f>IFERROR(VLOOKUP(A79,ЕНИИВИ2[],4,0),"")</f>
        <v>19598</v>
      </c>
      <c r="BT79" s="31">
        <v>44867</v>
      </c>
      <c r="BU79" s="31">
        <v>44872</v>
      </c>
      <c r="BV79" s="2">
        <v>700</v>
      </c>
      <c r="BW79" s="2">
        <v>700</v>
      </c>
      <c r="BX79" s="31"/>
      <c r="BY79" s="31"/>
      <c r="CA79">
        <v>1046</v>
      </c>
      <c r="CB79" s="31">
        <v>44888</v>
      </c>
      <c r="CC79" s="31"/>
      <c r="CD79" s="40" t="s">
        <v>1614</v>
      </c>
      <c r="CE79" t="str">
        <f>IFERROR(VLOOKUP(A79,План28[],7,0),"")</f>
        <v/>
      </c>
      <c r="CF79" s="2" t="s">
        <v>1626</v>
      </c>
      <c r="CG79" s="65">
        <v>5</v>
      </c>
    </row>
    <row r="80" spans="1:85" hidden="1" x14ac:dyDescent="0.25">
      <c r="A80" s="32">
        <v>77</v>
      </c>
      <c r="B80" s="2" t="s">
        <v>1416</v>
      </c>
      <c r="C80" s="37" t="s">
        <v>1582</v>
      </c>
      <c r="D80" s="31">
        <v>44860</v>
      </c>
      <c r="E80" s="2" t="s">
        <v>1541</v>
      </c>
      <c r="F80" s="2" t="s">
        <v>1427</v>
      </c>
      <c r="G80" s="31">
        <v>28736</v>
      </c>
      <c r="H80" s="2"/>
      <c r="I80" s="2"/>
      <c r="J80" s="2"/>
      <c r="K80" s="2"/>
      <c r="L80" s="2"/>
      <c r="M80" s="2"/>
      <c r="N80" s="2"/>
      <c r="O80" s="2"/>
      <c r="P80" s="2" t="s">
        <v>1298</v>
      </c>
      <c r="Q80" s="2"/>
      <c r="R80" s="2" t="s">
        <v>1162</v>
      </c>
      <c r="S80" s="2" t="s">
        <v>484</v>
      </c>
      <c r="T80" s="2" t="s">
        <v>133</v>
      </c>
      <c r="U80" s="2" t="s">
        <v>1299</v>
      </c>
      <c r="V80" s="2" t="s">
        <v>484</v>
      </c>
      <c r="W80" s="2" t="s">
        <v>1299</v>
      </c>
      <c r="X80" s="2"/>
      <c r="Y80" s="2"/>
      <c r="Z80" s="2"/>
      <c r="AA80" s="2"/>
      <c r="AB80" s="2"/>
      <c r="AC80" s="2"/>
      <c r="AD80" s="31">
        <v>44837</v>
      </c>
      <c r="AE80" s="2">
        <v>4600000</v>
      </c>
      <c r="AF80" s="2"/>
      <c r="AG80" s="2"/>
      <c r="AH80" s="2"/>
      <c r="AI80" s="2"/>
      <c r="AJ80" s="31"/>
      <c r="AK80" s="2"/>
      <c r="AL80" s="31"/>
      <c r="AM80" s="2"/>
      <c r="AN80" s="31"/>
      <c r="AO80" s="2"/>
      <c r="AP80" s="31"/>
      <c r="AQ80" s="2"/>
      <c r="AR80" s="31"/>
      <c r="AS80" s="31"/>
      <c r="AT80" s="2"/>
      <c r="AU80" s="31"/>
      <c r="AV80" s="31"/>
      <c r="AW80" s="2"/>
      <c r="AX80" s="2"/>
      <c r="AY80" s="31"/>
      <c r="AZ80" s="31"/>
      <c r="BA80" s="2"/>
      <c r="BB80" s="2"/>
      <c r="BC80" s="31"/>
      <c r="BD80" s="31"/>
      <c r="BE80" s="2"/>
      <c r="BF80" s="2"/>
      <c r="BG80" s="31"/>
      <c r="BH80" s="31"/>
      <c r="BI80" s="2"/>
      <c r="BJ80" s="2"/>
      <c r="BK80" s="31"/>
      <c r="BL80" s="31"/>
      <c r="BM80" s="2"/>
      <c r="BN80" s="2"/>
      <c r="BO80" s="2"/>
      <c r="BP80" s="31" t="str">
        <f>IFERROR(VLOOKUP(A80,ЕНИИВИ1[],2,0),"")</f>
        <v/>
      </c>
      <c r="BQ80" s="2" t="str">
        <f>IFERROR(VLOOKUP(A80,ЕНИИВИ1[],4,0),"")</f>
        <v/>
      </c>
      <c r="BR80" s="31">
        <f>IFERROR(VLOOKUP(A80,ЕНИИВИ2[],2,0),"")</f>
        <v>44866</v>
      </c>
      <c r="BS80" s="2">
        <f>IFERROR(VLOOKUP(A80,ЕНИИВИ2[],4,0),"")</f>
        <v>1602</v>
      </c>
      <c r="BT80" s="31">
        <v>44867</v>
      </c>
      <c r="BU80" s="31">
        <v>44872</v>
      </c>
      <c r="BV80" s="2">
        <v>700</v>
      </c>
      <c r="BW80" s="2">
        <v>700</v>
      </c>
      <c r="BX80" s="31"/>
      <c r="BY80" s="31"/>
      <c r="CA80">
        <v>1047</v>
      </c>
      <c r="CB80" s="31">
        <v>44888</v>
      </c>
      <c r="CC80" s="31"/>
      <c r="CD80" s="40"/>
      <c r="CE80" t="str">
        <f>IFERROR(VLOOKUP(A80,План28[],7,0),"")</f>
        <v/>
      </c>
      <c r="CF80" s="2" t="s">
        <v>1626</v>
      </c>
      <c r="CG80" s="65">
        <v>5</v>
      </c>
    </row>
    <row r="81" spans="1:85" hidden="1" x14ac:dyDescent="0.25">
      <c r="A81" s="32">
        <v>78</v>
      </c>
      <c r="B81" s="2" t="s">
        <v>1416</v>
      </c>
      <c r="C81" s="33" t="s">
        <v>1574</v>
      </c>
      <c r="D81" s="31">
        <v>44860</v>
      </c>
      <c r="E81" s="2" t="s">
        <v>1541</v>
      </c>
      <c r="F81" s="2" t="s">
        <v>1620</v>
      </c>
      <c r="G81" s="31">
        <v>33015</v>
      </c>
      <c r="H81" s="2"/>
      <c r="I81" s="2"/>
      <c r="J81" s="2"/>
      <c r="K81" s="2"/>
      <c r="L81" s="2"/>
      <c r="M81" s="2"/>
      <c r="N81" s="2"/>
      <c r="O81" s="2"/>
      <c r="P81" s="2" t="s">
        <v>1298</v>
      </c>
      <c r="Q81" s="2"/>
      <c r="R81" s="2" t="s">
        <v>1162</v>
      </c>
      <c r="S81" s="2" t="s">
        <v>484</v>
      </c>
      <c r="T81" s="2" t="s">
        <v>133</v>
      </c>
      <c r="U81" s="2" t="s">
        <v>1299</v>
      </c>
      <c r="V81" s="2" t="s">
        <v>484</v>
      </c>
      <c r="W81" s="2" t="s">
        <v>1299</v>
      </c>
      <c r="X81" s="2"/>
      <c r="Y81" s="2"/>
      <c r="Z81" s="2"/>
      <c r="AA81" s="2"/>
      <c r="AB81" s="2"/>
      <c r="AC81" s="2"/>
      <c r="AD81" s="31">
        <v>44760</v>
      </c>
      <c r="AE81" s="2">
        <v>4300</v>
      </c>
      <c r="AF81" s="2"/>
      <c r="AG81" s="2"/>
      <c r="AH81" s="2"/>
      <c r="AI81" s="2"/>
      <c r="AJ81" s="31"/>
      <c r="AK81" s="2"/>
      <c r="AL81" s="31"/>
      <c r="AM81" s="2"/>
      <c r="AN81" s="31"/>
      <c r="AO81" s="2"/>
      <c r="AP81" s="31"/>
      <c r="AQ81" s="2"/>
      <c r="AR81" s="31"/>
      <c r="AS81" s="31"/>
      <c r="AT81" s="2"/>
      <c r="AU81" s="31"/>
      <c r="AV81" s="31"/>
      <c r="AW81" s="2"/>
      <c r="AX81" s="2"/>
      <c r="AY81" s="31"/>
      <c r="AZ81" s="31"/>
      <c r="BA81" s="2"/>
      <c r="BB81" s="2"/>
      <c r="BC81" s="31"/>
      <c r="BD81" s="31"/>
      <c r="BE81" s="2"/>
      <c r="BF81" s="2"/>
      <c r="BG81" s="31"/>
      <c r="BH81" s="31"/>
      <c r="BI81" s="2"/>
      <c r="BJ81" s="2"/>
      <c r="BK81" s="31"/>
      <c r="BL81" s="31"/>
      <c r="BM81" s="2"/>
      <c r="BN81" s="2"/>
      <c r="BO81" s="2"/>
      <c r="BP81" s="31" t="str">
        <f>IFERROR(VLOOKUP(A81,ЕНИИВИ1[],2,0),"")</f>
        <v/>
      </c>
      <c r="BQ81" s="2" t="str">
        <f>IFERROR(VLOOKUP(A81,ЕНИИВИ1[],4,0),"")</f>
        <v/>
      </c>
      <c r="BR81" s="31">
        <f>IFERROR(VLOOKUP(A81,ЕНИИВИ2[],2,0),"")</f>
        <v>44866</v>
      </c>
      <c r="BS81" s="2">
        <f>IFERROR(VLOOKUP(A81,ЕНИИВИ2[],4,0),"")</f>
        <v>74</v>
      </c>
      <c r="BT81" s="31"/>
      <c r="BU81" s="31"/>
      <c r="BV81" s="31"/>
      <c r="BW81" s="31"/>
      <c r="BX81" s="31"/>
      <c r="BY81" s="31"/>
      <c r="CA81">
        <v>1082</v>
      </c>
      <c r="CB81" s="31" t="s">
        <v>1621</v>
      </c>
      <c r="CC81" s="31"/>
      <c r="CD81" s="40"/>
      <c r="CE81" t="str">
        <f>IFERROR(VLOOKUP(A81,План28[],7,0),"")</f>
        <v>Билалова</v>
      </c>
      <c r="CF81" s="2" t="s">
        <v>1626</v>
      </c>
      <c r="CG81" s="65">
        <v>5</v>
      </c>
    </row>
    <row r="82" spans="1:85" hidden="1" x14ac:dyDescent="0.25">
      <c r="A82" s="32">
        <v>79</v>
      </c>
      <c r="B82" s="2" t="s">
        <v>1416</v>
      </c>
      <c r="C82" s="2">
        <v>29074</v>
      </c>
      <c r="D82" s="31">
        <v>44860</v>
      </c>
      <c r="E82" s="2" t="s">
        <v>1541</v>
      </c>
      <c r="F82" s="2" t="s">
        <v>1620</v>
      </c>
      <c r="G82" s="31">
        <v>33414</v>
      </c>
      <c r="H82" s="2"/>
      <c r="I82" s="2"/>
      <c r="J82" s="2"/>
      <c r="K82" s="2"/>
      <c r="L82" s="2"/>
      <c r="M82" s="2"/>
      <c r="N82" s="2"/>
      <c r="O82" s="2"/>
      <c r="P82" s="2" t="s">
        <v>1298</v>
      </c>
      <c r="Q82" s="2"/>
      <c r="R82" s="2" t="s">
        <v>1162</v>
      </c>
      <c r="S82" s="2" t="s">
        <v>484</v>
      </c>
      <c r="T82" s="2" t="s">
        <v>133</v>
      </c>
      <c r="U82" s="2" t="s">
        <v>1299</v>
      </c>
      <c r="V82" s="2" t="s">
        <v>484</v>
      </c>
      <c r="W82" s="2" t="s">
        <v>1299</v>
      </c>
      <c r="X82" s="2"/>
      <c r="Y82" s="2"/>
      <c r="Z82" s="2"/>
      <c r="AA82" s="2"/>
      <c r="AB82" s="2"/>
      <c r="AC82" s="2"/>
      <c r="AD82" s="31">
        <v>44852</v>
      </c>
      <c r="AE82" s="2">
        <v>1970</v>
      </c>
      <c r="AF82" s="2"/>
      <c r="AG82" s="2"/>
      <c r="AH82" s="2"/>
      <c r="AI82" s="2"/>
      <c r="AJ82" s="31"/>
      <c r="AK82" s="2"/>
      <c r="AL82" s="31"/>
      <c r="AM82" s="2"/>
      <c r="AN82" s="31"/>
      <c r="AO82" s="2"/>
      <c r="AP82" s="31"/>
      <c r="AQ82" s="2"/>
      <c r="AR82" s="31"/>
      <c r="AS82" s="31"/>
      <c r="AT82" s="2"/>
      <c r="AU82" s="31"/>
      <c r="AV82" s="31"/>
      <c r="AW82" s="2"/>
      <c r="AX82" s="2"/>
      <c r="AY82" s="31"/>
      <c r="AZ82" s="31"/>
      <c r="BA82" s="2"/>
      <c r="BB82" s="2"/>
      <c r="BC82" s="31"/>
      <c r="BD82" s="31"/>
      <c r="BE82" s="2"/>
      <c r="BF82" s="2"/>
      <c r="BG82" s="31"/>
      <c r="BH82" s="31"/>
      <c r="BI82" s="2"/>
      <c r="BJ82" s="2"/>
      <c r="BK82" s="31"/>
      <c r="BL82" s="31"/>
      <c r="BM82" s="2"/>
      <c r="BN82" s="2"/>
      <c r="BO82" s="2"/>
      <c r="BP82" s="31" t="str">
        <f>IFERROR(VLOOKUP(A82,ЕНИИВИ1[],2,0),"")</f>
        <v/>
      </c>
      <c r="BQ82" s="2" t="str">
        <f>IFERROR(VLOOKUP(A82,ЕНИИВИ1[],4,0),"")</f>
        <v/>
      </c>
      <c r="BR82" s="31">
        <f>IFERROR(VLOOKUP(A82,ЕНИИВИ2[],2,0),"")</f>
        <v>44866</v>
      </c>
      <c r="BS82" s="2">
        <f>IFERROR(VLOOKUP(A82,ЕНИИВИ2[],4,0),"")</f>
        <v>53</v>
      </c>
      <c r="BT82" s="31"/>
      <c r="BU82" s="31"/>
      <c r="BV82" s="31"/>
      <c r="BW82" s="31"/>
      <c r="BX82" s="31"/>
      <c r="BY82" s="31"/>
      <c r="CA82">
        <v>1083</v>
      </c>
      <c r="CB82" s="31"/>
      <c r="CC82" s="31"/>
      <c r="CD82" s="40"/>
      <c r="CE82" t="str">
        <f>IFERROR(VLOOKUP(A82,План28[],7,0),"")</f>
        <v>Билалова</v>
      </c>
      <c r="CF82" s="2" t="s">
        <v>1626</v>
      </c>
    </row>
    <row r="83" spans="1:85" hidden="1" x14ac:dyDescent="0.25">
      <c r="A83" s="32">
        <v>80</v>
      </c>
      <c r="B83" s="2" t="s">
        <v>1416</v>
      </c>
      <c r="C83" s="2">
        <v>14688</v>
      </c>
      <c r="D83" s="31">
        <v>44860</v>
      </c>
      <c r="E83" s="2" t="s">
        <v>1541</v>
      </c>
      <c r="F83" s="2" t="s">
        <v>1620</v>
      </c>
      <c r="G83" s="31">
        <v>27030</v>
      </c>
      <c r="H83" s="2"/>
      <c r="I83" s="2"/>
      <c r="J83" s="2"/>
      <c r="K83" s="2"/>
      <c r="L83" s="2"/>
      <c r="M83" s="2"/>
      <c r="N83" s="2"/>
      <c r="O83" s="2"/>
      <c r="P83" s="2" t="s">
        <v>1298</v>
      </c>
      <c r="Q83" s="2"/>
      <c r="R83" s="2" t="s">
        <v>1162</v>
      </c>
      <c r="S83" s="2" t="s">
        <v>484</v>
      </c>
      <c r="T83" s="2" t="s">
        <v>133</v>
      </c>
      <c r="U83" s="2" t="s">
        <v>1299</v>
      </c>
      <c r="V83" s="2" t="s">
        <v>484</v>
      </c>
      <c r="W83" s="2" t="s">
        <v>1299</v>
      </c>
      <c r="X83" s="2"/>
      <c r="Y83" s="2"/>
      <c r="Z83" s="2"/>
      <c r="AA83" s="2"/>
      <c r="AB83" s="2"/>
      <c r="AC83" s="2"/>
      <c r="AD83" s="31">
        <v>44852</v>
      </c>
      <c r="AE83" s="2">
        <v>26000</v>
      </c>
      <c r="AF83" s="2"/>
      <c r="AG83" s="2"/>
      <c r="AH83" s="2"/>
      <c r="AI83" s="2"/>
      <c r="AJ83" s="31"/>
      <c r="AK83" s="2"/>
      <c r="AL83" s="31"/>
      <c r="AM83" s="2"/>
      <c r="AN83" s="31"/>
      <c r="AO83" s="2"/>
      <c r="AP83" s="31"/>
      <c r="AQ83" s="2"/>
      <c r="AR83" s="31"/>
      <c r="AS83" s="31"/>
      <c r="AT83" s="2"/>
      <c r="AU83" s="31"/>
      <c r="AV83" s="31"/>
      <c r="AW83" s="2"/>
      <c r="AX83" s="2"/>
      <c r="AY83" s="31"/>
      <c r="AZ83" s="31"/>
      <c r="BA83" s="2"/>
      <c r="BB83" s="2"/>
      <c r="BC83" s="31"/>
      <c r="BD83" s="31"/>
      <c r="BE83" s="2"/>
      <c r="BF83" s="2"/>
      <c r="BG83" s="31"/>
      <c r="BH83" s="31"/>
      <c r="BI83" s="2"/>
      <c r="BJ83" s="2"/>
      <c r="BK83" s="31"/>
      <c r="BL83" s="31"/>
      <c r="BM83" s="2"/>
      <c r="BN83" s="2"/>
      <c r="BO83" s="2"/>
      <c r="BP83" s="31" t="str">
        <f>IFERROR(VLOOKUP(A83,ЕНИИВИ1[],2,0),"")</f>
        <v/>
      </c>
      <c r="BQ83" s="2" t="str">
        <f>IFERROR(VLOOKUP(A83,ЕНИИВИ1[],4,0),"")</f>
        <v/>
      </c>
      <c r="BR83" s="31">
        <f>IFERROR(VLOOKUP(A83,ЕНИИВИ2[],2,0),"")</f>
        <v>44866</v>
      </c>
      <c r="BS83" s="2">
        <f>IFERROR(VLOOKUP(A83,ЕНИИВИ2[],4,0),"")</f>
        <v>93</v>
      </c>
      <c r="BT83" s="31">
        <v>44867</v>
      </c>
      <c r="BU83" s="31">
        <v>44872</v>
      </c>
      <c r="BV83" s="2">
        <v>700</v>
      </c>
      <c r="BW83" s="2">
        <v>700</v>
      </c>
      <c r="BX83" s="31"/>
      <c r="BY83" s="31"/>
      <c r="CA83">
        <v>1048</v>
      </c>
      <c r="CB83" s="31">
        <v>44888</v>
      </c>
      <c r="CC83" s="31"/>
      <c r="CD83" s="40"/>
      <c r="CE83" t="str">
        <f>IFERROR(VLOOKUP(A83,План28[],7,0),"")</f>
        <v/>
      </c>
      <c r="CF83" s="2" t="s">
        <v>1626</v>
      </c>
      <c r="CG83" s="65">
        <v>2</v>
      </c>
    </row>
    <row r="84" spans="1:85" hidden="1" x14ac:dyDescent="0.25">
      <c r="A84" s="32">
        <v>81</v>
      </c>
      <c r="B84" s="2" t="s">
        <v>1416</v>
      </c>
      <c r="C84" s="37" t="s">
        <v>1583</v>
      </c>
      <c r="D84" s="31">
        <v>44860</v>
      </c>
      <c r="E84" s="2" t="s">
        <v>1541</v>
      </c>
      <c r="F84" s="2" t="s">
        <v>1620</v>
      </c>
      <c r="G84" s="31">
        <v>33466</v>
      </c>
      <c r="H84" s="2"/>
      <c r="I84" s="2"/>
      <c r="J84" s="2"/>
      <c r="K84" s="2"/>
      <c r="L84" s="2"/>
      <c r="M84" s="2"/>
      <c r="N84" s="2"/>
      <c r="O84" s="2"/>
      <c r="P84" s="2" t="s">
        <v>1298</v>
      </c>
      <c r="Q84" s="2"/>
      <c r="R84" s="2" t="s">
        <v>1162</v>
      </c>
      <c r="S84" s="2" t="s">
        <v>484</v>
      </c>
      <c r="T84" s="2" t="s">
        <v>133</v>
      </c>
      <c r="U84" s="2" t="s">
        <v>1299</v>
      </c>
      <c r="V84" s="2" t="s">
        <v>484</v>
      </c>
      <c r="W84" s="2" t="s">
        <v>1299</v>
      </c>
      <c r="X84" s="2"/>
      <c r="Y84" s="2"/>
      <c r="Z84" s="2"/>
      <c r="AA84" s="2"/>
      <c r="AB84" s="2"/>
      <c r="AC84" s="2"/>
      <c r="AD84" s="31">
        <v>44831</v>
      </c>
      <c r="AE84" s="2">
        <v>3500</v>
      </c>
      <c r="AF84" s="2"/>
      <c r="AG84" s="2"/>
      <c r="AH84" s="2"/>
      <c r="AI84" s="2"/>
      <c r="AJ84" s="31"/>
      <c r="AK84" s="2"/>
      <c r="AL84" s="31"/>
      <c r="AM84" s="2"/>
      <c r="AN84" s="31"/>
      <c r="AO84" s="2"/>
      <c r="AP84" s="31"/>
      <c r="AQ84" s="2"/>
      <c r="AR84" s="31"/>
      <c r="AS84" s="31"/>
      <c r="AT84" s="2"/>
      <c r="AU84" s="31"/>
      <c r="AV84" s="31"/>
      <c r="AW84" s="2"/>
      <c r="AX84" s="2"/>
      <c r="AY84" s="31"/>
      <c r="AZ84" s="31"/>
      <c r="BA84" s="2"/>
      <c r="BB84" s="2"/>
      <c r="BC84" s="31"/>
      <c r="BD84" s="31"/>
      <c r="BE84" s="2"/>
      <c r="BF84" s="2"/>
      <c r="BG84" s="31"/>
      <c r="BH84" s="31"/>
      <c r="BI84" s="2"/>
      <c r="BJ84" s="2"/>
      <c r="BK84" s="31"/>
      <c r="BL84" s="31"/>
      <c r="BM84" s="2"/>
      <c r="BN84" s="2"/>
      <c r="BO84" s="2"/>
      <c r="BP84" s="31" t="str">
        <f>IFERROR(VLOOKUP(A84,ЕНИИВИ1[],2,0),"")</f>
        <v/>
      </c>
      <c r="BQ84" s="2" t="str">
        <f>IFERROR(VLOOKUP(A84,ЕНИИВИ1[],4,0),"")</f>
        <v/>
      </c>
      <c r="BR84" s="31">
        <f>IFERROR(VLOOKUP(A84,ЕНИИВИ2[],2,0),"")</f>
        <v>44866</v>
      </c>
      <c r="BS84" s="2">
        <f>IFERROR(VLOOKUP(A84,ЕНИИВИ2[],4,0),"")</f>
        <v>160</v>
      </c>
      <c r="BT84" s="31">
        <v>44867</v>
      </c>
      <c r="BU84" s="31">
        <v>44872</v>
      </c>
      <c r="BV84" s="2">
        <v>700</v>
      </c>
      <c r="BW84" s="2">
        <v>700</v>
      </c>
      <c r="BX84" s="31"/>
      <c r="BY84" s="31"/>
      <c r="CA84">
        <v>1049</v>
      </c>
      <c r="CB84" s="31">
        <v>44889</v>
      </c>
      <c r="CC84" s="31"/>
      <c r="CD84" s="40"/>
      <c r="CE84" t="str">
        <f>IFERROR(VLOOKUP(A84,План28[],7,0),"")</f>
        <v/>
      </c>
      <c r="CF84" s="2" t="s">
        <v>1626</v>
      </c>
      <c r="CG84" s="65">
        <v>2</v>
      </c>
    </row>
    <row r="85" spans="1:85" hidden="1" x14ac:dyDescent="0.25">
      <c r="A85" s="32">
        <v>82</v>
      </c>
      <c r="B85" s="2" t="s">
        <v>1416</v>
      </c>
      <c r="C85" s="33" t="s">
        <v>1575</v>
      </c>
      <c r="D85" s="31">
        <v>44860</v>
      </c>
      <c r="E85" s="2" t="s">
        <v>1541</v>
      </c>
      <c r="F85" s="2" t="s">
        <v>1620</v>
      </c>
      <c r="G85" s="31">
        <v>29413</v>
      </c>
      <c r="H85" s="2"/>
      <c r="I85" s="2"/>
      <c r="J85" s="2"/>
      <c r="K85" s="2"/>
      <c r="L85" s="2"/>
      <c r="M85" s="2"/>
      <c r="N85" s="2"/>
      <c r="O85" s="2"/>
      <c r="P85" s="2" t="s">
        <v>1298</v>
      </c>
      <c r="Q85" s="2"/>
      <c r="R85" s="2" t="s">
        <v>1162</v>
      </c>
      <c r="S85" s="2" t="s">
        <v>484</v>
      </c>
      <c r="T85" s="2" t="s">
        <v>133</v>
      </c>
      <c r="U85" s="2" t="s">
        <v>1299</v>
      </c>
      <c r="V85" s="2" t="s">
        <v>484</v>
      </c>
      <c r="W85" s="2" t="s">
        <v>1299</v>
      </c>
      <c r="X85" s="2"/>
      <c r="Y85" s="2"/>
      <c r="Z85" s="2"/>
      <c r="AA85" s="2"/>
      <c r="AB85" s="2"/>
      <c r="AC85" s="2"/>
      <c r="AD85" s="31">
        <v>44630</v>
      </c>
      <c r="AE85" s="2">
        <v>1300</v>
      </c>
      <c r="AF85" s="2"/>
      <c r="AG85" s="2"/>
      <c r="AH85" s="2"/>
      <c r="AI85" s="2"/>
      <c r="AJ85" s="31"/>
      <c r="AK85" s="2"/>
      <c r="AL85" s="31"/>
      <c r="AM85" s="2"/>
      <c r="AN85" s="31"/>
      <c r="AO85" s="2"/>
      <c r="AP85" s="31"/>
      <c r="AQ85" s="2"/>
      <c r="AR85" s="31"/>
      <c r="AS85" s="31"/>
      <c r="AT85" s="2"/>
      <c r="AU85" s="31"/>
      <c r="AV85" s="31"/>
      <c r="AW85" s="2"/>
      <c r="AX85" s="2"/>
      <c r="AY85" s="31"/>
      <c r="AZ85" s="31"/>
      <c r="BA85" s="2"/>
      <c r="BB85" s="2"/>
      <c r="BC85" s="31"/>
      <c r="BD85" s="31"/>
      <c r="BE85" s="2"/>
      <c r="BF85" s="2"/>
      <c r="BG85" s="31"/>
      <c r="BH85" s="31"/>
      <c r="BI85" s="2"/>
      <c r="BJ85" s="2"/>
      <c r="BK85" s="31"/>
      <c r="BL85" s="31"/>
      <c r="BM85" s="2"/>
      <c r="BN85" s="2"/>
      <c r="BO85" s="2"/>
      <c r="BP85" s="31" t="str">
        <f>IFERROR(VLOOKUP(A85,ЕНИИВИ1[],2,0),"")</f>
        <v/>
      </c>
      <c r="BQ85" s="2" t="str">
        <f>IFERROR(VLOOKUP(A85,ЕНИИВИ1[],4,0),"")</f>
        <v/>
      </c>
      <c r="BR85" s="31">
        <f>IFERROR(VLOOKUP(A85,ЕНИИВИ2[],2,0),"")</f>
        <v>44866</v>
      </c>
      <c r="BS85" s="2">
        <f>IFERROR(VLOOKUP(A85,ЕНИИВИ2[],4,0),"")</f>
        <v>241</v>
      </c>
      <c r="BT85" s="31">
        <v>44867</v>
      </c>
      <c r="BU85" s="31">
        <v>44872</v>
      </c>
      <c r="BV85" s="2">
        <v>700</v>
      </c>
      <c r="BW85" s="2">
        <v>700</v>
      </c>
      <c r="BX85" s="31"/>
      <c r="BY85" s="31"/>
      <c r="CA85">
        <v>1050</v>
      </c>
      <c r="CB85" s="31">
        <v>44888</v>
      </c>
      <c r="CC85" s="31"/>
      <c r="CD85" s="40"/>
      <c r="CE85" t="str">
        <f>IFERROR(VLOOKUP(A85,План28[],7,0),"")</f>
        <v/>
      </c>
      <c r="CF85" s="2" t="s">
        <v>1626</v>
      </c>
      <c r="CG85" s="65">
        <v>5</v>
      </c>
    </row>
    <row r="86" spans="1:85" hidden="1" x14ac:dyDescent="0.25">
      <c r="A86" s="32">
        <v>83</v>
      </c>
      <c r="B86" s="2" t="s">
        <v>1416</v>
      </c>
      <c r="C86" s="2">
        <v>19582</v>
      </c>
      <c r="D86" s="31">
        <v>44860</v>
      </c>
      <c r="E86" s="2" t="s">
        <v>1541</v>
      </c>
      <c r="F86" s="2" t="s">
        <v>1427</v>
      </c>
      <c r="G86" s="31">
        <v>29851</v>
      </c>
      <c r="H86" s="2"/>
      <c r="I86" s="2"/>
      <c r="J86" s="2"/>
      <c r="K86" s="2"/>
      <c r="L86" s="2"/>
      <c r="M86" s="2"/>
      <c r="N86" s="2"/>
      <c r="O86" s="2"/>
      <c r="P86" s="2" t="s">
        <v>1298</v>
      </c>
      <c r="Q86" s="2"/>
      <c r="R86" s="2" t="s">
        <v>1162</v>
      </c>
      <c r="S86" s="2" t="s">
        <v>484</v>
      </c>
      <c r="T86" s="2" t="s">
        <v>133</v>
      </c>
      <c r="U86" s="2" t="s">
        <v>1299</v>
      </c>
      <c r="V86" s="2" t="s">
        <v>484</v>
      </c>
      <c r="W86" s="2" t="s">
        <v>1299</v>
      </c>
      <c r="X86" s="2"/>
      <c r="Y86" s="2"/>
      <c r="Z86" s="2"/>
      <c r="AA86" s="2"/>
      <c r="AB86" s="2"/>
      <c r="AC86" s="2"/>
      <c r="AD86" s="31">
        <v>44770</v>
      </c>
      <c r="AE86" s="2">
        <v>500</v>
      </c>
      <c r="AF86" s="2"/>
      <c r="AG86" s="2"/>
      <c r="AH86" s="2"/>
      <c r="AI86" s="2"/>
      <c r="AJ86" s="31"/>
      <c r="AK86" s="2"/>
      <c r="AL86" s="31"/>
      <c r="AM86" s="2"/>
      <c r="AN86" s="31"/>
      <c r="AO86" s="2"/>
      <c r="AP86" s="31"/>
      <c r="AQ86" s="2"/>
      <c r="AR86" s="31"/>
      <c r="AS86" s="31"/>
      <c r="AT86" s="2"/>
      <c r="AU86" s="31"/>
      <c r="AV86" s="31"/>
      <c r="AW86" s="2"/>
      <c r="AX86" s="2"/>
      <c r="AY86" s="31"/>
      <c r="AZ86" s="31"/>
      <c r="BA86" s="2"/>
      <c r="BB86" s="2"/>
      <c r="BC86" s="31"/>
      <c r="BD86" s="31"/>
      <c r="BE86" s="2"/>
      <c r="BF86" s="2"/>
      <c r="BG86" s="31"/>
      <c r="BH86" s="31"/>
      <c r="BI86" s="2"/>
      <c r="BJ86" s="2"/>
      <c r="BK86" s="31"/>
      <c r="BL86" s="31"/>
      <c r="BM86" s="2"/>
      <c r="BN86" s="2"/>
      <c r="BO86" s="2"/>
      <c r="BP86" s="31" t="str">
        <f>IFERROR(VLOOKUP(A86,ЕНИИВИ1[],2,0),"")</f>
        <v/>
      </c>
      <c r="BQ86" s="2" t="str">
        <f>IFERROR(VLOOKUP(A86,ЕНИИВИ1[],4,0),"")</f>
        <v/>
      </c>
      <c r="BR86" s="31">
        <f>IFERROR(VLOOKUP(A86,ЕНИИВИ2[],2,0),"")</f>
        <v>44866</v>
      </c>
      <c r="BS86" s="2">
        <f>IFERROR(VLOOKUP(A86,ЕНИИВИ2[],4,0),"")</f>
        <v>0</v>
      </c>
      <c r="BT86" s="31"/>
      <c r="BU86" s="31"/>
      <c r="BV86" s="31"/>
      <c r="BW86" s="31"/>
      <c r="BX86" s="31"/>
      <c r="BY86" s="31"/>
      <c r="CA86">
        <v>1084</v>
      </c>
      <c r="CB86" s="31"/>
      <c r="CC86" s="31"/>
      <c r="CD86" s="40"/>
      <c r="CE86" t="str">
        <f>IFERROR(VLOOKUP(A86,План28[],7,0),"")</f>
        <v>Мартынов</v>
      </c>
      <c r="CF86" s="2" t="s">
        <v>1626</v>
      </c>
    </row>
    <row r="87" spans="1:85" hidden="1" x14ac:dyDescent="0.25">
      <c r="A87" s="32">
        <v>84</v>
      </c>
      <c r="B87" s="2" t="s">
        <v>1539</v>
      </c>
      <c r="C87" s="2">
        <v>3231</v>
      </c>
      <c r="D87" s="31">
        <v>44860</v>
      </c>
      <c r="E87" s="2" t="s">
        <v>1541</v>
      </c>
      <c r="F87" s="2" t="s">
        <v>1620</v>
      </c>
      <c r="G87" s="31">
        <v>27202</v>
      </c>
      <c r="H87" s="2"/>
      <c r="I87" s="2"/>
      <c r="J87" s="2"/>
      <c r="K87" s="2"/>
      <c r="L87" s="2"/>
      <c r="M87" s="2"/>
      <c r="N87" s="2"/>
      <c r="O87" s="2"/>
      <c r="P87" s="2" t="s">
        <v>1297</v>
      </c>
      <c r="Q87" s="2"/>
      <c r="R87" s="2" t="s">
        <v>1162</v>
      </c>
      <c r="S87" s="2" t="s">
        <v>484</v>
      </c>
      <c r="T87" s="2" t="s">
        <v>133</v>
      </c>
      <c r="U87" s="2" t="s">
        <v>1299</v>
      </c>
      <c r="V87" s="2" t="s">
        <v>484</v>
      </c>
      <c r="W87" s="2" t="s">
        <v>1299</v>
      </c>
      <c r="X87" s="2"/>
      <c r="Y87" s="2"/>
      <c r="Z87" s="2"/>
      <c r="AA87" s="2"/>
      <c r="AB87" s="2"/>
      <c r="AC87" s="2"/>
      <c r="AD87" s="31">
        <v>44832</v>
      </c>
      <c r="AE87" s="2">
        <v>3400</v>
      </c>
      <c r="AF87" s="2"/>
      <c r="AG87" s="2"/>
      <c r="AH87" s="2"/>
      <c r="AI87" s="2"/>
      <c r="AJ87" s="31"/>
      <c r="AK87" s="2"/>
      <c r="AL87" s="31"/>
      <c r="AM87" s="2"/>
      <c r="AN87" s="31"/>
      <c r="AO87" s="2"/>
      <c r="AP87" s="31"/>
      <c r="AQ87" s="2"/>
      <c r="AR87" s="31"/>
      <c r="AS87" s="31"/>
      <c r="AT87" s="2"/>
      <c r="AU87" s="31"/>
      <c r="AV87" s="31"/>
      <c r="AW87" s="2"/>
      <c r="AX87" s="2"/>
      <c r="AY87" s="31"/>
      <c r="AZ87" s="31"/>
      <c r="BA87" s="2"/>
      <c r="BB87" s="2"/>
      <c r="BC87" s="31"/>
      <c r="BD87" s="31"/>
      <c r="BE87" s="2"/>
      <c r="BF87" s="2"/>
      <c r="BG87" s="31"/>
      <c r="BH87" s="31"/>
      <c r="BI87" s="2"/>
      <c r="BJ87" s="2"/>
      <c r="BK87" s="31"/>
      <c r="BL87" s="31"/>
      <c r="BM87" s="2"/>
      <c r="BN87" s="2"/>
      <c r="BO87" s="2"/>
      <c r="BP87" s="31" t="str">
        <f>IFERROR(VLOOKUP(A87,ЕНИИВИ1[],2,0),"")</f>
        <v/>
      </c>
      <c r="BQ87" s="2" t="str">
        <f>IFERROR(VLOOKUP(A87,ЕНИИВИ1[],4,0),"")</f>
        <v/>
      </c>
      <c r="BR87" s="31">
        <f>IFERROR(VLOOKUP(A87,ЕНИИВИ2[],2,0),"")</f>
        <v>44866</v>
      </c>
      <c r="BS87" s="2">
        <f>IFERROR(VLOOKUP(A87,ЕНИИВИ2[],4,0),"")</f>
        <v>114</v>
      </c>
      <c r="BT87" s="31">
        <v>44867</v>
      </c>
      <c r="BU87" s="31">
        <v>44872</v>
      </c>
      <c r="BV87" s="2">
        <v>700</v>
      </c>
      <c r="BW87" s="2">
        <v>700</v>
      </c>
      <c r="BX87" s="31"/>
      <c r="BY87" s="31"/>
      <c r="CA87">
        <v>1051</v>
      </c>
      <c r="CB87" s="31">
        <v>44888</v>
      </c>
      <c r="CC87" s="31"/>
      <c r="CD87" s="40" t="s">
        <v>1612</v>
      </c>
      <c r="CE87" t="str">
        <f>IFERROR(VLOOKUP(A87,План28[],7,0),"")</f>
        <v/>
      </c>
      <c r="CF87" s="2" t="s">
        <v>1626</v>
      </c>
      <c r="CG87" s="65">
        <v>4</v>
      </c>
    </row>
    <row r="88" spans="1:85" hidden="1" x14ac:dyDescent="0.25">
      <c r="A88" s="68">
        <v>85</v>
      </c>
      <c r="B88" s="66" t="s">
        <v>1416</v>
      </c>
      <c r="C88" s="66">
        <v>14871</v>
      </c>
      <c r="D88" s="67">
        <v>44861</v>
      </c>
      <c r="E88" s="66" t="s">
        <v>1541</v>
      </c>
      <c r="F88" s="66" t="s">
        <v>1630</v>
      </c>
      <c r="G88" s="67">
        <v>30271</v>
      </c>
      <c r="H88" s="66"/>
      <c r="I88" s="66"/>
      <c r="J88" s="66"/>
      <c r="K88" s="66"/>
      <c r="L88" s="66"/>
      <c r="M88" s="66"/>
      <c r="N88" s="66"/>
      <c r="O88" s="66"/>
      <c r="P88" s="66" t="s">
        <v>1298</v>
      </c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7">
        <v>44776</v>
      </c>
      <c r="AE88" s="66">
        <v>1600</v>
      </c>
      <c r="AF88" s="66"/>
      <c r="AG88" s="66"/>
      <c r="AH88" s="66"/>
      <c r="AI88" s="66"/>
      <c r="AJ88" s="67"/>
      <c r="AK88" s="66"/>
      <c r="AL88" s="67"/>
      <c r="AM88" s="66"/>
      <c r="AN88" s="67"/>
      <c r="AO88" s="66"/>
      <c r="AP88" s="67"/>
      <c r="AQ88" s="66"/>
      <c r="AR88" s="67"/>
      <c r="AS88" s="67"/>
      <c r="AT88" s="66"/>
      <c r="AU88" s="67"/>
      <c r="AV88" s="67"/>
      <c r="AW88" s="66"/>
      <c r="AX88" s="66"/>
      <c r="AY88" s="67"/>
      <c r="AZ88" s="67"/>
      <c r="BA88" s="66"/>
      <c r="BB88" s="66"/>
      <c r="BC88" s="67"/>
      <c r="BD88" s="67"/>
      <c r="BE88" s="66"/>
      <c r="BF88" s="66"/>
      <c r="BG88" s="67"/>
      <c r="BH88" s="67"/>
      <c r="BI88" s="66"/>
      <c r="BJ88" s="66"/>
      <c r="BK88" s="67"/>
      <c r="BL88" s="67"/>
      <c r="BM88" s="66"/>
      <c r="BN88" s="66"/>
      <c r="BO88" s="66"/>
      <c r="BP88" s="67" t="s">
        <v>1631</v>
      </c>
      <c r="BQ88" s="69" t="s">
        <v>1631</v>
      </c>
      <c r="BR88" s="67" t="s">
        <v>1631</v>
      </c>
      <c r="BS88" s="69" t="s">
        <v>1631</v>
      </c>
      <c r="BT88" s="67"/>
      <c r="BU88" s="67"/>
      <c r="BV88" s="67"/>
      <c r="BW88" s="67"/>
      <c r="BX88" s="67"/>
      <c r="BY88" s="67"/>
      <c r="BZ88" s="65"/>
      <c r="CA88" s="65">
        <v>1085</v>
      </c>
      <c r="CB88" s="67"/>
      <c r="CC88" s="31"/>
      <c r="CD88" s="40"/>
      <c r="CE88" t="str">
        <f>IFERROR(VLOOKUP(A88,План28[],7,0),"")</f>
        <v/>
      </c>
      <c r="CF88" s="66" t="s">
        <v>1626</v>
      </c>
      <c r="CG88">
        <v>5</v>
      </c>
    </row>
    <row r="89" spans="1:85" hidden="1" x14ac:dyDescent="0.25">
      <c r="A89" s="68">
        <v>86</v>
      </c>
      <c r="B89" s="66" t="s">
        <v>1416</v>
      </c>
      <c r="C89" s="66">
        <v>8254</v>
      </c>
      <c r="D89" s="67">
        <v>44861</v>
      </c>
      <c r="E89" s="66" t="s">
        <v>1541</v>
      </c>
      <c r="F89" s="66" t="s">
        <v>1632</v>
      </c>
      <c r="G89" s="67">
        <v>29202</v>
      </c>
      <c r="H89" s="66"/>
      <c r="I89" s="66"/>
      <c r="J89" s="66"/>
      <c r="K89" s="66"/>
      <c r="L89" s="66"/>
      <c r="M89" s="66"/>
      <c r="N89" s="66"/>
      <c r="O89" s="66"/>
      <c r="P89" s="66" t="s">
        <v>1298</v>
      </c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7">
        <v>44798</v>
      </c>
      <c r="AE89" s="66">
        <v>110000</v>
      </c>
      <c r="AF89" s="67">
        <v>44861</v>
      </c>
      <c r="AG89" s="66">
        <v>74000</v>
      </c>
      <c r="AH89" s="66"/>
      <c r="AI89" s="66"/>
      <c r="AJ89" s="67"/>
      <c r="AK89" s="66"/>
      <c r="AL89" s="67"/>
      <c r="AM89" s="66"/>
      <c r="AN89" s="67"/>
      <c r="AO89" s="66"/>
      <c r="AP89" s="67"/>
      <c r="AQ89" s="66"/>
      <c r="AR89" s="67"/>
      <c r="AS89" s="67"/>
      <c r="AT89" s="66"/>
      <c r="AU89" s="67"/>
      <c r="AV89" s="67"/>
      <c r="AW89" s="66"/>
      <c r="AX89" s="66"/>
      <c r="AY89" s="67"/>
      <c r="AZ89" s="67"/>
      <c r="BA89" s="66"/>
      <c r="BB89" s="66"/>
      <c r="BC89" s="67"/>
      <c r="BD89" s="67"/>
      <c r="BE89" s="66"/>
      <c r="BF89" s="66"/>
      <c r="BG89" s="67"/>
      <c r="BH89" s="67"/>
      <c r="BI89" s="66"/>
      <c r="BJ89" s="66"/>
      <c r="BK89" s="67"/>
      <c r="BL89" s="67"/>
      <c r="BM89" s="66"/>
      <c r="BN89" s="66"/>
      <c r="BO89" s="66"/>
      <c r="BP89" s="67" t="s">
        <v>1631</v>
      </c>
      <c r="BQ89" s="69" t="s">
        <v>1631</v>
      </c>
      <c r="BR89" s="67" t="s">
        <v>1631</v>
      </c>
      <c r="BS89" s="69" t="s">
        <v>1631</v>
      </c>
      <c r="BT89" s="67"/>
      <c r="BU89" s="67"/>
      <c r="BV89" s="67"/>
      <c r="BW89" s="67"/>
      <c r="BX89" s="67"/>
      <c r="BY89" s="67"/>
      <c r="BZ89" s="65"/>
      <c r="CA89" s="65">
        <v>1086</v>
      </c>
      <c r="CB89" s="67"/>
      <c r="CC89" s="31"/>
      <c r="CD89" s="40"/>
      <c r="CE89" t="str">
        <f>IFERROR(VLOOKUP(A89,План28[],7,0),"")</f>
        <v/>
      </c>
      <c r="CF89" s="66" t="s">
        <v>1626</v>
      </c>
      <c r="CG89" s="65">
        <v>5</v>
      </c>
    </row>
    <row r="90" spans="1:85" hidden="1" x14ac:dyDescent="0.25">
      <c r="A90" s="68">
        <v>87</v>
      </c>
      <c r="B90" s="66" t="s">
        <v>1416</v>
      </c>
      <c r="C90" s="66">
        <v>11589</v>
      </c>
      <c r="D90" s="67">
        <v>44861</v>
      </c>
      <c r="E90" s="66" t="s">
        <v>1541</v>
      </c>
      <c r="F90" s="66" t="s">
        <v>1630</v>
      </c>
      <c r="G90" s="67">
        <v>32295</v>
      </c>
      <c r="H90" s="66"/>
      <c r="I90" s="66"/>
      <c r="J90" s="66"/>
      <c r="K90" s="66"/>
      <c r="L90" s="66"/>
      <c r="M90" s="66"/>
      <c r="N90" s="66"/>
      <c r="O90" s="66"/>
      <c r="P90" s="66" t="s">
        <v>1298</v>
      </c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7">
        <v>44693</v>
      </c>
      <c r="AE90" s="66">
        <v>4200</v>
      </c>
      <c r="AF90" s="67">
        <v>44861</v>
      </c>
      <c r="AG90" s="66">
        <v>1300000</v>
      </c>
      <c r="AH90" s="66"/>
      <c r="AI90" s="66"/>
      <c r="AJ90" s="67"/>
      <c r="AK90" s="66"/>
      <c r="AL90" s="67"/>
      <c r="AM90" s="66"/>
      <c r="AN90" s="67"/>
      <c r="AO90" s="66"/>
      <c r="AP90" s="67"/>
      <c r="AQ90" s="66"/>
      <c r="AR90" s="67"/>
      <c r="AS90" s="67"/>
      <c r="AT90" s="66"/>
      <c r="AU90" s="67"/>
      <c r="AV90" s="67"/>
      <c r="AW90" s="66"/>
      <c r="AX90" s="66"/>
      <c r="AY90" s="67"/>
      <c r="AZ90" s="67"/>
      <c r="BA90" s="66"/>
      <c r="BB90" s="66"/>
      <c r="BC90" s="67"/>
      <c r="BD90" s="67"/>
      <c r="BE90" s="66"/>
      <c r="BF90" s="66"/>
      <c r="BG90" s="67"/>
      <c r="BH90" s="67"/>
      <c r="BI90" s="66"/>
      <c r="BJ90" s="66"/>
      <c r="BK90" s="67"/>
      <c r="BL90" s="67"/>
      <c r="BM90" s="66"/>
      <c r="BN90" s="66"/>
      <c r="BO90" s="66"/>
      <c r="BP90" s="67" t="s">
        <v>1631</v>
      </c>
      <c r="BQ90" s="69" t="s">
        <v>1631</v>
      </c>
      <c r="BR90" s="67" t="s">
        <v>1631</v>
      </c>
      <c r="BS90" s="69" t="s">
        <v>1631</v>
      </c>
      <c r="BT90" s="67"/>
      <c r="BU90" s="67"/>
      <c r="BV90" s="67"/>
      <c r="BW90" s="67"/>
      <c r="BX90" s="67"/>
      <c r="BY90" s="67"/>
      <c r="BZ90" s="65"/>
      <c r="CA90" s="65">
        <v>1087</v>
      </c>
      <c r="CB90" s="67"/>
      <c r="CC90" s="31"/>
      <c r="CD90" s="40"/>
      <c r="CE90" t="str">
        <f>IFERROR(VLOOKUP(A90,План28[],7,0),"")</f>
        <v/>
      </c>
      <c r="CF90" s="66" t="s">
        <v>1626</v>
      </c>
    </row>
    <row r="91" spans="1:85" hidden="1" x14ac:dyDescent="0.25">
      <c r="A91" s="68">
        <v>92</v>
      </c>
      <c r="B91" s="66" t="s">
        <v>1416</v>
      </c>
      <c r="C91" s="66">
        <v>7659</v>
      </c>
      <c r="D91" s="67">
        <v>44874</v>
      </c>
      <c r="E91" s="66" t="s">
        <v>1541</v>
      </c>
      <c r="F91" s="66" t="s">
        <v>1630</v>
      </c>
      <c r="G91" s="67">
        <v>30898</v>
      </c>
      <c r="H91" s="66"/>
      <c r="I91" s="66"/>
      <c r="J91" s="66"/>
      <c r="K91" s="66"/>
      <c r="L91" s="66"/>
      <c r="M91" s="66"/>
      <c r="N91" s="66"/>
      <c r="O91" s="66"/>
      <c r="P91" s="66" t="s">
        <v>1298</v>
      </c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7">
        <v>44855</v>
      </c>
      <c r="AE91" s="66">
        <v>210000</v>
      </c>
      <c r="AF91" s="66"/>
      <c r="AG91" s="66"/>
      <c r="AH91" s="66"/>
      <c r="AI91" s="66"/>
      <c r="AJ91" s="67"/>
      <c r="AK91" s="66"/>
      <c r="AL91" s="67"/>
      <c r="AM91" s="66"/>
      <c r="AN91" s="67"/>
      <c r="AO91" s="66"/>
      <c r="AP91" s="67"/>
      <c r="AQ91" s="66"/>
      <c r="AR91" s="67"/>
      <c r="AS91" s="67"/>
      <c r="AT91" s="66"/>
      <c r="AU91" s="67"/>
      <c r="AV91" s="67"/>
      <c r="AW91" s="66"/>
      <c r="AX91" s="66"/>
      <c r="AY91" s="67"/>
      <c r="AZ91" s="67"/>
      <c r="BA91" s="66"/>
      <c r="BB91" s="66"/>
      <c r="BC91" s="67"/>
      <c r="BD91" s="67"/>
      <c r="BE91" s="66"/>
      <c r="BF91" s="66"/>
      <c r="BG91" s="67"/>
      <c r="BH91" s="67"/>
      <c r="BI91" s="66"/>
      <c r="BJ91" s="66"/>
      <c r="BK91" s="67"/>
      <c r="BL91" s="67"/>
      <c r="BM91" s="66"/>
      <c r="BN91" s="66"/>
      <c r="BO91" s="66"/>
      <c r="BP91" s="67" t="s">
        <v>1631</v>
      </c>
      <c r="BQ91" s="69" t="s">
        <v>1631</v>
      </c>
      <c r="BR91" s="67" t="s">
        <v>1631</v>
      </c>
      <c r="BS91" s="69" t="s">
        <v>1631</v>
      </c>
      <c r="BT91" s="67"/>
      <c r="BU91" s="67"/>
      <c r="BV91" s="67"/>
      <c r="BW91" s="67"/>
      <c r="BX91" s="67"/>
      <c r="BY91" s="67"/>
      <c r="BZ91" s="65"/>
      <c r="CA91" s="65">
        <v>1088</v>
      </c>
      <c r="CB91" s="67"/>
      <c r="CC91" s="31"/>
      <c r="CD91" s="40"/>
      <c r="CE91" t="str">
        <f>IFERROR(VLOOKUP(A91,План28[],7,0),"")</f>
        <v/>
      </c>
      <c r="CF91" s="66" t="s">
        <v>1634</v>
      </c>
    </row>
    <row r="92" spans="1:85" hidden="1" x14ac:dyDescent="0.25">
      <c r="A92" s="68">
        <v>93</v>
      </c>
      <c r="B92" s="66" t="s">
        <v>1416</v>
      </c>
      <c r="C92" s="66"/>
      <c r="D92" s="67">
        <v>44873</v>
      </c>
      <c r="E92" s="66" t="s">
        <v>1541</v>
      </c>
      <c r="F92" s="66" t="s">
        <v>1632</v>
      </c>
      <c r="G92" s="67">
        <v>28159</v>
      </c>
      <c r="H92" s="66"/>
      <c r="I92" s="66"/>
      <c r="J92" s="66"/>
      <c r="K92" s="66"/>
      <c r="L92" s="66"/>
      <c r="M92" s="66"/>
      <c r="N92" s="66"/>
      <c r="O92" s="66"/>
      <c r="P92" s="66" t="s">
        <v>1298</v>
      </c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7">
        <v>44866</v>
      </c>
      <c r="AE92" s="66">
        <v>120000</v>
      </c>
      <c r="AF92" s="66"/>
      <c r="AG92" s="66"/>
      <c r="AH92" s="66"/>
      <c r="AI92" s="66"/>
      <c r="AJ92" s="67"/>
      <c r="AK92" s="66"/>
      <c r="AL92" s="67"/>
      <c r="AM92" s="66"/>
      <c r="AN92" s="67"/>
      <c r="AO92" s="66"/>
      <c r="AP92" s="67"/>
      <c r="AQ92" s="66"/>
      <c r="AR92" s="67"/>
      <c r="AS92" s="67"/>
      <c r="AT92" s="66"/>
      <c r="AU92" s="67"/>
      <c r="AV92" s="67"/>
      <c r="AW92" s="66"/>
      <c r="AX92" s="66"/>
      <c r="AY92" s="67"/>
      <c r="AZ92" s="67"/>
      <c r="BA92" s="66"/>
      <c r="BB92" s="66"/>
      <c r="BC92" s="67"/>
      <c r="BD92" s="67"/>
      <c r="BE92" s="66"/>
      <c r="BF92" s="66"/>
      <c r="BG92" s="67"/>
      <c r="BH92" s="67"/>
      <c r="BI92" s="66"/>
      <c r="BJ92" s="66"/>
      <c r="BK92" s="67"/>
      <c r="BL92" s="67"/>
      <c r="BM92" s="66"/>
      <c r="BN92" s="66"/>
      <c r="BO92" s="66"/>
      <c r="BP92" s="67" t="s">
        <v>1631</v>
      </c>
      <c r="BQ92" s="69" t="s">
        <v>1631</v>
      </c>
      <c r="BR92" s="67" t="s">
        <v>1631</v>
      </c>
      <c r="BS92" s="69" t="s">
        <v>1631</v>
      </c>
      <c r="BT92" s="67"/>
      <c r="BU92" s="67"/>
      <c r="BV92" s="67"/>
      <c r="BW92" s="67"/>
      <c r="BX92" s="67"/>
      <c r="BY92" s="67"/>
      <c r="BZ92" s="65"/>
      <c r="CA92" s="65">
        <v>1089</v>
      </c>
      <c r="CB92" s="67"/>
      <c r="CC92" s="31"/>
      <c r="CD92" s="40"/>
      <c r="CE92" t="str">
        <f>IFERROR(VLOOKUP(A92,План28[],7,0),"")</f>
        <v/>
      </c>
      <c r="CF92" s="66" t="s">
        <v>1626</v>
      </c>
    </row>
    <row r="93" spans="1:85" hidden="1" x14ac:dyDescent="0.25">
      <c r="A93" s="68">
        <v>94</v>
      </c>
      <c r="B93" s="66" t="s">
        <v>1416</v>
      </c>
      <c r="C93" s="66">
        <v>11229</v>
      </c>
      <c r="D93" s="67">
        <v>44874</v>
      </c>
      <c r="E93" s="66" t="s">
        <v>1541</v>
      </c>
      <c r="F93" s="66" t="s">
        <v>1630</v>
      </c>
      <c r="G93" s="67">
        <v>29747</v>
      </c>
      <c r="H93" s="66"/>
      <c r="I93" s="66"/>
      <c r="J93" s="66"/>
      <c r="K93" s="66"/>
      <c r="L93" s="66"/>
      <c r="M93" s="66"/>
      <c r="N93" s="66"/>
      <c r="O93" s="66"/>
      <c r="P93" s="66" t="s">
        <v>1298</v>
      </c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7">
        <v>44839</v>
      </c>
      <c r="AE93" s="66">
        <v>33000</v>
      </c>
      <c r="AF93" s="66"/>
      <c r="AG93" s="66"/>
      <c r="AH93" s="66"/>
      <c r="AI93" s="66"/>
      <c r="AJ93" s="67"/>
      <c r="AK93" s="66"/>
      <c r="AL93" s="67"/>
      <c r="AM93" s="66"/>
      <c r="AN93" s="67"/>
      <c r="AO93" s="66"/>
      <c r="AP93" s="67"/>
      <c r="AQ93" s="66"/>
      <c r="AR93" s="67"/>
      <c r="AS93" s="67"/>
      <c r="AT93" s="66"/>
      <c r="AU93" s="67"/>
      <c r="AV93" s="67"/>
      <c r="AW93" s="66"/>
      <c r="AX93" s="66"/>
      <c r="AY93" s="67"/>
      <c r="AZ93" s="67"/>
      <c r="BA93" s="66"/>
      <c r="BB93" s="66"/>
      <c r="BC93" s="67"/>
      <c r="BD93" s="67"/>
      <c r="BE93" s="66"/>
      <c r="BF93" s="66"/>
      <c r="BG93" s="67"/>
      <c r="BH93" s="67"/>
      <c r="BI93" s="66"/>
      <c r="BJ93" s="66"/>
      <c r="BK93" s="67"/>
      <c r="BL93" s="67"/>
      <c r="BM93" s="66"/>
      <c r="BN93" s="66"/>
      <c r="BO93" s="66"/>
      <c r="BP93" s="67" t="s">
        <v>1631</v>
      </c>
      <c r="BQ93" s="69" t="s">
        <v>1631</v>
      </c>
      <c r="BR93" s="67" t="s">
        <v>1631</v>
      </c>
      <c r="BS93" s="69" t="s">
        <v>1631</v>
      </c>
      <c r="BT93" s="67"/>
      <c r="BU93" s="67"/>
      <c r="BV93" s="67"/>
      <c r="BW93" s="67"/>
      <c r="BX93" s="67"/>
      <c r="BY93" s="67"/>
      <c r="BZ93" s="65"/>
      <c r="CA93" s="65">
        <v>1090</v>
      </c>
      <c r="CB93" s="67"/>
      <c r="CC93" s="31"/>
      <c r="CD93" s="40"/>
      <c r="CE93" t="str">
        <f>IFERROR(VLOOKUP(A93,План28[],7,0),"")</f>
        <v/>
      </c>
      <c r="CF93" s="66" t="s">
        <v>1626</v>
      </c>
    </row>
    <row r="94" spans="1:85" hidden="1" x14ac:dyDescent="0.25">
      <c r="A94" s="68">
        <v>95</v>
      </c>
      <c r="B94" s="66" t="s">
        <v>1416</v>
      </c>
      <c r="C94" s="66">
        <v>13724</v>
      </c>
      <c r="D94" s="67">
        <v>44879</v>
      </c>
      <c r="E94" s="66" t="s">
        <v>1541</v>
      </c>
      <c r="F94" s="66" t="s">
        <v>1632</v>
      </c>
      <c r="G94" s="67">
        <v>26692</v>
      </c>
      <c r="H94" s="66"/>
      <c r="I94" s="66"/>
      <c r="J94" s="66"/>
      <c r="K94" s="66"/>
      <c r="L94" s="66"/>
      <c r="M94" s="66"/>
      <c r="N94" s="66"/>
      <c r="O94" s="66"/>
      <c r="P94" s="66" t="s">
        <v>1298</v>
      </c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7">
        <v>44879</v>
      </c>
      <c r="AE94" s="66">
        <v>64000</v>
      </c>
      <c r="AF94" s="66"/>
      <c r="AG94" s="66"/>
      <c r="AH94" s="66"/>
      <c r="AI94" s="66"/>
      <c r="AJ94" s="67"/>
      <c r="AK94" s="66"/>
      <c r="AL94" s="67"/>
      <c r="AM94" s="66"/>
      <c r="AN94" s="67"/>
      <c r="AO94" s="66"/>
      <c r="AP94" s="67"/>
      <c r="AQ94" s="66"/>
      <c r="AR94" s="67"/>
      <c r="AS94" s="67"/>
      <c r="AT94" s="66"/>
      <c r="AU94" s="67"/>
      <c r="AV94" s="67"/>
      <c r="AW94" s="66"/>
      <c r="AX94" s="66"/>
      <c r="AY94" s="67"/>
      <c r="AZ94" s="67"/>
      <c r="BA94" s="66"/>
      <c r="BB94" s="66"/>
      <c r="BC94" s="67"/>
      <c r="BD94" s="67"/>
      <c r="BE94" s="66"/>
      <c r="BF94" s="66"/>
      <c r="BG94" s="67"/>
      <c r="BH94" s="67"/>
      <c r="BI94" s="66"/>
      <c r="BJ94" s="66"/>
      <c r="BK94" s="67"/>
      <c r="BL94" s="67"/>
      <c r="BM94" s="66"/>
      <c r="BN94" s="66"/>
      <c r="BO94" s="66"/>
      <c r="BP94" s="67" t="s">
        <v>1631</v>
      </c>
      <c r="BQ94" s="69" t="s">
        <v>1631</v>
      </c>
      <c r="BR94" s="67" t="s">
        <v>1631</v>
      </c>
      <c r="BS94" s="69" t="s">
        <v>1631</v>
      </c>
      <c r="BT94" s="67"/>
      <c r="BU94" s="67"/>
      <c r="BV94" s="67"/>
      <c r="BW94" s="67"/>
      <c r="BX94" s="67"/>
      <c r="BY94" s="67"/>
      <c r="BZ94" s="65"/>
      <c r="CA94" s="65">
        <v>1091</v>
      </c>
      <c r="CB94" s="67"/>
      <c r="CC94" s="31"/>
      <c r="CD94" s="40"/>
      <c r="CE94" t="str">
        <f>IFERROR(VLOOKUP(A94,План28[],7,0),"")</f>
        <v/>
      </c>
      <c r="CF94" s="66" t="s">
        <v>1626</v>
      </c>
    </row>
    <row r="95" spans="1:85" hidden="1" x14ac:dyDescent="0.25">
      <c r="A95" s="68">
        <v>96</v>
      </c>
      <c r="B95" s="66" t="s">
        <v>1416</v>
      </c>
      <c r="C95" s="70" t="s">
        <v>1633</v>
      </c>
      <c r="D95" s="67">
        <v>44879</v>
      </c>
      <c r="E95" s="66" t="s">
        <v>1541</v>
      </c>
      <c r="F95" s="66" t="s">
        <v>1630</v>
      </c>
      <c r="G95" s="67">
        <v>29291</v>
      </c>
      <c r="H95" s="66"/>
      <c r="I95" s="66"/>
      <c r="J95" s="66"/>
      <c r="K95" s="66"/>
      <c r="L95" s="66"/>
      <c r="M95" s="66"/>
      <c r="N95" s="66"/>
      <c r="O95" s="66"/>
      <c r="P95" s="66" t="s">
        <v>1298</v>
      </c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7">
        <v>44852</v>
      </c>
      <c r="AE95" s="66">
        <v>5130</v>
      </c>
      <c r="AF95" s="66"/>
      <c r="AG95" s="66"/>
      <c r="AH95" s="66"/>
      <c r="AI95" s="66"/>
      <c r="AJ95" s="67"/>
      <c r="AK95" s="66"/>
      <c r="AL95" s="67"/>
      <c r="AM95" s="66"/>
      <c r="AN95" s="67"/>
      <c r="AO95" s="66"/>
      <c r="AP95" s="67"/>
      <c r="AQ95" s="66"/>
      <c r="AR95" s="67"/>
      <c r="AS95" s="67"/>
      <c r="AT95" s="66"/>
      <c r="AU95" s="67"/>
      <c r="AV95" s="67"/>
      <c r="AW95" s="66"/>
      <c r="AX95" s="66"/>
      <c r="AY95" s="67"/>
      <c r="AZ95" s="67"/>
      <c r="BA95" s="66"/>
      <c r="BB95" s="66"/>
      <c r="BC95" s="67"/>
      <c r="BD95" s="67"/>
      <c r="BE95" s="66"/>
      <c r="BF95" s="66"/>
      <c r="BG95" s="67"/>
      <c r="BH95" s="67"/>
      <c r="BI95" s="66"/>
      <c r="BJ95" s="66"/>
      <c r="BK95" s="67"/>
      <c r="BL95" s="67"/>
      <c r="BM95" s="66"/>
      <c r="BN95" s="66"/>
      <c r="BO95" s="66"/>
      <c r="BP95" s="67" t="s">
        <v>1631</v>
      </c>
      <c r="BQ95" s="69" t="s">
        <v>1631</v>
      </c>
      <c r="BR95" s="67" t="s">
        <v>1631</v>
      </c>
      <c r="BS95" s="69" t="s">
        <v>1631</v>
      </c>
      <c r="BT95" s="67"/>
      <c r="BU95" s="67"/>
      <c r="BV95" s="67"/>
      <c r="BW95" s="67"/>
      <c r="BX95" s="67"/>
      <c r="BY95" s="67"/>
      <c r="BZ95" s="65"/>
      <c r="CA95" s="65">
        <v>1092</v>
      </c>
      <c r="CB95" s="67"/>
      <c r="CC95" s="31"/>
      <c r="CD95" s="40"/>
      <c r="CE95" t="str">
        <f>IFERROR(VLOOKUP(A95,План28[],7,0),"")</f>
        <v/>
      </c>
      <c r="CF95" s="66" t="s">
        <v>1626</v>
      </c>
    </row>
    <row r="96" spans="1:85" hidden="1" x14ac:dyDescent="0.25">
      <c r="A96" s="68">
        <v>97</v>
      </c>
      <c r="B96" s="66" t="s">
        <v>1416</v>
      </c>
      <c r="C96" s="66">
        <v>17405</v>
      </c>
      <c r="D96" s="67">
        <v>44880</v>
      </c>
      <c r="E96" s="66" t="s">
        <v>1541</v>
      </c>
      <c r="F96" s="66" t="s">
        <v>1632</v>
      </c>
      <c r="G96" s="67">
        <v>30731</v>
      </c>
      <c r="H96" s="66"/>
      <c r="I96" s="66"/>
      <c r="J96" s="66"/>
      <c r="K96" s="66"/>
      <c r="L96" s="66"/>
      <c r="M96" s="66"/>
      <c r="N96" s="66"/>
      <c r="O96" s="66"/>
      <c r="P96" s="66" t="s">
        <v>1298</v>
      </c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7">
        <v>44880</v>
      </c>
      <c r="AE96" s="66">
        <v>20200</v>
      </c>
      <c r="AF96" s="66"/>
      <c r="AG96" s="66"/>
      <c r="AH96" s="66"/>
      <c r="AI96" s="66"/>
      <c r="AJ96" s="67"/>
      <c r="AK96" s="66"/>
      <c r="AL96" s="67"/>
      <c r="AM96" s="66"/>
      <c r="AN96" s="67"/>
      <c r="AO96" s="66"/>
      <c r="AP96" s="67"/>
      <c r="AQ96" s="66"/>
      <c r="AR96" s="67"/>
      <c r="AS96" s="67"/>
      <c r="AT96" s="66"/>
      <c r="AU96" s="67"/>
      <c r="AV96" s="67"/>
      <c r="AW96" s="66"/>
      <c r="AX96" s="66"/>
      <c r="AY96" s="67"/>
      <c r="AZ96" s="67"/>
      <c r="BA96" s="66"/>
      <c r="BB96" s="66"/>
      <c r="BC96" s="67"/>
      <c r="BD96" s="67"/>
      <c r="BE96" s="66"/>
      <c r="BF96" s="66"/>
      <c r="BG96" s="67"/>
      <c r="BH96" s="67"/>
      <c r="BI96" s="66"/>
      <c r="BJ96" s="66"/>
      <c r="BK96" s="67"/>
      <c r="BL96" s="67"/>
      <c r="BM96" s="66"/>
      <c r="BN96" s="66"/>
      <c r="BO96" s="66"/>
      <c r="BP96" s="67" t="s">
        <v>1631</v>
      </c>
      <c r="BQ96" s="69" t="s">
        <v>1631</v>
      </c>
      <c r="BR96" s="67" t="s">
        <v>1631</v>
      </c>
      <c r="BS96" s="69" t="s">
        <v>1631</v>
      </c>
      <c r="BT96" s="67"/>
      <c r="BU96" s="67"/>
      <c r="BV96" s="67"/>
      <c r="BW96" s="67"/>
      <c r="BX96" s="67"/>
      <c r="BY96" s="67"/>
      <c r="BZ96" s="65"/>
      <c r="CA96" s="65">
        <v>1093</v>
      </c>
      <c r="CB96" s="67"/>
      <c r="CC96" s="31"/>
      <c r="CD96" s="40"/>
      <c r="CE96" t="str">
        <f>IFERROR(VLOOKUP(A96,План28[],7,0),"")</f>
        <v/>
      </c>
      <c r="CF96" s="66" t="s">
        <v>1626</v>
      </c>
    </row>
    <row r="97" spans="1:85" hidden="1" x14ac:dyDescent="0.25">
      <c r="A97" s="68">
        <v>98</v>
      </c>
      <c r="B97" s="66" t="s">
        <v>1416</v>
      </c>
      <c r="C97" s="66">
        <v>24956</v>
      </c>
      <c r="D97" s="67">
        <v>44881</v>
      </c>
      <c r="E97" s="66" t="s">
        <v>1541</v>
      </c>
      <c r="F97" s="66" t="s">
        <v>1632</v>
      </c>
      <c r="G97" s="67">
        <v>27263</v>
      </c>
      <c r="H97" s="66"/>
      <c r="I97" s="66"/>
      <c r="J97" s="66"/>
      <c r="K97" s="66"/>
      <c r="L97" s="66"/>
      <c r="M97" s="66"/>
      <c r="N97" s="66"/>
      <c r="O97" s="66"/>
      <c r="P97" s="66" t="s">
        <v>1298</v>
      </c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7">
        <v>44729</v>
      </c>
      <c r="AE97" s="66">
        <v>4700</v>
      </c>
      <c r="AF97" s="66"/>
      <c r="AG97" s="66"/>
      <c r="AH97" s="66"/>
      <c r="AI97" s="66"/>
      <c r="AJ97" s="67"/>
      <c r="AK97" s="66"/>
      <c r="AL97" s="67"/>
      <c r="AM97" s="66"/>
      <c r="AN97" s="67"/>
      <c r="AO97" s="66"/>
      <c r="AP97" s="67"/>
      <c r="AQ97" s="66"/>
      <c r="AR97" s="67"/>
      <c r="AS97" s="67"/>
      <c r="AT97" s="66"/>
      <c r="AU97" s="67"/>
      <c r="AV97" s="67"/>
      <c r="AW97" s="66"/>
      <c r="AX97" s="66"/>
      <c r="AY97" s="67"/>
      <c r="AZ97" s="67"/>
      <c r="BA97" s="66"/>
      <c r="BB97" s="66"/>
      <c r="BC97" s="67"/>
      <c r="BD97" s="67"/>
      <c r="BE97" s="66"/>
      <c r="BF97" s="66"/>
      <c r="BG97" s="67"/>
      <c r="BH97" s="67"/>
      <c r="BI97" s="66"/>
      <c r="BJ97" s="66"/>
      <c r="BK97" s="67"/>
      <c r="BL97" s="67"/>
      <c r="BM97" s="66"/>
      <c r="BN97" s="66"/>
      <c r="BO97" s="66"/>
      <c r="BP97" s="67" t="s">
        <v>1631</v>
      </c>
      <c r="BQ97" s="69" t="s">
        <v>1631</v>
      </c>
      <c r="BR97" s="67" t="s">
        <v>1631</v>
      </c>
      <c r="BS97" s="69" t="s">
        <v>1631</v>
      </c>
      <c r="BT97" s="67"/>
      <c r="BU97" s="67"/>
      <c r="BV97" s="67"/>
      <c r="BW97" s="67"/>
      <c r="BX97" s="67"/>
      <c r="BY97" s="67"/>
      <c r="BZ97" s="65"/>
      <c r="CA97" s="65">
        <v>1094</v>
      </c>
      <c r="CB97" s="67"/>
      <c r="CC97" s="31"/>
      <c r="CD97" s="40"/>
      <c r="CE97" t="str">
        <f>IFERROR(VLOOKUP(A97,План28[],7,0),"")</f>
        <v/>
      </c>
      <c r="CF97" s="66" t="s">
        <v>1626</v>
      </c>
    </row>
    <row r="98" spans="1:85" hidden="1" x14ac:dyDescent="0.25">
      <c r="A98" s="68">
        <v>99</v>
      </c>
      <c r="B98" s="66" t="s">
        <v>1416</v>
      </c>
      <c r="C98" s="66">
        <v>20045</v>
      </c>
      <c r="D98" s="67">
        <v>44881</v>
      </c>
      <c r="E98" s="66" t="s">
        <v>1541</v>
      </c>
      <c r="F98" s="66" t="s">
        <v>1632</v>
      </c>
      <c r="G98" s="67">
        <v>31656</v>
      </c>
      <c r="H98" s="66"/>
      <c r="I98" s="66"/>
      <c r="J98" s="66"/>
      <c r="K98" s="66"/>
      <c r="L98" s="66"/>
      <c r="M98" s="66"/>
      <c r="N98" s="66"/>
      <c r="O98" s="66"/>
      <c r="P98" s="66" t="s">
        <v>1298</v>
      </c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7">
        <v>44876</v>
      </c>
      <c r="AE98" s="66">
        <v>560000</v>
      </c>
      <c r="AF98" s="66"/>
      <c r="AG98" s="66"/>
      <c r="AH98" s="66"/>
      <c r="AI98" s="66"/>
      <c r="AJ98" s="67"/>
      <c r="AK98" s="66"/>
      <c r="AL98" s="67"/>
      <c r="AM98" s="66"/>
      <c r="AN98" s="67"/>
      <c r="AO98" s="66"/>
      <c r="AP98" s="67"/>
      <c r="AQ98" s="66"/>
      <c r="AR98" s="67"/>
      <c r="AS98" s="67"/>
      <c r="AT98" s="66"/>
      <c r="AU98" s="67"/>
      <c r="AV98" s="67"/>
      <c r="AW98" s="66"/>
      <c r="AX98" s="66"/>
      <c r="AY98" s="67"/>
      <c r="AZ98" s="67"/>
      <c r="BA98" s="66"/>
      <c r="BB98" s="66"/>
      <c r="BC98" s="67"/>
      <c r="BD98" s="67"/>
      <c r="BE98" s="66"/>
      <c r="BF98" s="66"/>
      <c r="BG98" s="67"/>
      <c r="BH98" s="67"/>
      <c r="BI98" s="66"/>
      <c r="BJ98" s="66"/>
      <c r="BK98" s="67"/>
      <c r="BL98" s="67"/>
      <c r="BM98" s="66"/>
      <c r="BN98" s="66"/>
      <c r="BO98" s="66"/>
      <c r="BP98" s="67" t="s">
        <v>1631</v>
      </c>
      <c r="BQ98" s="69" t="s">
        <v>1631</v>
      </c>
      <c r="BR98" s="67" t="s">
        <v>1631</v>
      </c>
      <c r="BS98" s="69" t="s">
        <v>1631</v>
      </c>
      <c r="BT98" s="67"/>
      <c r="BU98" s="67"/>
      <c r="BV98" s="67"/>
      <c r="BW98" s="67"/>
      <c r="BX98" s="67"/>
      <c r="BY98" s="67"/>
      <c r="BZ98" s="65"/>
      <c r="CA98" s="65">
        <v>1095</v>
      </c>
      <c r="CB98" s="67"/>
      <c r="CC98" s="31"/>
      <c r="CD98" s="40"/>
      <c r="CE98" t="str">
        <f>IFERROR(VLOOKUP(A98,План28[],7,0),"")</f>
        <v/>
      </c>
      <c r="CF98" s="66" t="s">
        <v>1626</v>
      </c>
    </row>
    <row r="99" spans="1:85" hidden="1" x14ac:dyDescent="0.25">
      <c r="A99" s="68">
        <v>101</v>
      </c>
      <c r="B99" s="66" t="s">
        <v>1416</v>
      </c>
      <c r="C99" s="66">
        <v>10598</v>
      </c>
      <c r="D99" s="67">
        <v>44881</v>
      </c>
      <c r="E99" s="66" t="s">
        <v>1541</v>
      </c>
      <c r="F99" s="66" t="s">
        <v>1630</v>
      </c>
      <c r="G99" s="67">
        <v>32842</v>
      </c>
      <c r="H99" s="66"/>
      <c r="I99" s="66"/>
      <c r="J99" s="66"/>
      <c r="K99" s="66"/>
      <c r="L99" s="66"/>
      <c r="M99" s="66"/>
      <c r="N99" s="66"/>
      <c r="O99" s="66"/>
      <c r="P99" s="66" t="s">
        <v>1298</v>
      </c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7">
        <v>44881</v>
      </c>
      <c r="AE99" s="66">
        <v>27000</v>
      </c>
      <c r="AF99" s="66"/>
      <c r="AG99" s="66"/>
      <c r="AH99" s="66"/>
      <c r="AI99" s="66"/>
      <c r="AJ99" s="67"/>
      <c r="AK99" s="66"/>
      <c r="AL99" s="67"/>
      <c r="AM99" s="66"/>
      <c r="AN99" s="67"/>
      <c r="AO99" s="66"/>
      <c r="AP99" s="67"/>
      <c r="AQ99" s="66"/>
      <c r="AR99" s="67"/>
      <c r="AS99" s="67"/>
      <c r="AT99" s="66"/>
      <c r="AU99" s="67"/>
      <c r="AV99" s="67"/>
      <c r="AW99" s="66"/>
      <c r="AX99" s="66"/>
      <c r="AY99" s="67"/>
      <c r="AZ99" s="67"/>
      <c r="BA99" s="66"/>
      <c r="BB99" s="66"/>
      <c r="BC99" s="67"/>
      <c r="BD99" s="67"/>
      <c r="BE99" s="66"/>
      <c r="BF99" s="66"/>
      <c r="BG99" s="67"/>
      <c r="BH99" s="67"/>
      <c r="BI99" s="66"/>
      <c r="BJ99" s="66"/>
      <c r="BK99" s="67"/>
      <c r="BL99" s="67"/>
      <c r="BM99" s="66"/>
      <c r="BN99" s="66"/>
      <c r="BO99" s="66"/>
      <c r="BP99" s="67" t="s">
        <v>1631</v>
      </c>
      <c r="BQ99" s="69" t="s">
        <v>1631</v>
      </c>
      <c r="BR99" s="67" t="s">
        <v>1631</v>
      </c>
      <c r="BS99" s="69" t="s">
        <v>1631</v>
      </c>
      <c r="BT99" s="67"/>
      <c r="BU99" s="67"/>
      <c r="BV99" s="67"/>
      <c r="BW99" s="67"/>
      <c r="BX99" s="67"/>
      <c r="BY99" s="67"/>
      <c r="BZ99" s="65"/>
      <c r="CA99" s="65">
        <v>1096</v>
      </c>
      <c r="CB99" s="67"/>
      <c r="CC99" s="31"/>
      <c r="CD99" s="40" t="s">
        <v>1612</v>
      </c>
      <c r="CE99" t="str">
        <f>IFERROR(VLOOKUP(A99,План28[],7,0),"")</f>
        <v/>
      </c>
      <c r="CF99" s="66" t="s">
        <v>1626</v>
      </c>
      <c r="CG99" s="65">
        <v>3</v>
      </c>
    </row>
    <row r="100" spans="1:85" hidden="1" x14ac:dyDescent="0.25">
      <c r="A100" s="68">
        <v>102</v>
      </c>
      <c r="B100" s="66" t="s">
        <v>1416</v>
      </c>
      <c r="C100" s="66">
        <v>13027</v>
      </c>
      <c r="D100" s="67">
        <v>44881</v>
      </c>
      <c r="E100" s="66" t="s">
        <v>1541</v>
      </c>
      <c r="F100" s="66" t="s">
        <v>1632</v>
      </c>
      <c r="G100" s="67">
        <v>40718</v>
      </c>
      <c r="H100" s="66"/>
      <c r="I100" s="66"/>
      <c r="J100" s="66"/>
      <c r="K100" s="66"/>
      <c r="L100" s="66"/>
      <c r="M100" s="66"/>
      <c r="N100" s="66"/>
      <c r="O100" s="66"/>
      <c r="P100" s="66" t="s">
        <v>1298</v>
      </c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7">
        <v>44847</v>
      </c>
      <c r="AE100" s="66">
        <v>2800</v>
      </c>
      <c r="AF100" s="66"/>
      <c r="AG100" s="66"/>
      <c r="AH100" s="66"/>
      <c r="AI100" s="66"/>
      <c r="AJ100" s="67"/>
      <c r="AK100" s="66"/>
      <c r="AL100" s="67"/>
      <c r="AM100" s="66"/>
      <c r="AN100" s="67"/>
      <c r="AO100" s="66"/>
      <c r="AP100" s="67"/>
      <c r="AQ100" s="66"/>
      <c r="AR100" s="67"/>
      <c r="AS100" s="67"/>
      <c r="AT100" s="66"/>
      <c r="AU100" s="67"/>
      <c r="AV100" s="67"/>
      <c r="AW100" s="66"/>
      <c r="AX100" s="66"/>
      <c r="AY100" s="67"/>
      <c r="AZ100" s="67"/>
      <c r="BA100" s="66"/>
      <c r="BB100" s="66"/>
      <c r="BC100" s="67"/>
      <c r="BD100" s="67"/>
      <c r="BE100" s="66"/>
      <c r="BF100" s="66"/>
      <c r="BG100" s="67"/>
      <c r="BH100" s="67"/>
      <c r="BI100" s="66"/>
      <c r="BJ100" s="66"/>
      <c r="BK100" s="67"/>
      <c r="BL100" s="67"/>
      <c r="BM100" s="66"/>
      <c r="BN100" s="66"/>
      <c r="BO100" s="66"/>
      <c r="BP100" s="67" t="s">
        <v>1631</v>
      </c>
      <c r="BQ100" s="69" t="s">
        <v>1631</v>
      </c>
      <c r="BR100" s="67" t="s">
        <v>1631</v>
      </c>
      <c r="BS100" s="69" t="s">
        <v>1631</v>
      </c>
      <c r="BT100" s="67"/>
      <c r="BU100" s="67"/>
      <c r="BV100" s="67"/>
      <c r="BW100" s="67"/>
      <c r="BX100" s="67"/>
      <c r="BY100" s="67"/>
      <c r="BZ100" s="65"/>
      <c r="CA100" s="65">
        <v>1097</v>
      </c>
      <c r="CB100" s="67"/>
      <c r="CC100" s="31"/>
      <c r="CD100" s="40"/>
      <c r="CE100" t="str">
        <f>IFERROR(VLOOKUP(A100,План28[],7,0),"")</f>
        <v/>
      </c>
      <c r="CF100" s="66" t="s">
        <v>1634</v>
      </c>
    </row>
    <row r="101" spans="1:85" hidden="1" x14ac:dyDescent="0.25">
      <c r="A101" s="68">
        <v>103</v>
      </c>
      <c r="B101" s="66" t="s">
        <v>1416</v>
      </c>
      <c r="C101" s="66">
        <v>22813</v>
      </c>
      <c r="D101" s="67">
        <v>44882</v>
      </c>
      <c r="E101" s="66" t="s">
        <v>1541</v>
      </c>
      <c r="F101" s="66" t="s">
        <v>1632</v>
      </c>
      <c r="G101" s="67">
        <v>28061</v>
      </c>
      <c r="H101" s="66"/>
      <c r="I101" s="66"/>
      <c r="J101" s="66"/>
      <c r="K101" s="66"/>
      <c r="L101" s="66"/>
      <c r="M101" s="66"/>
      <c r="N101" s="66"/>
      <c r="O101" s="66"/>
      <c r="P101" s="66" t="s">
        <v>1298</v>
      </c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7">
        <v>44882</v>
      </c>
      <c r="AE101" s="66">
        <v>73400</v>
      </c>
      <c r="AF101" s="66"/>
      <c r="AG101" s="66"/>
      <c r="AH101" s="66"/>
      <c r="AI101" s="66"/>
      <c r="AJ101" s="67"/>
      <c r="AK101" s="66"/>
      <c r="AL101" s="67"/>
      <c r="AM101" s="66"/>
      <c r="AN101" s="67"/>
      <c r="AO101" s="66"/>
      <c r="AP101" s="67"/>
      <c r="AQ101" s="66"/>
      <c r="AR101" s="67"/>
      <c r="AS101" s="67"/>
      <c r="AT101" s="66"/>
      <c r="AU101" s="67"/>
      <c r="AV101" s="67"/>
      <c r="AW101" s="66"/>
      <c r="AX101" s="66"/>
      <c r="AY101" s="67"/>
      <c r="AZ101" s="67"/>
      <c r="BA101" s="66"/>
      <c r="BB101" s="66"/>
      <c r="BC101" s="67"/>
      <c r="BD101" s="67"/>
      <c r="BE101" s="66"/>
      <c r="BF101" s="66"/>
      <c r="BG101" s="67"/>
      <c r="BH101" s="67"/>
      <c r="BI101" s="66"/>
      <c r="BJ101" s="66"/>
      <c r="BK101" s="67"/>
      <c r="BL101" s="67"/>
      <c r="BM101" s="66"/>
      <c r="BN101" s="66"/>
      <c r="BO101" s="66"/>
      <c r="BP101" s="67" t="s">
        <v>1631</v>
      </c>
      <c r="BQ101" s="69" t="s">
        <v>1631</v>
      </c>
      <c r="BR101" s="67" t="s">
        <v>1631</v>
      </c>
      <c r="BS101" s="69" t="s">
        <v>1631</v>
      </c>
      <c r="BT101" s="67"/>
      <c r="BU101" s="67"/>
      <c r="BV101" s="67"/>
      <c r="BW101" s="67"/>
      <c r="BX101" s="67"/>
      <c r="BY101" s="67"/>
      <c r="BZ101" s="65"/>
      <c r="CA101" s="65">
        <v>1098</v>
      </c>
      <c r="CB101" s="67"/>
      <c r="CC101" s="31"/>
      <c r="CD101" s="40"/>
      <c r="CE101" t="str">
        <f>IFERROR(VLOOKUP(A101,План28[],7,0),"")</f>
        <v/>
      </c>
      <c r="CF101" s="66" t="s">
        <v>1626</v>
      </c>
      <c r="CG101">
        <v>4</v>
      </c>
    </row>
    <row r="102" spans="1:85" hidden="1" x14ac:dyDescent="0.25">
      <c r="A102" s="68">
        <v>105</v>
      </c>
      <c r="B102" s="66" t="s">
        <v>1416</v>
      </c>
      <c r="C102" s="66">
        <v>18484</v>
      </c>
      <c r="D102" s="67">
        <v>44883</v>
      </c>
      <c r="E102" s="66" t="s">
        <v>1541</v>
      </c>
      <c r="F102" s="66" t="s">
        <v>1632</v>
      </c>
      <c r="G102" s="67">
        <v>29406</v>
      </c>
      <c r="H102" s="66"/>
      <c r="I102" s="66"/>
      <c r="J102" s="66"/>
      <c r="K102" s="66"/>
      <c r="L102" s="66"/>
      <c r="M102" s="66"/>
      <c r="N102" s="66"/>
      <c r="O102" s="66"/>
      <c r="P102" s="66" t="s">
        <v>1298</v>
      </c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7">
        <v>44852</v>
      </c>
      <c r="AE102" s="66">
        <v>10200</v>
      </c>
      <c r="AF102" s="66"/>
      <c r="AG102" s="66"/>
      <c r="AH102" s="66"/>
      <c r="AI102" s="66"/>
      <c r="AJ102" s="67"/>
      <c r="AK102" s="66"/>
      <c r="AL102" s="67"/>
      <c r="AM102" s="66"/>
      <c r="AN102" s="67"/>
      <c r="AO102" s="66"/>
      <c r="AP102" s="67"/>
      <c r="AQ102" s="66"/>
      <c r="AR102" s="67"/>
      <c r="AS102" s="67"/>
      <c r="AT102" s="66"/>
      <c r="AU102" s="67"/>
      <c r="AV102" s="67"/>
      <c r="AW102" s="66"/>
      <c r="AX102" s="66"/>
      <c r="AY102" s="67"/>
      <c r="AZ102" s="67"/>
      <c r="BA102" s="66"/>
      <c r="BB102" s="66"/>
      <c r="BC102" s="67"/>
      <c r="BD102" s="67"/>
      <c r="BE102" s="66"/>
      <c r="BF102" s="66"/>
      <c r="BG102" s="67"/>
      <c r="BH102" s="67"/>
      <c r="BI102" s="66"/>
      <c r="BJ102" s="66"/>
      <c r="BK102" s="67"/>
      <c r="BL102" s="67"/>
      <c r="BM102" s="66"/>
      <c r="BN102" s="66"/>
      <c r="BO102" s="66"/>
      <c r="BP102" s="67" t="s">
        <v>1631</v>
      </c>
      <c r="BQ102" s="69" t="s">
        <v>1631</v>
      </c>
      <c r="BR102" s="67" t="s">
        <v>1631</v>
      </c>
      <c r="BS102" s="69" t="s">
        <v>1631</v>
      </c>
      <c r="BT102" s="67"/>
      <c r="BU102" s="67"/>
      <c r="BV102" s="67"/>
      <c r="BW102" s="67"/>
      <c r="BX102" s="67"/>
      <c r="BY102" s="67"/>
      <c r="BZ102" s="65"/>
      <c r="CA102" s="65">
        <v>1099</v>
      </c>
      <c r="CB102" s="67"/>
      <c r="CC102" s="31"/>
      <c r="CD102" s="40" t="s">
        <v>1612</v>
      </c>
      <c r="CE102" t="str">
        <f>IFERROR(VLOOKUP(A102,План28[],7,0),"")</f>
        <v/>
      </c>
      <c r="CF102" s="66" t="s">
        <v>1626</v>
      </c>
      <c r="CG102" s="65">
        <v>5</v>
      </c>
    </row>
    <row r="103" spans="1:85" hidden="1" x14ac:dyDescent="0.25">
      <c r="A103" s="68">
        <v>106</v>
      </c>
      <c r="B103" s="66" t="s">
        <v>1416</v>
      </c>
      <c r="C103" s="66">
        <v>12309</v>
      </c>
      <c r="D103" s="67">
        <v>44883</v>
      </c>
      <c r="E103" s="66" t="s">
        <v>1541</v>
      </c>
      <c r="F103" s="66" t="s">
        <v>1630</v>
      </c>
      <c r="G103" s="67">
        <v>32998</v>
      </c>
      <c r="H103" s="66"/>
      <c r="I103" s="66"/>
      <c r="J103" s="66"/>
      <c r="K103" s="66"/>
      <c r="L103" s="66"/>
      <c r="M103" s="66"/>
      <c r="N103" s="66"/>
      <c r="O103" s="66"/>
      <c r="P103" s="66" t="s">
        <v>1298</v>
      </c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7">
        <v>44883</v>
      </c>
      <c r="AE103" s="66">
        <v>6290</v>
      </c>
      <c r="AF103" s="66"/>
      <c r="AG103" s="66"/>
      <c r="AH103" s="66"/>
      <c r="AI103" s="66"/>
      <c r="AJ103" s="67"/>
      <c r="AK103" s="66"/>
      <c r="AL103" s="67"/>
      <c r="AM103" s="66"/>
      <c r="AN103" s="67"/>
      <c r="AO103" s="66"/>
      <c r="AP103" s="67"/>
      <c r="AQ103" s="66"/>
      <c r="AR103" s="67"/>
      <c r="AS103" s="67"/>
      <c r="AT103" s="66"/>
      <c r="AU103" s="67"/>
      <c r="AV103" s="67"/>
      <c r="AW103" s="66"/>
      <c r="AX103" s="66"/>
      <c r="AY103" s="67"/>
      <c r="AZ103" s="67"/>
      <c r="BA103" s="66"/>
      <c r="BB103" s="66"/>
      <c r="BC103" s="67"/>
      <c r="BD103" s="67"/>
      <c r="BE103" s="66"/>
      <c r="BF103" s="66"/>
      <c r="BG103" s="67"/>
      <c r="BH103" s="67"/>
      <c r="BI103" s="66"/>
      <c r="BJ103" s="66"/>
      <c r="BK103" s="67"/>
      <c r="BL103" s="67"/>
      <c r="BM103" s="66"/>
      <c r="BN103" s="66"/>
      <c r="BO103" s="66"/>
      <c r="BP103" s="67" t="s">
        <v>1631</v>
      </c>
      <c r="BQ103" s="69" t="s">
        <v>1631</v>
      </c>
      <c r="BR103" s="67" t="s">
        <v>1631</v>
      </c>
      <c r="BS103" s="69" t="s">
        <v>1631</v>
      </c>
      <c r="BT103" s="67"/>
      <c r="BU103" s="67"/>
      <c r="BV103" s="67"/>
      <c r="BW103" s="67"/>
      <c r="BX103" s="67"/>
      <c r="BY103" s="67"/>
      <c r="BZ103" s="65"/>
      <c r="CA103" s="65">
        <v>1100</v>
      </c>
      <c r="CB103" s="67"/>
      <c r="CC103" s="31"/>
      <c r="CD103" s="40" t="s">
        <v>1612</v>
      </c>
      <c r="CE103" t="str">
        <f>IFERROR(VLOOKUP(A103,План28[],7,0),"")</f>
        <v/>
      </c>
      <c r="CF103" s="66" t="s">
        <v>1626</v>
      </c>
      <c r="CG103" s="65">
        <v>5</v>
      </c>
    </row>
  </sheetData>
  <autoFilter ref="A1:CG103">
    <filterColumn colId="17" showButton="0"/>
    <filterColumn colId="18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4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8" showButton="0"/>
    <filterColumn colId="59" showButton="0"/>
    <filterColumn colId="60" showButton="0"/>
    <filterColumn colId="62" showButton="0"/>
    <filterColumn colId="63" showButton="0"/>
    <filterColumn colId="64" showButton="0"/>
    <filterColumn colId="67" showButton="0"/>
    <filterColumn colId="69" showButton="0"/>
    <filterColumn colId="72" showButton="0"/>
    <filterColumn colId="73" showButton="0"/>
    <filterColumn colId="78">
      <filters>
        <filter val="1030"/>
      </filters>
    </filterColumn>
  </autoFilter>
  <mergeCells count="38">
    <mergeCell ref="BU1:BW1"/>
    <mergeCell ref="BP1:BQ1"/>
    <mergeCell ref="BR1:BS1"/>
    <mergeCell ref="A1:A2"/>
    <mergeCell ref="V1:W1"/>
    <mergeCell ref="B1:B2"/>
    <mergeCell ref="C1:C2"/>
    <mergeCell ref="F1:F2"/>
    <mergeCell ref="G1:G2"/>
    <mergeCell ref="H1:H2"/>
    <mergeCell ref="N1:N2"/>
    <mergeCell ref="D1:D2"/>
    <mergeCell ref="E1:E2"/>
    <mergeCell ref="O1:O2"/>
    <mergeCell ref="L1:L2"/>
    <mergeCell ref="I1:I2"/>
    <mergeCell ref="J1:J2"/>
    <mergeCell ref="K1:K2"/>
    <mergeCell ref="M1:M2"/>
    <mergeCell ref="BG1:BJ1"/>
    <mergeCell ref="AR1:AT1"/>
    <mergeCell ref="AJ1:AK1"/>
    <mergeCell ref="AL1:AM1"/>
    <mergeCell ref="BK1:BN1"/>
    <mergeCell ref="AD1:AE1"/>
    <mergeCell ref="BC1:BF1"/>
    <mergeCell ref="P1:P2"/>
    <mergeCell ref="R1:U1"/>
    <mergeCell ref="X1:Y1"/>
    <mergeCell ref="Q1:Q2"/>
    <mergeCell ref="Z1:AA1"/>
    <mergeCell ref="AB1:AC1"/>
    <mergeCell ref="AU1:AX1"/>
    <mergeCell ref="AF1:AG1"/>
    <mergeCell ref="AH1:AI1"/>
    <mergeCell ref="AN1:AO1"/>
    <mergeCell ref="AY1:BB1"/>
    <mergeCell ref="AP1:AQ1"/>
  </mergeCells>
  <conditionalFormatting sqref="CG30:CG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3">
    <dataValidation operator="greaterThan" allowBlank="1" showInputMessage="1" showErrorMessage="1" sqref="G1:G2"/>
    <dataValidation type="date" operator="greaterThan" allowBlank="1" showInputMessage="1" showErrorMessage="1" sqref="D5:D103">
      <formula1>43831</formula1>
    </dataValidation>
    <dataValidation type="date" operator="greaterThan" allowBlank="1" showInputMessage="1" showErrorMessage="1" error="Введите дату после 01.01.2020" sqref="D4">
      <formula1>43831</formula1>
    </dataValidation>
    <dataValidation type="whole" operator="greaterThan" allowBlank="1" showInputMessage="1" showErrorMessage="1" error="Введите цифровой код" sqref="C88:C103">
      <formula1>0</formula1>
    </dataValidation>
    <dataValidation type="list" allowBlank="1" showInputMessage="1" showErrorMessage="1" error="Выберите значение из списка" sqref="B4:B103">
      <formula1>Причина</formula1>
    </dataValidation>
    <dataValidation type="list" allowBlank="1" showInputMessage="1" showErrorMessage="1" error="Выберите значение из списка" sqref="E4:E103">
      <formula1>Материал</formula1>
    </dataValidation>
    <dataValidation type="list" allowBlank="1" showInputMessage="1" showErrorMessage="1" error="Выберите значение из списка" sqref="F4:F103">
      <formula1>Пол</formula1>
    </dataValidation>
    <dataValidation type="date" operator="greaterThan" allowBlank="1" showInputMessage="1" showErrorMessage="1" error="Введите дату после 01.01.1910" sqref="G4:G103">
      <formula1>3654</formula1>
    </dataValidation>
    <dataValidation type="date" operator="greaterThan" allowBlank="1" showInputMessage="1" showErrorMessage="1" error="Введите дату после 01.01.1988" sqref="H4:H103 L4:L103 X4 Z4 AB4 AD4:AD103 AF4:AF103 AH4:AH103 AJ4:AJ103 AL4:AL103 AN4:AN103 AP4:AP103 AR4:AS103 AU4:AV103 AY4:AZ103 BC4:BD103 BG4:BH103 BK4:BL103">
      <formula1>32143</formula1>
    </dataValidation>
    <dataValidation type="list" allowBlank="1" showInputMessage="1" showErrorMessage="1" error="Выберите значение из списка" sqref="I4:I103">
      <formula1>Код1</formula1>
    </dataValidation>
    <dataValidation type="list" allowBlank="1" showInputMessage="1" showErrorMessage="1" error="Выберите значение из списка" sqref="J4:J103">
      <formula1>Код2</formula1>
    </dataValidation>
    <dataValidation type="list" allowBlank="1" showInputMessage="1" showErrorMessage="1" error="Выберите значение из списка" sqref="K4:K103">
      <formula1>ПутьИнф</formula1>
    </dataValidation>
    <dataValidation type="list" allowBlank="1" showInputMessage="1" showErrorMessage="1" error="Выберите значение из списка" sqref="M4:M103">
      <formula1>МЛС</formula1>
    </dataValidation>
    <dataValidation type="list" allowBlank="1" showInputMessage="1" showErrorMessage="1" error="Выберите значение из списка" sqref="N4:N103">
      <formula1>ППП</formula1>
    </dataValidation>
    <dataValidation type="list" allowBlank="1" showInputMessage="1" showErrorMessage="1" error="Выберите значение из списка" sqref="O4:Q103 AQ4:AQ103">
      <formula1>ДН</formula1>
    </dataValidation>
    <dataValidation type="list" allowBlank="1" showInputMessage="1" showErrorMessage="1" error="Выберите значение из списка" sqref="R4:R103">
      <formula1>Город</formula1>
    </dataValidation>
    <dataValidation type="list" allowBlank="1" showInputMessage="1" showErrorMessage="1" error="Выберите значение из списка" sqref="S4:S103 V4:V103">
      <formula1>Регионы</formula1>
    </dataValidation>
    <dataValidation type="list" allowBlank="1" showInputMessage="1" showErrorMessage="1" error="Выберите значение из списка" sqref="T4:T103">
      <formula1>ФО</formula1>
    </dataValidation>
    <dataValidation type="list" allowBlank="1" showInputMessage="1" showErrorMessage="1" error="Выберите значение из списка" sqref="Y4:Y103 AA4:AA103 AC4:AC103">
      <formula1>Стадия</formula1>
    </dataValidation>
    <dataValidation type="whole" operator="greaterThanOrEqual" allowBlank="1" showInputMessage="1" showErrorMessage="1" error="Введите целое число больше или равное нулю" sqref="AE4:AE103 AG4:AG103 AI4:AI103">
      <formula1>0</formula1>
    </dataValidation>
    <dataValidation type="whole" operator="greaterThan" allowBlank="1" showInputMessage="1" showErrorMessage="1" error="Введите целое число больше  нуля" sqref="AK4:AK103 AM4:AM103 AO4:AO103">
      <formula1>0</formula1>
    </dataValidation>
    <dataValidation type="list" allowBlank="1" showInputMessage="1" showErrorMessage="1" error="Выберите значение из списка" sqref="AW4:AW103 BA4:BA103 BE4:BE103 BI4:BI103 BM4:BM103">
      <formula1>Приверж</formula1>
    </dataValidation>
    <dataValidation allowBlank="1" showInputMessage="1" showErrorMessage="1" error="Выберите значение из списка" sqref="CF4:CF103"/>
  </dataValidations>
  <pageMargins left="0.70866141732283472" right="0.70866141732283472" top="0.74803149606299213" bottom="0.74803149606299213" header="0.31496062992125984" footer="0.31496062992125984"/>
  <pageSetup paperSize="9" scale="10" fitToHeight="0" orientation="landscape" r:id="rId1"/>
  <headerFooter>
    <oddFooter>&amp;R&amp;P</oddFooter>
  </headerFooter>
  <rowBreaks count="1" manualBreakCount="1">
    <brk id="58" max="82" man="1"/>
  </rowBreaks>
  <colBreaks count="1" manualBreakCount="1">
    <brk id="6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61"/>
  <sheetViews>
    <sheetView topLeftCell="O1" workbookViewId="0">
      <selection activeCell="O1" sqref="O1"/>
    </sheetView>
  </sheetViews>
  <sheetFormatPr defaultRowHeight="15" x14ac:dyDescent="0.25"/>
  <cols>
    <col min="2" max="2" width="11" customWidth="1"/>
    <col min="3" max="4" width="12" customWidth="1"/>
    <col min="5" max="5" width="10.42578125" bestFit="1" customWidth="1"/>
    <col min="6" max="6" width="13.5703125" customWidth="1"/>
    <col min="9" max="9" width="11.140625" bestFit="1" customWidth="1"/>
    <col min="10" max="10" width="10.140625" bestFit="1" customWidth="1"/>
    <col min="11" max="11" width="10.140625" customWidth="1"/>
    <col min="12" max="12" width="9.42578125" bestFit="1" customWidth="1"/>
    <col min="13" max="13" width="13.7109375" bestFit="1" customWidth="1"/>
    <col min="15" max="15" width="10.140625" bestFit="1" customWidth="1"/>
  </cols>
  <sheetData>
    <row r="1" spans="1:15" x14ac:dyDescent="0.25">
      <c r="A1" t="s">
        <v>1585</v>
      </c>
      <c r="B1" t="s">
        <v>1584</v>
      </c>
      <c r="C1" t="s">
        <v>1592</v>
      </c>
      <c r="D1" t="s">
        <v>1588</v>
      </c>
      <c r="E1" t="s">
        <v>1587</v>
      </c>
      <c r="H1" t="s">
        <v>1585</v>
      </c>
      <c r="I1" t="s">
        <v>1584</v>
      </c>
      <c r="J1" t="s">
        <v>1592</v>
      </c>
      <c r="K1" t="s">
        <v>1588</v>
      </c>
      <c r="L1" t="s">
        <v>1587</v>
      </c>
      <c r="N1" t="s">
        <v>1585</v>
      </c>
      <c r="O1" t="s">
        <v>1584</v>
      </c>
    </row>
    <row r="2" spans="1:15" x14ac:dyDescent="0.25">
      <c r="A2">
        <v>31</v>
      </c>
      <c r="B2" s="40">
        <v>44862</v>
      </c>
      <c r="C2" s="39">
        <v>15386</v>
      </c>
      <c r="D2">
        <f>IFERROR(ЕНИИВИ1[[#This Row],[ВН_исх]]+0,0)</f>
        <v>15386</v>
      </c>
      <c r="E2">
        <v>2</v>
      </c>
      <c r="H2">
        <v>10</v>
      </c>
      <c r="I2" s="40">
        <v>44866</v>
      </c>
      <c r="J2" s="39" t="s">
        <v>1591</v>
      </c>
      <c r="K2">
        <f>IFERROR(ЕНИИВИ2[[#This Row],[ВН_исх]]+0,0)</f>
        <v>0</v>
      </c>
      <c r="N2">
        <v>1</v>
      </c>
      <c r="O2" s="40">
        <v>44865</v>
      </c>
    </row>
    <row r="3" spans="1:15" x14ac:dyDescent="0.25">
      <c r="A3">
        <v>32</v>
      </c>
      <c r="B3" s="40">
        <v>44862</v>
      </c>
      <c r="C3" s="39">
        <v>1023213</v>
      </c>
      <c r="D3">
        <f>IFERROR(ЕНИИВИ1[[#This Row],[ВН_исх]]+0,0)</f>
        <v>1023213</v>
      </c>
      <c r="E3">
        <v>2</v>
      </c>
      <c r="H3">
        <v>12</v>
      </c>
      <c r="I3" s="40">
        <v>44866</v>
      </c>
      <c r="J3" s="39" t="s">
        <v>1591</v>
      </c>
      <c r="K3" s="39">
        <f>IFERROR(ЕНИИВИ2[[#This Row],[ВН_исх]]+0,0)</f>
        <v>0</v>
      </c>
      <c r="N3">
        <v>2</v>
      </c>
      <c r="O3" s="40">
        <v>44865</v>
      </c>
    </row>
    <row r="4" spans="1:15" x14ac:dyDescent="0.25">
      <c r="A4">
        <v>33</v>
      </c>
      <c r="B4" s="40">
        <v>44862</v>
      </c>
      <c r="C4" t="s">
        <v>1586</v>
      </c>
      <c r="D4">
        <f>IFERROR(ЕНИИВИ1[[#This Row],[ВН_исх]]+0,0)</f>
        <v>0</v>
      </c>
      <c r="E4">
        <v>2</v>
      </c>
      <c r="H4">
        <v>17</v>
      </c>
      <c r="I4" s="40">
        <v>44866</v>
      </c>
      <c r="J4" t="s">
        <v>1591</v>
      </c>
      <c r="K4">
        <f>IFERROR(ЕНИИВИ2[[#This Row],[ВН_исх]]+0,0)</f>
        <v>0</v>
      </c>
      <c r="N4">
        <v>3</v>
      </c>
      <c r="O4" s="40">
        <v>44865</v>
      </c>
    </row>
    <row r="5" spans="1:15" x14ac:dyDescent="0.25">
      <c r="A5">
        <v>34</v>
      </c>
      <c r="B5" s="40">
        <v>44862</v>
      </c>
      <c r="C5" t="s">
        <v>1586</v>
      </c>
      <c r="D5">
        <f>IFERROR(ЕНИИВИ1[[#This Row],[ВН_исх]]+0,0)</f>
        <v>0</v>
      </c>
      <c r="E5">
        <v>2</v>
      </c>
      <c r="H5">
        <v>19</v>
      </c>
      <c r="I5" s="40">
        <v>44866</v>
      </c>
      <c r="J5" t="s">
        <v>1591</v>
      </c>
      <c r="K5">
        <f>IFERROR(ЕНИИВИ2[[#This Row],[ВН_исх]]+0,0)</f>
        <v>0</v>
      </c>
      <c r="N5">
        <v>4</v>
      </c>
      <c r="O5" s="40">
        <v>44865</v>
      </c>
    </row>
    <row r="6" spans="1:15" x14ac:dyDescent="0.25">
      <c r="A6">
        <v>35</v>
      </c>
      <c r="B6" s="40">
        <v>44862</v>
      </c>
      <c r="C6" t="s">
        <v>1586</v>
      </c>
      <c r="D6">
        <f>IFERROR(ЕНИИВИ1[[#This Row],[ВН_исх]]+0,0)</f>
        <v>0</v>
      </c>
      <c r="E6">
        <v>2</v>
      </c>
      <c r="H6">
        <v>24</v>
      </c>
      <c r="I6" s="40">
        <v>44866</v>
      </c>
      <c r="J6" t="s">
        <v>1591</v>
      </c>
      <c r="K6">
        <f>IFERROR(ЕНИИВИ2[[#This Row],[ВН_исх]]+0,0)</f>
        <v>0</v>
      </c>
      <c r="N6">
        <v>5</v>
      </c>
      <c r="O6" s="40">
        <v>44865</v>
      </c>
    </row>
    <row r="7" spans="1:15" x14ac:dyDescent="0.25">
      <c r="A7">
        <v>36</v>
      </c>
      <c r="B7" s="40">
        <v>44862</v>
      </c>
      <c r="C7" t="s">
        <v>1586</v>
      </c>
      <c r="D7">
        <f>IFERROR(ЕНИИВИ1[[#This Row],[ВН_исх]]+0,0)</f>
        <v>0</v>
      </c>
      <c r="E7">
        <v>2</v>
      </c>
      <c r="H7">
        <v>26</v>
      </c>
      <c r="I7" s="40">
        <v>44866</v>
      </c>
      <c r="J7">
        <v>96</v>
      </c>
      <c r="K7">
        <f>IFERROR(ЕНИИВИ2[[#This Row],[ВН_исх]]+0,0)</f>
        <v>96</v>
      </c>
      <c r="N7">
        <v>6</v>
      </c>
      <c r="O7" s="40">
        <v>44865</v>
      </c>
    </row>
    <row r="8" spans="1:15" x14ac:dyDescent="0.25">
      <c r="A8">
        <v>37</v>
      </c>
      <c r="B8" s="40">
        <v>44862</v>
      </c>
      <c r="C8" t="s">
        <v>1586</v>
      </c>
      <c r="D8">
        <f>IFERROR(ЕНИИВИ1[[#This Row],[ВН_исх]]+0,0)</f>
        <v>0</v>
      </c>
      <c r="E8">
        <v>2</v>
      </c>
      <c r="H8">
        <v>29</v>
      </c>
      <c r="I8" s="40">
        <v>44866</v>
      </c>
      <c r="J8" t="s">
        <v>1591</v>
      </c>
      <c r="K8">
        <f>IFERROR(ЕНИИВИ2[[#This Row],[ВН_исх]]+0,0)</f>
        <v>0</v>
      </c>
      <c r="N8">
        <v>7</v>
      </c>
      <c r="O8" s="40">
        <v>44865</v>
      </c>
    </row>
    <row r="9" spans="1:15" x14ac:dyDescent="0.25">
      <c r="A9">
        <v>38</v>
      </c>
      <c r="B9" s="40">
        <v>44862</v>
      </c>
      <c r="C9" s="39">
        <v>1051</v>
      </c>
      <c r="D9">
        <f>IFERROR(ЕНИИВИ1[[#This Row],[ВН_исх]]+0,0)</f>
        <v>1051</v>
      </c>
      <c r="E9">
        <v>2</v>
      </c>
      <c r="H9">
        <v>30</v>
      </c>
      <c r="I9" s="40">
        <v>44866</v>
      </c>
      <c r="J9" s="39" t="s">
        <v>1591</v>
      </c>
      <c r="K9" s="39">
        <f>IFERROR(ЕНИИВИ2[[#This Row],[ВН_исх]]+0,0)</f>
        <v>0</v>
      </c>
      <c r="N9">
        <v>8</v>
      </c>
      <c r="O9" s="40">
        <v>44865</v>
      </c>
    </row>
    <row r="10" spans="1:15" x14ac:dyDescent="0.25">
      <c r="A10">
        <v>39</v>
      </c>
      <c r="B10" s="40">
        <v>44862</v>
      </c>
      <c r="C10" s="39">
        <v>8107</v>
      </c>
      <c r="D10">
        <f>IFERROR(ЕНИИВИ1[[#This Row],[ВН_исх]]+0,0)</f>
        <v>8107</v>
      </c>
      <c r="E10">
        <v>2</v>
      </c>
      <c r="H10">
        <v>33</v>
      </c>
      <c r="I10" s="40">
        <v>44866</v>
      </c>
      <c r="J10" s="39" t="s">
        <v>1591</v>
      </c>
      <c r="K10" s="39">
        <f>IFERROR(ЕНИИВИ2[[#This Row],[ВН_исх]]+0,0)</f>
        <v>0</v>
      </c>
      <c r="N10">
        <v>9</v>
      </c>
      <c r="O10" s="40">
        <v>44865</v>
      </c>
    </row>
    <row r="11" spans="1:15" x14ac:dyDescent="0.25">
      <c r="A11">
        <v>40</v>
      </c>
      <c r="B11" s="40">
        <v>44862</v>
      </c>
      <c r="C11" t="s">
        <v>1586</v>
      </c>
      <c r="D11">
        <f>IFERROR(ЕНИИВИ1[[#This Row],[ВН_исх]]+0,0)</f>
        <v>0</v>
      </c>
      <c r="E11">
        <v>2</v>
      </c>
      <c r="H11">
        <v>35</v>
      </c>
      <c r="I11" s="40">
        <v>44866</v>
      </c>
      <c r="J11" t="s">
        <v>1591</v>
      </c>
      <c r="K11">
        <f>IFERROR(ЕНИИВИ2[[#This Row],[ВН_исх]]+0,0)</f>
        <v>0</v>
      </c>
      <c r="N11">
        <v>11</v>
      </c>
      <c r="O11" s="40">
        <v>44865</v>
      </c>
    </row>
    <row r="12" spans="1:15" x14ac:dyDescent="0.25">
      <c r="A12">
        <v>41</v>
      </c>
      <c r="B12" s="40">
        <v>44862</v>
      </c>
      <c r="C12">
        <v>285</v>
      </c>
      <c r="D12">
        <f>IFERROR(ЕНИИВИ1[[#This Row],[ВН_исх]]+0,0)</f>
        <v>285</v>
      </c>
      <c r="E12">
        <v>2</v>
      </c>
      <c r="H12">
        <v>36</v>
      </c>
      <c r="I12" s="40">
        <v>44866</v>
      </c>
      <c r="J12" t="s">
        <v>1591</v>
      </c>
      <c r="K12">
        <f>IFERROR(ЕНИИВИ2[[#This Row],[ВН_исх]]+0,0)</f>
        <v>0</v>
      </c>
      <c r="N12">
        <v>12</v>
      </c>
      <c r="O12" s="40">
        <v>44865</v>
      </c>
    </row>
    <row r="13" spans="1:15" x14ac:dyDescent="0.25">
      <c r="A13">
        <v>42</v>
      </c>
      <c r="B13" s="40">
        <v>44862</v>
      </c>
      <c r="C13" t="s">
        <v>1586</v>
      </c>
      <c r="D13">
        <f>IFERROR(ЕНИИВИ1[[#This Row],[ВН_исх]]+0,0)</f>
        <v>0</v>
      </c>
      <c r="E13">
        <v>2</v>
      </c>
      <c r="H13">
        <v>37</v>
      </c>
      <c r="I13" s="40">
        <v>44866</v>
      </c>
      <c r="J13" t="s">
        <v>1591</v>
      </c>
      <c r="K13">
        <f>IFERROR(ЕНИИВИ2[[#This Row],[ВН_исх]]+0,0)</f>
        <v>0</v>
      </c>
      <c r="N13">
        <v>14</v>
      </c>
      <c r="O13" s="40">
        <v>44865</v>
      </c>
    </row>
    <row r="14" spans="1:15" x14ac:dyDescent="0.25">
      <c r="A14">
        <v>43</v>
      </c>
      <c r="B14" s="40">
        <v>44862</v>
      </c>
      <c r="C14" s="39">
        <v>21709</v>
      </c>
      <c r="D14">
        <f>IFERROR(ЕНИИВИ1[[#This Row],[ВН_исх]]+0,0)</f>
        <v>21709</v>
      </c>
      <c r="E14">
        <v>2</v>
      </c>
      <c r="H14">
        <v>34</v>
      </c>
      <c r="I14" s="40">
        <v>44866</v>
      </c>
      <c r="J14" s="39" t="s">
        <v>1591</v>
      </c>
      <c r="K14" s="39">
        <f>IFERROR(ЕНИИВИ2[[#This Row],[ВН_исх]]+0,0)</f>
        <v>0</v>
      </c>
      <c r="N14">
        <v>15</v>
      </c>
      <c r="O14" s="40">
        <v>44865</v>
      </c>
    </row>
    <row r="15" spans="1:15" x14ac:dyDescent="0.25">
      <c r="A15">
        <v>44</v>
      </c>
      <c r="B15" s="40">
        <v>44862</v>
      </c>
      <c r="C15" s="39">
        <v>2684381</v>
      </c>
      <c r="D15">
        <f>IFERROR(ЕНИИВИ1[[#This Row],[ВН_исх]]+0,0)</f>
        <v>2684381</v>
      </c>
      <c r="E15">
        <v>2</v>
      </c>
      <c r="H15">
        <v>40</v>
      </c>
      <c r="I15" s="40">
        <v>44866</v>
      </c>
      <c r="J15" s="39">
        <v>56</v>
      </c>
      <c r="K15" s="39">
        <f>IFERROR(ЕНИИВИ2[[#This Row],[ВН_исх]]+0,0)</f>
        <v>56</v>
      </c>
      <c r="N15">
        <v>16</v>
      </c>
      <c r="O15" s="40">
        <v>44865</v>
      </c>
    </row>
    <row r="16" spans="1:15" x14ac:dyDescent="0.25">
      <c r="A16">
        <v>45</v>
      </c>
      <c r="B16" s="40">
        <v>44862</v>
      </c>
      <c r="C16" s="39">
        <v>23568</v>
      </c>
      <c r="D16">
        <f>IFERROR(ЕНИИВИ1[[#This Row],[ВН_исх]]+0,0)</f>
        <v>23568</v>
      </c>
      <c r="E16">
        <v>2</v>
      </c>
      <c r="H16">
        <v>42</v>
      </c>
      <c r="I16" s="40">
        <v>44866</v>
      </c>
      <c r="J16" s="39" t="s">
        <v>1591</v>
      </c>
      <c r="K16" s="39">
        <f>IFERROR(ЕНИИВИ2[[#This Row],[ВН_исх]]+0,0)</f>
        <v>0</v>
      </c>
      <c r="N16">
        <v>18</v>
      </c>
      <c r="O16" s="40">
        <v>44865</v>
      </c>
    </row>
    <row r="17" spans="1:15" x14ac:dyDescent="0.25">
      <c r="A17">
        <v>46</v>
      </c>
      <c r="B17" s="40">
        <v>44862</v>
      </c>
      <c r="C17" s="39">
        <v>307346</v>
      </c>
      <c r="D17">
        <f>IFERROR(ЕНИИВИ1[[#This Row],[ВН_исх]]+0,0)</f>
        <v>307346</v>
      </c>
      <c r="E17">
        <v>2</v>
      </c>
      <c r="H17">
        <v>47</v>
      </c>
      <c r="I17" s="40">
        <v>44866</v>
      </c>
      <c r="J17" s="39">
        <v>283</v>
      </c>
      <c r="K17" s="39">
        <f>IFERROR(ЕНИИВИ2[[#This Row],[ВН_исх]]+0,0)</f>
        <v>283</v>
      </c>
      <c r="N17">
        <v>20</v>
      </c>
      <c r="O17" s="40">
        <v>44865</v>
      </c>
    </row>
    <row r="18" spans="1:15" x14ac:dyDescent="0.25">
      <c r="A18">
        <v>48</v>
      </c>
      <c r="B18" s="40">
        <v>44862</v>
      </c>
      <c r="C18" s="39">
        <v>35439</v>
      </c>
      <c r="D18">
        <f>IFERROR(ЕНИИВИ1[[#This Row],[ВН_исх]]+0,0)</f>
        <v>35439</v>
      </c>
      <c r="E18">
        <v>2</v>
      </c>
      <c r="H18">
        <v>51</v>
      </c>
      <c r="I18" s="40">
        <v>44866</v>
      </c>
      <c r="J18" t="s">
        <v>1591</v>
      </c>
      <c r="K18">
        <f>IFERROR(ЕНИИВИ2[[#This Row],[ВН_исх]]+0,0)</f>
        <v>0</v>
      </c>
      <c r="N18">
        <v>21</v>
      </c>
      <c r="O18" s="40">
        <v>44865</v>
      </c>
    </row>
    <row r="19" spans="1:15" x14ac:dyDescent="0.25">
      <c r="A19">
        <v>49</v>
      </c>
      <c r="B19" s="40">
        <v>44862</v>
      </c>
      <c r="C19" s="39">
        <v>1857580</v>
      </c>
      <c r="D19">
        <f>IFERROR(ЕНИИВИ1[[#This Row],[ВН_исх]]+0,0)</f>
        <v>1857580</v>
      </c>
      <c r="E19">
        <v>2</v>
      </c>
      <c r="H19">
        <v>53</v>
      </c>
      <c r="I19" s="40">
        <v>44866</v>
      </c>
      <c r="J19" s="39">
        <v>205421</v>
      </c>
      <c r="K19" s="39">
        <f>IFERROR(ЕНИИВИ2[[#This Row],[ВН_исх]]+0,0)</f>
        <v>205421</v>
      </c>
      <c r="N19">
        <v>22</v>
      </c>
      <c r="O19" s="40">
        <v>44865</v>
      </c>
    </row>
    <row r="20" spans="1:15" x14ac:dyDescent="0.25">
      <c r="A20">
        <v>50</v>
      </c>
      <c r="B20" s="40">
        <v>44862</v>
      </c>
      <c r="C20">
        <v>345</v>
      </c>
      <c r="D20">
        <f>IFERROR(ЕНИИВИ1[[#This Row],[ВН_исх]]+0,0)</f>
        <v>345</v>
      </c>
      <c r="E20">
        <v>2</v>
      </c>
      <c r="H20">
        <v>56</v>
      </c>
      <c r="I20" s="40">
        <v>44866</v>
      </c>
      <c r="J20" s="39" t="s">
        <v>1591</v>
      </c>
      <c r="K20" s="39">
        <f>IFERROR(ЕНИИВИ2[[#This Row],[ВН_исх]]+0,0)</f>
        <v>0</v>
      </c>
      <c r="N20">
        <v>13</v>
      </c>
      <c r="O20" s="40">
        <v>44866</v>
      </c>
    </row>
    <row r="21" spans="1:15" x14ac:dyDescent="0.25">
      <c r="A21">
        <v>51</v>
      </c>
      <c r="B21" s="40">
        <v>44862</v>
      </c>
      <c r="C21" t="s">
        <v>1586</v>
      </c>
      <c r="D21">
        <f>IFERROR(ЕНИИВИ1[[#This Row],[ВН_исх]]+0,0)</f>
        <v>0</v>
      </c>
      <c r="E21">
        <v>2</v>
      </c>
      <c r="H21">
        <v>59</v>
      </c>
      <c r="I21" s="40">
        <v>44866</v>
      </c>
      <c r="J21">
        <v>54</v>
      </c>
      <c r="K21">
        <f>IFERROR(ЕНИИВИ2[[#This Row],[ВН_исх]]+0,0)</f>
        <v>54</v>
      </c>
      <c r="N21">
        <v>23</v>
      </c>
      <c r="O21" s="40">
        <v>44866</v>
      </c>
    </row>
    <row r="22" spans="1:15" x14ac:dyDescent="0.25">
      <c r="A22">
        <v>52</v>
      </c>
      <c r="B22" s="40">
        <v>44862</v>
      </c>
      <c r="C22" s="39">
        <v>1464500</v>
      </c>
      <c r="D22">
        <f>IFERROR(ЕНИИВИ1[[#This Row],[ВН_исх]]+0,0)</f>
        <v>1464500</v>
      </c>
      <c r="E22">
        <v>2</v>
      </c>
      <c r="H22">
        <v>60</v>
      </c>
      <c r="I22" s="40">
        <v>44866</v>
      </c>
      <c r="J22">
        <v>78</v>
      </c>
      <c r="K22">
        <f>IFERROR(ЕНИИВИ2[[#This Row],[ВН_исх]]+0,0)</f>
        <v>78</v>
      </c>
      <c r="N22">
        <v>25</v>
      </c>
      <c r="O22" s="40">
        <v>44866</v>
      </c>
    </row>
    <row r="23" spans="1:15" x14ac:dyDescent="0.25">
      <c r="A23">
        <v>53</v>
      </c>
      <c r="B23" s="40">
        <v>44862</v>
      </c>
      <c r="C23" t="s">
        <v>1586</v>
      </c>
      <c r="D23">
        <f>IFERROR(ЕНИИВИ1[[#This Row],[ВН_исх]]+0,0)</f>
        <v>0</v>
      </c>
      <c r="E23">
        <v>2</v>
      </c>
      <c r="H23">
        <v>61</v>
      </c>
      <c r="I23" s="40">
        <v>44866</v>
      </c>
      <c r="J23" s="39" t="s">
        <v>1591</v>
      </c>
      <c r="K23" s="39">
        <f>IFERROR(ЕНИИВИ2[[#This Row],[ВН_исх]]+0,0)</f>
        <v>0</v>
      </c>
      <c r="N23">
        <v>27</v>
      </c>
      <c r="O23" s="40">
        <v>44866</v>
      </c>
    </row>
    <row r="24" spans="1:15" x14ac:dyDescent="0.25">
      <c r="A24">
        <v>54</v>
      </c>
      <c r="B24" s="40">
        <v>44862</v>
      </c>
      <c r="C24" s="39">
        <v>176758</v>
      </c>
      <c r="D24">
        <f>IFERROR(ЕНИИВИ1[[#This Row],[ВН_исх]]+0,0)</f>
        <v>176758</v>
      </c>
      <c r="E24">
        <v>2</v>
      </c>
      <c r="H24">
        <v>62</v>
      </c>
      <c r="I24" s="40">
        <v>44866</v>
      </c>
      <c r="J24" s="39">
        <v>7461</v>
      </c>
      <c r="K24" s="39">
        <f>IFERROR(ЕНИИВИ2[[#This Row],[ВН_исх]]+0,0)</f>
        <v>7461</v>
      </c>
      <c r="N24">
        <v>28</v>
      </c>
      <c r="O24" s="40">
        <v>44866</v>
      </c>
    </row>
    <row r="25" spans="1:15" x14ac:dyDescent="0.25">
      <c r="A25">
        <v>55</v>
      </c>
      <c r="B25" s="40">
        <v>44862</v>
      </c>
      <c r="C25">
        <v>375</v>
      </c>
      <c r="D25">
        <f>IFERROR(ЕНИИВИ1[[#This Row],[ВН_исх]]+0,0)</f>
        <v>375</v>
      </c>
      <c r="E25">
        <v>2</v>
      </c>
      <c r="H25">
        <v>63</v>
      </c>
      <c r="I25" s="40">
        <v>44866</v>
      </c>
      <c r="J25" s="39">
        <v>125</v>
      </c>
      <c r="K25" s="39">
        <f>IFERROR(ЕНИИВИ2[[#This Row],[ВН_исх]]+0,0)</f>
        <v>125</v>
      </c>
      <c r="N25">
        <v>31</v>
      </c>
      <c r="O25" s="40">
        <v>44866</v>
      </c>
    </row>
    <row r="26" spans="1:15" x14ac:dyDescent="0.25">
      <c r="A26">
        <v>56</v>
      </c>
      <c r="B26" s="40">
        <v>44862</v>
      </c>
      <c r="C26" t="s">
        <v>1586</v>
      </c>
      <c r="D26">
        <f>IFERROR(ЕНИИВИ1[[#This Row],[ВН_исх]]+0,0)</f>
        <v>0</v>
      </c>
      <c r="E26">
        <v>2</v>
      </c>
      <c r="H26">
        <v>64</v>
      </c>
      <c r="I26" s="40">
        <v>44866</v>
      </c>
      <c r="J26" s="39">
        <v>189979</v>
      </c>
      <c r="K26" s="39">
        <f>IFERROR(ЕНИИВИ2[[#This Row],[ВН_исх]]+0,0)</f>
        <v>189979</v>
      </c>
      <c r="N26">
        <v>32</v>
      </c>
      <c r="O26" s="40">
        <v>44866</v>
      </c>
    </row>
    <row r="27" spans="1:15" x14ac:dyDescent="0.25">
      <c r="A27">
        <v>57</v>
      </c>
      <c r="B27" s="40">
        <v>44862</v>
      </c>
      <c r="C27">
        <v>251</v>
      </c>
      <c r="D27">
        <f>IFERROR(ЕНИИВИ1[[#This Row],[ВН_исх]]+0,0)</f>
        <v>251</v>
      </c>
      <c r="E27">
        <v>2</v>
      </c>
      <c r="H27">
        <v>65</v>
      </c>
      <c r="I27" s="40">
        <v>44866</v>
      </c>
      <c r="J27" s="39">
        <v>1690</v>
      </c>
      <c r="K27" s="39">
        <f>IFERROR(ЕНИИВИ2[[#This Row],[ВН_исх]]+0,0)</f>
        <v>1690</v>
      </c>
      <c r="N27">
        <v>38</v>
      </c>
      <c r="O27" s="40">
        <v>44866</v>
      </c>
    </row>
    <row r="28" spans="1:15" x14ac:dyDescent="0.25">
      <c r="A28">
        <v>58</v>
      </c>
      <c r="B28" s="40">
        <v>44862</v>
      </c>
      <c r="C28" s="39">
        <v>72514</v>
      </c>
      <c r="D28">
        <f>IFERROR(ЕНИИВИ1[[#This Row],[ВН_исх]]+0,0)</f>
        <v>72514</v>
      </c>
      <c r="E28">
        <v>2</v>
      </c>
      <c r="H28">
        <v>66</v>
      </c>
      <c r="I28" s="40">
        <v>44866</v>
      </c>
      <c r="J28">
        <v>56</v>
      </c>
      <c r="K28">
        <f>IFERROR(ЕНИИВИ2[[#This Row],[ВН_исх]]+0,0)</f>
        <v>56</v>
      </c>
      <c r="N28">
        <v>41</v>
      </c>
      <c r="O28" s="40">
        <v>44866</v>
      </c>
    </row>
    <row r="29" spans="1:15" x14ac:dyDescent="0.25">
      <c r="A29">
        <v>59</v>
      </c>
      <c r="B29" s="40">
        <v>44862</v>
      </c>
      <c r="C29" t="s">
        <v>1586</v>
      </c>
      <c r="D29">
        <f>IFERROR(ЕНИИВИ1[[#This Row],[ВН_исх]]+0,0)</f>
        <v>0</v>
      </c>
      <c r="E29">
        <v>2</v>
      </c>
      <c r="H29">
        <v>67</v>
      </c>
      <c r="I29" s="40">
        <v>44866</v>
      </c>
      <c r="J29" s="39">
        <v>175</v>
      </c>
      <c r="K29" s="39">
        <f>IFERROR(ЕНИИВИ2[[#This Row],[ВН_исх]]+0,0)</f>
        <v>175</v>
      </c>
      <c r="N29">
        <v>43</v>
      </c>
      <c r="O29" s="40">
        <v>44866</v>
      </c>
    </row>
    <row r="30" spans="1:15" x14ac:dyDescent="0.25">
      <c r="A30">
        <v>60</v>
      </c>
      <c r="B30" s="40">
        <v>44862</v>
      </c>
      <c r="C30" t="s">
        <v>1586</v>
      </c>
      <c r="D30">
        <f>IFERROR(ЕНИИВИ1[[#This Row],[ВН_исх]]+0,0)</f>
        <v>0</v>
      </c>
      <c r="E30">
        <v>2</v>
      </c>
      <c r="H30">
        <v>68</v>
      </c>
      <c r="I30" s="40">
        <v>44866</v>
      </c>
      <c r="J30" t="s">
        <v>1591</v>
      </c>
      <c r="K30">
        <f>IFERROR(ЕНИИВИ2[[#This Row],[ВН_исх]]+0,0)</f>
        <v>0</v>
      </c>
      <c r="N30">
        <v>44</v>
      </c>
      <c r="O30" s="40">
        <v>44866</v>
      </c>
    </row>
    <row r="31" spans="1:15" x14ac:dyDescent="0.25">
      <c r="A31">
        <v>1</v>
      </c>
      <c r="B31" s="40">
        <v>44862</v>
      </c>
      <c r="C31" s="39">
        <v>9762</v>
      </c>
      <c r="D31">
        <f>IFERROR(ЕНИИВИ1[[#This Row],[ВН_исх]]+0,0)</f>
        <v>9762</v>
      </c>
      <c r="E31">
        <v>1</v>
      </c>
      <c r="H31">
        <v>69</v>
      </c>
      <c r="I31" s="40">
        <v>44866</v>
      </c>
      <c r="J31" t="s">
        <v>1591</v>
      </c>
      <c r="K31">
        <f>IFERROR(ЕНИИВИ2[[#This Row],[ВН_исх]]+0,0)</f>
        <v>0</v>
      </c>
      <c r="N31">
        <v>45</v>
      </c>
      <c r="O31" s="40">
        <v>44866</v>
      </c>
    </row>
    <row r="32" spans="1:15" x14ac:dyDescent="0.25">
      <c r="A32">
        <v>2</v>
      </c>
      <c r="B32" s="40">
        <v>44862</v>
      </c>
      <c r="C32" s="39">
        <v>15820</v>
      </c>
      <c r="D32">
        <f>IFERROR(ЕНИИВИ1[[#This Row],[ВН_исх]]+0,0)</f>
        <v>15820</v>
      </c>
      <c r="E32">
        <v>1</v>
      </c>
      <c r="H32">
        <v>70</v>
      </c>
      <c r="I32" s="40">
        <v>44866</v>
      </c>
      <c r="J32" s="39">
        <v>344</v>
      </c>
      <c r="K32" s="39">
        <f>IFERROR(ЕНИИВИ2[[#This Row],[ВН_исх]]+0,0)</f>
        <v>344</v>
      </c>
      <c r="N32">
        <v>46</v>
      </c>
      <c r="O32" s="40">
        <v>44866</v>
      </c>
    </row>
    <row r="33" spans="1:15" x14ac:dyDescent="0.25">
      <c r="A33">
        <v>3</v>
      </c>
      <c r="B33" s="40">
        <v>44862</v>
      </c>
      <c r="C33" s="39">
        <v>2235</v>
      </c>
      <c r="D33">
        <f>IFERROR(ЕНИИВИ1[[#This Row],[ВН_исх]]+0,0)</f>
        <v>2235</v>
      </c>
      <c r="E33">
        <v>1</v>
      </c>
      <c r="H33">
        <v>71</v>
      </c>
      <c r="I33" s="40">
        <v>44866</v>
      </c>
      <c r="J33" s="39" t="s">
        <v>1591</v>
      </c>
      <c r="K33" s="39">
        <f>IFERROR(ЕНИИВИ2[[#This Row],[ВН_исх]]+0,0)</f>
        <v>0</v>
      </c>
      <c r="N33">
        <v>48</v>
      </c>
      <c r="O33" s="40">
        <v>44866</v>
      </c>
    </row>
    <row r="34" spans="1:15" x14ac:dyDescent="0.25">
      <c r="A34">
        <v>4</v>
      </c>
      <c r="B34" s="40">
        <v>44862</v>
      </c>
      <c r="C34" s="39">
        <v>303847</v>
      </c>
      <c r="D34">
        <f>IFERROR(ЕНИИВИ1[[#This Row],[ВН_исх]]+0,0)</f>
        <v>303847</v>
      </c>
      <c r="E34">
        <v>1</v>
      </c>
      <c r="H34">
        <v>72</v>
      </c>
      <c r="I34" s="40">
        <v>44866</v>
      </c>
      <c r="J34" s="39">
        <v>1566</v>
      </c>
      <c r="K34" s="39">
        <f>IFERROR(ЕНИИВИ2[[#This Row],[ВН_исх]]+0,0)</f>
        <v>1566</v>
      </c>
      <c r="N34">
        <v>49</v>
      </c>
      <c r="O34" s="40">
        <v>44866</v>
      </c>
    </row>
    <row r="35" spans="1:15" x14ac:dyDescent="0.25">
      <c r="A35">
        <v>5</v>
      </c>
      <c r="B35" s="40">
        <v>44862</v>
      </c>
      <c r="C35" s="39">
        <v>47370</v>
      </c>
      <c r="D35">
        <f>IFERROR(ЕНИИВИ1[[#This Row],[ВН_исх]]+0,0)</f>
        <v>47370</v>
      </c>
      <c r="E35">
        <v>1</v>
      </c>
      <c r="H35">
        <v>73</v>
      </c>
      <c r="I35" s="40">
        <v>44866</v>
      </c>
      <c r="J35" s="39" t="s">
        <v>1591</v>
      </c>
      <c r="K35" s="39">
        <f>IFERROR(ЕНИИВИ2[[#This Row],[ВН_исх]]+0,0)</f>
        <v>0</v>
      </c>
      <c r="N35">
        <v>50</v>
      </c>
      <c r="O35" s="40">
        <v>44866</v>
      </c>
    </row>
    <row r="36" spans="1:15" x14ac:dyDescent="0.25">
      <c r="A36">
        <v>6</v>
      </c>
      <c r="B36" s="40">
        <v>44862</v>
      </c>
      <c r="C36" s="39">
        <v>160564</v>
      </c>
      <c r="D36">
        <f>IFERROR(ЕНИИВИ1[[#This Row],[ВН_исх]]+0,0)</f>
        <v>160564</v>
      </c>
      <c r="E36">
        <v>1</v>
      </c>
      <c r="H36">
        <v>74</v>
      </c>
      <c r="I36" s="40">
        <v>44866</v>
      </c>
      <c r="J36" s="39" t="s">
        <v>1591</v>
      </c>
      <c r="K36" s="39">
        <f>IFERROR(ЕНИИВИ2[[#This Row],[ВН_исх]]+0,0)</f>
        <v>0</v>
      </c>
      <c r="N36">
        <v>52</v>
      </c>
      <c r="O36" s="40">
        <v>44866</v>
      </c>
    </row>
    <row r="37" spans="1:15" x14ac:dyDescent="0.25">
      <c r="A37">
        <v>7</v>
      </c>
      <c r="B37" s="40">
        <v>44862</v>
      </c>
      <c r="C37" s="39">
        <v>5629</v>
      </c>
      <c r="D37">
        <f>IFERROR(ЕНИИВИ1[[#This Row],[ВН_исх]]+0,0)</f>
        <v>5629</v>
      </c>
      <c r="E37">
        <v>1</v>
      </c>
      <c r="H37">
        <v>75</v>
      </c>
      <c r="I37" s="40">
        <v>44866</v>
      </c>
      <c r="J37" s="39" t="s">
        <v>1591</v>
      </c>
      <c r="K37" s="39">
        <f>IFERROR(ЕНИИВИ2[[#This Row],[ВН_исх]]+0,0)</f>
        <v>0</v>
      </c>
      <c r="N37">
        <v>54</v>
      </c>
      <c r="O37" s="40">
        <v>44866</v>
      </c>
    </row>
    <row r="38" spans="1:15" x14ac:dyDescent="0.25">
      <c r="A38">
        <v>8</v>
      </c>
      <c r="B38" s="40">
        <v>44862</v>
      </c>
      <c r="C38" s="39">
        <v>53701</v>
      </c>
      <c r="D38">
        <f>IFERROR(ЕНИИВИ1[[#This Row],[ВН_исх]]+0,0)</f>
        <v>53701</v>
      </c>
      <c r="E38">
        <v>1</v>
      </c>
      <c r="H38">
        <v>76</v>
      </c>
      <c r="I38" s="40">
        <v>44866</v>
      </c>
      <c r="J38" s="39">
        <v>19598</v>
      </c>
      <c r="K38" s="39">
        <f>IFERROR(ЕНИИВИ2[[#This Row],[ВН_исх]]+0,0)</f>
        <v>19598</v>
      </c>
      <c r="N38">
        <v>55</v>
      </c>
      <c r="O38" s="40">
        <v>44866</v>
      </c>
    </row>
    <row r="39" spans="1:15" x14ac:dyDescent="0.25">
      <c r="A39">
        <v>9</v>
      </c>
      <c r="B39" s="40">
        <v>44862</v>
      </c>
      <c r="C39" s="39">
        <v>146343</v>
      </c>
      <c r="D39">
        <f>IFERROR(ЕНИИВИ1[[#This Row],[ВН_исх]]+0,0)</f>
        <v>146343</v>
      </c>
      <c r="E39">
        <v>1</v>
      </c>
      <c r="H39">
        <v>77</v>
      </c>
      <c r="I39" s="40">
        <v>44866</v>
      </c>
      <c r="J39" s="39">
        <v>1602</v>
      </c>
      <c r="K39" s="39">
        <f>IFERROR(ЕНИИВИ2[[#This Row],[ВН_исх]]+0,0)</f>
        <v>1602</v>
      </c>
      <c r="O39" s="40"/>
    </row>
    <row r="40" spans="1:15" x14ac:dyDescent="0.25">
      <c r="A40">
        <v>10</v>
      </c>
      <c r="B40" s="40">
        <v>44862</v>
      </c>
      <c r="C40" t="s">
        <v>1586</v>
      </c>
      <c r="D40">
        <f>IFERROR(ЕНИИВИ1[[#This Row],[ВН_исх]]+0,0)</f>
        <v>0</v>
      </c>
      <c r="E40">
        <v>1</v>
      </c>
      <c r="H40">
        <v>78</v>
      </c>
      <c r="I40" s="40">
        <v>44866</v>
      </c>
      <c r="J40" s="39">
        <v>74</v>
      </c>
      <c r="K40" s="39">
        <f>IFERROR(ЕНИИВИ2[[#This Row],[ВН_исх]]+0,0)</f>
        <v>74</v>
      </c>
      <c r="O40" s="40"/>
    </row>
    <row r="41" spans="1:15" x14ac:dyDescent="0.25">
      <c r="A41">
        <v>11</v>
      </c>
      <c r="B41" s="40">
        <v>44862</v>
      </c>
      <c r="C41" s="39">
        <v>61780</v>
      </c>
      <c r="D41">
        <f>IFERROR(ЕНИИВИ1[[#This Row],[ВН_исх]]+0,0)</f>
        <v>61780</v>
      </c>
      <c r="E41">
        <v>1</v>
      </c>
      <c r="H41">
        <v>79</v>
      </c>
      <c r="I41" s="40">
        <v>44866</v>
      </c>
      <c r="J41">
        <v>53</v>
      </c>
      <c r="K41">
        <f>IFERROR(ЕНИИВИ2[[#This Row],[ВН_исх]]+0,0)</f>
        <v>53</v>
      </c>
      <c r="O41" s="40"/>
    </row>
    <row r="42" spans="1:15" x14ac:dyDescent="0.25">
      <c r="A42">
        <v>12</v>
      </c>
      <c r="B42" s="40">
        <v>44862</v>
      </c>
      <c r="C42" t="s">
        <v>1586</v>
      </c>
      <c r="D42">
        <f>IFERROR(ЕНИИВИ1[[#This Row],[ВН_исх]]+0,0)</f>
        <v>0</v>
      </c>
      <c r="E42">
        <v>1</v>
      </c>
      <c r="H42">
        <v>80</v>
      </c>
      <c r="I42" s="40">
        <v>44866</v>
      </c>
      <c r="J42" s="39">
        <v>93</v>
      </c>
      <c r="K42" s="39">
        <f>IFERROR(ЕНИИВИ2[[#This Row],[ВН_исх]]+0,0)</f>
        <v>93</v>
      </c>
      <c r="O42" s="40"/>
    </row>
    <row r="43" spans="1:15" x14ac:dyDescent="0.25">
      <c r="A43">
        <v>13</v>
      </c>
      <c r="B43" s="40">
        <v>44862</v>
      </c>
      <c r="C43" s="39">
        <v>125418</v>
      </c>
      <c r="D43">
        <f>IFERROR(ЕНИИВИ1[[#This Row],[ВН_исх]]+0,0)</f>
        <v>125418</v>
      </c>
      <c r="E43">
        <v>1</v>
      </c>
      <c r="H43">
        <v>81</v>
      </c>
      <c r="I43" s="40">
        <v>44866</v>
      </c>
      <c r="J43">
        <v>160</v>
      </c>
      <c r="K43">
        <f>IFERROR(ЕНИИВИ2[[#This Row],[ВН_исх]]+0,0)</f>
        <v>160</v>
      </c>
      <c r="O43" s="40"/>
    </row>
    <row r="44" spans="1:15" x14ac:dyDescent="0.25">
      <c r="A44">
        <v>14</v>
      </c>
      <c r="B44" s="40">
        <v>44862</v>
      </c>
      <c r="C44" s="39">
        <v>48259</v>
      </c>
      <c r="D44">
        <f>IFERROR(ЕНИИВИ1[[#This Row],[ВН_исх]]+0,0)</f>
        <v>48259</v>
      </c>
      <c r="E44">
        <v>1</v>
      </c>
      <c r="H44">
        <v>82</v>
      </c>
      <c r="I44" s="40">
        <v>44866</v>
      </c>
      <c r="J44" s="39">
        <v>241</v>
      </c>
      <c r="K44" s="39">
        <f>IFERROR(ЕНИИВИ2[[#This Row],[ВН_исх]]+0,0)</f>
        <v>241</v>
      </c>
      <c r="O44" s="40"/>
    </row>
    <row r="45" spans="1:15" x14ac:dyDescent="0.25">
      <c r="A45">
        <v>15</v>
      </c>
      <c r="B45" s="40">
        <v>44862</v>
      </c>
      <c r="C45">
        <v>568</v>
      </c>
      <c r="D45">
        <f>IFERROR(ЕНИИВИ1[[#This Row],[ВН_исх]]+0,0)</f>
        <v>568</v>
      </c>
      <c r="E45">
        <v>1</v>
      </c>
      <c r="H45">
        <v>83</v>
      </c>
      <c r="I45" s="40">
        <v>44866</v>
      </c>
      <c r="J45" s="39" t="s">
        <v>1591</v>
      </c>
      <c r="K45" s="39">
        <f>IFERROR(ЕНИИВИ2[[#This Row],[ВН_исх]]+0,0)</f>
        <v>0</v>
      </c>
      <c r="O45" s="40"/>
    </row>
    <row r="46" spans="1:15" x14ac:dyDescent="0.25">
      <c r="A46">
        <v>16</v>
      </c>
      <c r="B46" s="40">
        <v>44862</v>
      </c>
      <c r="C46" s="39">
        <v>115937</v>
      </c>
      <c r="D46">
        <f>IFERROR(ЕНИИВИ1[[#This Row],[ВН_исх]]+0,0)</f>
        <v>115937</v>
      </c>
      <c r="E46">
        <v>1</v>
      </c>
      <c r="H46">
        <v>84</v>
      </c>
      <c r="I46" s="40">
        <v>44866</v>
      </c>
      <c r="J46">
        <v>114</v>
      </c>
      <c r="K46">
        <f>IFERROR(ЕНИИВИ2[[#This Row],[ВН_исх]]+0,0)</f>
        <v>114</v>
      </c>
      <c r="O46" s="40"/>
    </row>
    <row r="47" spans="1:15" x14ac:dyDescent="0.25">
      <c r="A47">
        <v>17</v>
      </c>
      <c r="B47" s="40">
        <v>44862</v>
      </c>
      <c r="C47" t="s">
        <v>1586</v>
      </c>
      <c r="D47">
        <f>IFERROR(ЕНИИВИ1[[#This Row],[ВН_исх]]+0,0)</f>
        <v>0</v>
      </c>
      <c r="E47">
        <v>1</v>
      </c>
      <c r="H47" s="40"/>
      <c r="J47" s="39"/>
      <c r="K47" s="39"/>
    </row>
    <row r="48" spans="1:15" x14ac:dyDescent="0.25">
      <c r="A48">
        <v>18</v>
      </c>
      <c r="B48" s="40">
        <v>44862</v>
      </c>
      <c r="C48" s="39">
        <v>13001</v>
      </c>
      <c r="D48">
        <f>IFERROR(ЕНИИВИ1[[#This Row],[ВН_исх]]+0,0)</f>
        <v>13001</v>
      </c>
      <c r="E48">
        <v>1</v>
      </c>
      <c r="H48" s="40"/>
    </row>
    <row r="49" spans="1:11" x14ac:dyDescent="0.25">
      <c r="A49">
        <v>19</v>
      </c>
      <c r="B49" s="40">
        <v>44862</v>
      </c>
      <c r="C49" t="s">
        <v>1586</v>
      </c>
      <c r="D49">
        <f>IFERROR(ЕНИИВИ1[[#This Row],[ВН_исх]]+0,0)</f>
        <v>0</v>
      </c>
      <c r="E49">
        <v>1</v>
      </c>
      <c r="H49" s="40"/>
      <c r="J49" s="39"/>
      <c r="K49" s="39"/>
    </row>
    <row r="50" spans="1:11" x14ac:dyDescent="0.25">
      <c r="A50">
        <v>20</v>
      </c>
      <c r="B50" s="40">
        <v>44862</v>
      </c>
      <c r="C50" s="39">
        <v>653451</v>
      </c>
      <c r="D50">
        <f>IFERROR(ЕНИИВИ1[[#This Row],[ВН_исх]]+0,0)</f>
        <v>653451</v>
      </c>
      <c r="E50">
        <v>1</v>
      </c>
      <c r="H50" s="40"/>
    </row>
    <row r="51" spans="1:11" x14ac:dyDescent="0.25">
      <c r="A51">
        <v>21</v>
      </c>
      <c r="B51" s="40">
        <v>44862</v>
      </c>
      <c r="C51" s="39">
        <v>54216</v>
      </c>
      <c r="D51">
        <f>IFERROR(ЕНИИВИ1[[#This Row],[ВН_исх]]+0,0)</f>
        <v>54216</v>
      </c>
      <c r="E51">
        <v>1</v>
      </c>
      <c r="H51" s="40"/>
      <c r="J51" s="39"/>
      <c r="K51" s="39"/>
    </row>
    <row r="52" spans="1:11" x14ac:dyDescent="0.25">
      <c r="A52">
        <v>22</v>
      </c>
      <c r="B52" s="40">
        <v>44862</v>
      </c>
      <c r="C52" s="39">
        <v>19737</v>
      </c>
      <c r="D52">
        <f>IFERROR(ЕНИИВИ1[[#This Row],[ВН_исх]]+0,0)</f>
        <v>19737</v>
      </c>
      <c r="E52">
        <v>1</v>
      </c>
      <c r="H52" s="40"/>
      <c r="J52" s="39"/>
      <c r="K52" s="39"/>
    </row>
    <row r="53" spans="1:11" x14ac:dyDescent="0.25">
      <c r="A53">
        <v>23</v>
      </c>
      <c r="B53" s="40">
        <v>44862</v>
      </c>
      <c r="C53" s="39">
        <v>1485296</v>
      </c>
      <c r="D53">
        <f>IFERROR(ЕНИИВИ1[[#This Row],[ВН_исх]]+0,0)</f>
        <v>1485296</v>
      </c>
      <c r="E53">
        <v>1</v>
      </c>
      <c r="H53" s="40"/>
      <c r="J53" s="39"/>
      <c r="K53" s="39"/>
    </row>
    <row r="54" spans="1:11" x14ac:dyDescent="0.25">
      <c r="A54">
        <v>24</v>
      </c>
      <c r="B54" s="40">
        <v>44862</v>
      </c>
      <c r="C54" t="s">
        <v>1586</v>
      </c>
      <c r="D54">
        <f>IFERROR(ЕНИИВИ1[[#This Row],[ВН_исх]]+0,0)</f>
        <v>0</v>
      </c>
      <c r="E54">
        <v>1</v>
      </c>
      <c r="H54" s="40"/>
      <c r="J54" s="39"/>
      <c r="K54" s="39"/>
    </row>
    <row r="55" spans="1:11" x14ac:dyDescent="0.25">
      <c r="A55">
        <v>25</v>
      </c>
      <c r="B55" s="40">
        <v>44862</v>
      </c>
      <c r="C55" s="39">
        <v>297334</v>
      </c>
      <c r="D55">
        <f>IFERROR(ЕНИИВИ1[[#This Row],[ВН_исх]]+0,0)</f>
        <v>297334</v>
      </c>
      <c r="E55">
        <v>1</v>
      </c>
      <c r="H55" s="40"/>
    </row>
    <row r="56" spans="1:11" x14ac:dyDescent="0.25">
      <c r="A56">
        <v>26</v>
      </c>
      <c r="B56" s="40">
        <v>44862</v>
      </c>
      <c r="C56" t="s">
        <v>1586</v>
      </c>
      <c r="D56">
        <f>IFERROR(ЕНИИВИ1[[#This Row],[ВН_исх]]+0,0)</f>
        <v>0</v>
      </c>
      <c r="E56">
        <v>1</v>
      </c>
      <c r="H56" s="40"/>
      <c r="J56" s="39"/>
      <c r="K56" s="39"/>
    </row>
    <row r="57" spans="1:11" x14ac:dyDescent="0.25">
      <c r="A57">
        <v>27</v>
      </c>
      <c r="B57" s="40">
        <v>44862</v>
      </c>
      <c r="C57" s="39">
        <v>25613</v>
      </c>
      <c r="D57">
        <f>IFERROR(ЕНИИВИ1[[#This Row],[ВН_исх]]+0,0)</f>
        <v>25613</v>
      </c>
      <c r="E57">
        <v>1</v>
      </c>
      <c r="H57" s="40"/>
    </row>
    <row r="58" spans="1:11" x14ac:dyDescent="0.25">
      <c r="A58">
        <v>28</v>
      </c>
      <c r="B58" s="40">
        <v>44862</v>
      </c>
      <c r="C58" s="39">
        <v>204560</v>
      </c>
      <c r="D58">
        <f>IFERROR(ЕНИИВИ1[[#This Row],[ВН_исх]]+0,0)</f>
        <v>204560</v>
      </c>
      <c r="E58">
        <v>1</v>
      </c>
      <c r="H58" s="40"/>
      <c r="J58" s="39"/>
      <c r="K58" s="39"/>
    </row>
    <row r="59" spans="1:11" x14ac:dyDescent="0.25">
      <c r="A59">
        <v>29</v>
      </c>
      <c r="B59" s="40">
        <v>44862</v>
      </c>
      <c r="C59" t="s">
        <v>1586</v>
      </c>
      <c r="D59">
        <f>IFERROR(ЕНИИВИ1[[#This Row],[ВН_исх]]+0,0)</f>
        <v>0</v>
      </c>
      <c r="E59">
        <v>1</v>
      </c>
      <c r="H59" s="40"/>
      <c r="J59" s="39"/>
      <c r="K59" s="39"/>
    </row>
    <row r="60" spans="1:11" x14ac:dyDescent="0.25">
      <c r="A60">
        <v>30</v>
      </c>
      <c r="B60" s="40">
        <v>44862</v>
      </c>
      <c r="C60" t="s">
        <v>1586</v>
      </c>
      <c r="D60">
        <f>IFERROR(ЕНИИВИ1[[#This Row],[ВН_исх]]+0,0)</f>
        <v>0</v>
      </c>
      <c r="E60">
        <v>1</v>
      </c>
      <c r="H60" s="40"/>
    </row>
    <row r="61" spans="1:11" x14ac:dyDescent="0.25">
      <c r="C61" s="40"/>
      <c r="D61" s="40"/>
      <c r="H61" s="4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B2:H71"/>
  <sheetViews>
    <sheetView topLeftCell="A2" zoomScale="85" zoomScaleNormal="85" workbookViewId="0">
      <pane xSplit="2" ySplit="1" topLeftCell="C3" activePane="bottomRight" state="frozen"/>
      <selection activeCell="A2" sqref="A2"/>
      <selection pane="topRight" activeCell="C2" sqref="C2"/>
      <selection pane="bottomLeft" activeCell="A3" sqref="A3"/>
      <selection pane="bottomRight" activeCell="A10" sqref="A10:XFD10"/>
    </sheetView>
  </sheetViews>
  <sheetFormatPr defaultRowHeight="15" x14ac:dyDescent="0.25"/>
  <cols>
    <col min="2" max="2" width="15" bestFit="1" customWidth="1"/>
    <col min="3" max="3" width="53" customWidth="1"/>
    <col min="4" max="4" width="69.42578125" customWidth="1"/>
    <col min="5" max="5" width="49.140625" customWidth="1"/>
    <col min="6" max="6" width="52.42578125" customWidth="1"/>
    <col min="7" max="7" width="61.7109375" customWidth="1"/>
  </cols>
  <sheetData>
    <row r="2" spans="2:7" x14ac:dyDescent="0.25"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5" t="s">
        <v>101</v>
      </c>
    </row>
    <row r="3" spans="2:7" ht="15" customHeight="1" x14ac:dyDescent="0.25">
      <c r="B3" s="3">
        <v>1</v>
      </c>
      <c r="C3" s="2" t="s">
        <v>1393</v>
      </c>
      <c r="D3" s="2" t="s">
        <v>103</v>
      </c>
      <c r="E3" s="2" t="s">
        <v>81</v>
      </c>
      <c r="F3" s="3" t="s">
        <v>1416</v>
      </c>
      <c r="G3" s="2" t="s">
        <v>1422</v>
      </c>
    </row>
    <row r="4" spans="2:7" ht="15" customHeight="1" x14ac:dyDescent="0.25">
      <c r="B4" s="3">
        <v>2</v>
      </c>
      <c r="C4" s="2" t="s">
        <v>1393</v>
      </c>
      <c r="D4" s="2" t="s">
        <v>103</v>
      </c>
      <c r="E4" s="2" t="s">
        <v>81</v>
      </c>
      <c r="F4" s="3" t="s">
        <v>1416</v>
      </c>
      <c r="G4" s="2" t="s">
        <v>1422</v>
      </c>
    </row>
    <row r="5" spans="2:7" x14ac:dyDescent="0.25">
      <c r="B5" s="3">
        <v>3</v>
      </c>
      <c r="C5" s="2" t="s">
        <v>1423</v>
      </c>
      <c r="D5" s="2" t="s">
        <v>1424</v>
      </c>
      <c r="E5" s="2" t="s">
        <v>81</v>
      </c>
      <c r="F5" s="20" t="s">
        <v>1425</v>
      </c>
      <c r="G5" s="2" t="s">
        <v>1418</v>
      </c>
    </row>
    <row r="6" spans="2:7" x14ac:dyDescent="0.25">
      <c r="B6" s="3">
        <v>4</v>
      </c>
      <c r="C6" s="2" t="s">
        <v>1419</v>
      </c>
      <c r="D6" s="2" t="s">
        <v>1417</v>
      </c>
      <c r="E6" s="2" t="s">
        <v>81</v>
      </c>
      <c r="F6" s="2" t="s">
        <v>81</v>
      </c>
      <c r="G6" s="2"/>
    </row>
    <row r="7" spans="2:7" x14ac:dyDescent="0.25">
      <c r="B7" s="3">
        <v>5</v>
      </c>
      <c r="C7" s="2" t="s">
        <v>1420</v>
      </c>
      <c r="D7" s="2" t="s">
        <v>103</v>
      </c>
      <c r="E7" s="2" t="s">
        <v>1421</v>
      </c>
      <c r="F7" s="2" t="s">
        <v>1426</v>
      </c>
      <c r="G7" s="2"/>
    </row>
    <row r="8" spans="2:7" x14ac:dyDescent="0.25">
      <c r="B8" s="3">
        <v>6</v>
      </c>
      <c r="C8" s="2" t="s">
        <v>36</v>
      </c>
      <c r="D8" s="2" t="s">
        <v>103</v>
      </c>
      <c r="E8" s="2" t="s">
        <v>83</v>
      </c>
      <c r="F8" s="2" t="s">
        <v>1427</v>
      </c>
      <c r="G8" s="2" t="s">
        <v>1544</v>
      </c>
    </row>
    <row r="9" spans="2:7" x14ac:dyDescent="0.25">
      <c r="B9" s="3">
        <v>7</v>
      </c>
      <c r="C9" s="2" t="s">
        <v>37</v>
      </c>
      <c r="D9" s="2" t="s">
        <v>1417</v>
      </c>
      <c r="E9" s="2" t="s">
        <v>81</v>
      </c>
      <c r="F9" s="2" t="s">
        <v>81</v>
      </c>
      <c r="G9" s="2"/>
    </row>
    <row r="10" spans="2:7" ht="15" customHeight="1" x14ac:dyDescent="0.25">
      <c r="B10" s="3">
        <v>8</v>
      </c>
      <c r="C10" s="2" t="s">
        <v>38</v>
      </c>
      <c r="D10" s="2" t="s">
        <v>1417</v>
      </c>
      <c r="E10" s="2" t="s">
        <v>81</v>
      </c>
      <c r="F10" s="2" t="s">
        <v>81</v>
      </c>
      <c r="G10" s="2"/>
    </row>
    <row r="11" spans="2:7" x14ac:dyDescent="0.25">
      <c r="B11" s="3">
        <v>9</v>
      </c>
      <c r="C11" s="2" t="s">
        <v>39</v>
      </c>
      <c r="D11" s="2" t="s">
        <v>104</v>
      </c>
      <c r="E11" s="2" t="s">
        <v>1389</v>
      </c>
      <c r="F11" s="3">
        <v>104</v>
      </c>
      <c r="G11" s="2"/>
    </row>
    <row r="12" spans="2:7" x14ac:dyDescent="0.25">
      <c r="B12" s="3">
        <v>10</v>
      </c>
      <c r="C12" s="2" t="s">
        <v>40</v>
      </c>
      <c r="D12" s="2" t="s">
        <v>104</v>
      </c>
      <c r="E12" s="2" t="s">
        <v>1390</v>
      </c>
      <c r="F12" s="3">
        <v>112</v>
      </c>
      <c r="G12" s="2"/>
    </row>
    <row r="13" spans="2:7" ht="15" customHeight="1" x14ac:dyDescent="0.25">
      <c r="B13" s="3">
        <v>11</v>
      </c>
      <c r="C13" s="2" t="s">
        <v>41</v>
      </c>
      <c r="D13" s="2" t="s">
        <v>103</v>
      </c>
      <c r="E13" s="2" t="s">
        <v>99</v>
      </c>
      <c r="F13" s="2" t="s">
        <v>100</v>
      </c>
      <c r="G13" s="2"/>
    </row>
    <row r="14" spans="2:7" ht="15" customHeight="1" x14ac:dyDescent="0.25">
      <c r="B14" s="3">
        <v>12</v>
      </c>
      <c r="C14" s="2" t="s">
        <v>42</v>
      </c>
      <c r="D14" s="2" t="s">
        <v>1417</v>
      </c>
      <c r="E14" s="2" t="s">
        <v>81</v>
      </c>
      <c r="F14" s="2" t="s">
        <v>81</v>
      </c>
      <c r="G14" s="2"/>
    </row>
    <row r="15" spans="2:7" ht="15" customHeight="1" x14ac:dyDescent="0.25">
      <c r="B15" s="3">
        <v>13</v>
      </c>
      <c r="C15" s="2" t="s">
        <v>1428</v>
      </c>
      <c r="D15" s="2" t="s">
        <v>103</v>
      </c>
      <c r="E15" s="2" t="s">
        <v>1553</v>
      </c>
      <c r="F15" s="2" t="s">
        <v>1429</v>
      </c>
      <c r="G15" s="2"/>
    </row>
    <row r="16" spans="2:7" ht="15" customHeight="1" x14ac:dyDescent="0.25">
      <c r="B16" s="3">
        <v>14</v>
      </c>
      <c r="C16" s="2" t="s">
        <v>1531</v>
      </c>
      <c r="D16" s="2" t="s">
        <v>103</v>
      </c>
      <c r="E16" s="2" t="s">
        <v>1534</v>
      </c>
      <c r="F16" s="2" t="s">
        <v>1533</v>
      </c>
      <c r="G16" s="2" t="s">
        <v>1535</v>
      </c>
    </row>
    <row r="17" spans="2:8" ht="15" customHeight="1" x14ac:dyDescent="0.25">
      <c r="B17" s="3">
        <v>15</v>
      </c>
      <c r="C17" s="2" t="s">
        <v>1532</v>
      </c>
      <c r="D17" s="2" t="s">
        <v>103</v>
      </c>
      <c r="E17" s="2" t="s">
        <v>102</v>
      </c>
      <c r="F17" s="2" t="s">
        <v>1297</v>
      </c>
      <c r="G17" s="2" t="s">
        <v>1536</v>
      </c>
    </row>
    <row r="18" spans="2:8" x14ac:dyDescent="0.25">
      <c r="B18" s="3">
        <v>16</v>
      </c>
      <c r="C18" s="2" t="s">
        <v>0</v>
      </c>
      <c r="D18" s="2" t="s">
        <v>103</v>
      </c>
      <c r="E18" s="2" t="s">
        <v>102</v>
      </c>
      <c r="F18" s="2" t="s">
        <v>1297</v>
      </c>
      <c r="G18" s="2"/>
    </row>
    <row r="19" spans="2:8" x14ac:dyDescent="0.25">
      <c r="B19" s="3">
        <v>17</v>
      </c>
      <c r="C19" s="2" t="s">
        <v>28</v>
      </c>
      <c r="D19" s="2" t="s">
        <v>103</v>
      </c>
      <c r="E19" s="2" t="s">
        <v>102</v>
      </c>
      <c r="F19" s="2" t="s">
        <v>1298</v>
      </c>
      <c r="G19" s="2"/>
    </row>
    <row r="20" spans="2:8" x14ac:dyDescent="0.25">
      <c r="B20" s="3">
        <v>18</v>
      </c>
      <c r="C20" s="2" t="s">
        <v>43</v>
      </c>
      <c r="D20" s="2" t="s">
        <v>103</v>
      </c>
      <c r="E20" s="2" t="s">
        <v>1391</v>
      </c>
      <c r="F20" s="11" t="s">
        <v>894</v>
      </c>
      <c r="G20" s="2"/>
    </row>
    <row r="21" spans="2:8" x14ac:dyDescent="0.25">
      <c r="B21" s="3">
        <v>19</v>
      </c>
      <c r="C21" s="2" t="s">
        <v>44</v>
      </c>
      <c r="D21" s="2" t="s">
        <v>103</v>
      </c>
      <c r="E21" s="2" t="s">
        <v>1391</v>
      </c>
      <c r="F21" s="12" t="s">
        <v>287</v>
      </c>
      <c r="G21" s="2"/>
    </row>
    <row r="22" spans="2:8" x14ac:dyDescent="0.25">
      <c r="B22" s="3">
        <v>20</v>
      </c>
      <c r="C22" s="2" t="s">
        <v>45</v>
      </c>
      <c r="D22" s="2" t="s">
        <v>103</v>
      </c>
      <c r="E22" s="2" t="s">
        <v>1391</v>
      </c>
      <c r="F22" s="12" t="s">
        <v>143</v>
      </c>
      <c r="G22" s="2"/>
      <c r="H22" s="16" t="s">
        <v>82</v>
      </c>
    </row>
    <row r="23" spans="2:8" x14ac:dyDescent="0.25">
      <c r="B23" s="3">
        <v>21</v>
      </c>
      <c r="C23" s="2" t="s">
        <v>46</v>
      </c>
      <c r="D23" s="2" t="s">
        <v>103</v>
      </c>
      <c r="E23" s="2" t="s">
        <v>1391</v>
      </c>
      <c r="F23" s="2" t="s">
        <v>1299</v>
      </c>
      <c r="G23" s="2"/>
    </row>
    <row r="24" spans="2:8" x14ac:dyDescent="0.25">
      <c r="B24" s="3">
        <v>22</v>
      </c>
      <c r="C24" s="2" t="s">
        <v>47</v>
      </c>
      <c r="D24" s="2" t="s">
        <v>103</v>
      </c>
      <c r="E24" s="2" t="s">
        <v>1391</v>
      </c>
      <c r="F24" s="12" t="s">
        <v>287</v>
      </c>
      <c r="G24" s="2"/>
    </row>
    <row r="25" spans="2:8" x14ac:dyDescent="0.25">
      <c r="B25" s="3">
        <v>23</v>
      </c>
      <c r="C25" s="2" t="s">
        <v>48</v>
      </c>
      <c r="D25" s="2" t="s">
        <v>103</v>
      </c>
      <c r="E25" s="2"/>
      <c r="F25" s="2" t="s">
        <v>1299</v>
      </c>
      <c r="G25" s="2"/>
    </row>
    <row r="26" spans="2:8" x14ac:dyDescent="0.25">
      <c r="B26" s="3">
        <v>24</v>
      </c>
      <c r="C26" s="2" t="s">
        <v>49</v>
      </c>
      <c r="D26" s="2" t="s">
        <v>1417</v>
      </c>
      <c r="E26" s="2" t="s">
        <v>81</v>
      </c>
      <c r="F26" s="2" t="s">
        <v>81</v>
      </c>
      <c r="G26" s="2" t="s">
        <v>1295</v>
      </c>
    </row>
    <row r="27" spans="2:8" x14ac:dyDescent="0.25">
      <c r="B27" s="3">
        <v>25</v>
      </c>
      <c r="C27" s="2" t="s">
        <v>50</v>
      </c>
      <c r="D27" s="2" t="s">
        <v>103</v>
      </c>
      <c r="E27" s="3" t="s">
        <v>1294</v>
      </c>
      <c r="F27" s="2" t="s">
        <v>1300</v>
      </c>
      <c r="G27" s="2"/>
    </row>
    <row r="28" spans="2:8" x14ac:dyDescent="0.25">
      <c r="B28" s="3">
        <v>26</v>
      </c>
      <c r="C28" s="2" t="s">
        <v>51</v>
      </c>
      <c r="D28" s="2" t="s">
        <v>1417</v>
      </c>
      <c r="E28" s="2" t="s">
        <v>81</v>
      </c>
      <c r="F28" s="2" t="s">
        <v>81</v>
      </c>
      <c r="G28" s="2"/>
    </row>
    <row r="29" spans="2:8" x14ac:dyDescent="0.25">
      <c r="B29" s="3">
        <v>27</v>
      </c>
      <c r="C29" s="2" t="s">
        <v>52</v>
      </c>
      <c r="D29" s="2" t="s">
        <v>103</v>
      </c>
      <c r="E29" s="3" t="s">
        <v>1294</v>
      </c>
      <c r="F29" s="2" t="s">
        <v>1300</v>
      </c>
      <c r="G29" s="2"/>
    </row>
    <row r="30" spans="2:8" x14ac:dyDescent="0.25">
      <c r="B30" s="3">
        <v>28</v>
      </c>
      <c r="C30" s="2" t="s">
        <v>53</v>
      </c>
      <c r="D30" s="2" t="s">
        <v>1417</v>
      </c>
      <c r="E30" s="2" t="s">
        <v>81</v>
      </c>
      <c r="F30" s="2" t="s">
        <v>81</v>
      </c>
      <c r="G30" s="2" t="s">
        <v>1296</v>
      </c>
    </row>
    <row r="31" spans="2:8" x14ac:dyDescent="0.25">
      <c r="B31" s="3">
        <v>29</v>
      </c>
      <c r="C31" s="2" t="s">
        <v>54</v>
      </c>
      <c r="D31" s="2" t="s">
        <v>103</v>
      </c>
      <c r="E31" s="3" t="s">
        <v>1294</v>
      </c>
      <c r="F31" s="2" t="s">
        <v>1300</v>
      </c>
      <c r="G31" s="2"/>
    </row>
    <row r="32" spans="2:8" x14ac:dyDescent="0.25">
      <c r="B32" s="3">
        <v>30</v>
      </c>
      <c r="C32" s="2" t="s">
        <v>1301</v>
      </c>
      <c r="D32" s="2" t="s">
        <v>1417</v>
      </c>
      <c r="E32" s="2" t="s">
        <v>81</v>
      </c>
      <c r="F32" s="2" t="s">
        <v>81</v>
      </c>
      <c r="G32" s="2" t="s">
        <v>1295</v>
      </c>
    </row>
    <row r="33" spans="2:7" x14ac:dyDescent="0.25">
      <c r="B33" s="3">
        <v>31</v>
      </c>
      <c r="C33" s="2" t="s">
        <v>1312</v>
      </c>
      <c r="D33" s="2" t="s">
        <v>1308</v>
      </c>
      <c r="E33" s="2" t="s">
        <v>81</v>
      </c>
      <c r="F33" s="3">
        <v>6000</v>
      </c>
      <c r="G33" s="2"/>
    </row>
    <row r="34" spans="2:7" x14ac:dyDescent="0.25">
      <c r="B34" s="3">
        <v>32</v>
      </c>
      <c r="C34" s="2" t="s">
        <v>1302</v>
      </c>
      <c r="D34" s="2" t="s">
        <v>1417</v>
      </c>
      <c r="E34" s="2" t="s">
        <v>81</v>
      </c>
      <c r="F34" s="2" t="s">
        <v>81</v>
      </c>
      <c r="G34" s="2"/>
    </row>
    <row r="35" spans="2:7" x14ac:dyDescent="0.25">
      <c r="B35" s="3">
        <v>33</v>
      </c>
      <c r="C35" s="2" t="s">
        <v>1313</v>
      </c>
      <c r="D35" s="2" t="s">
        <v>1308</v>
      </c>
      <c r="E35" s="2" t="s">
        <v>81</v>
      </c>
      <c r="F35" s="3">
        <v>6000</v>
      </c>
      <c r="G35" s="2"/>
    </row>
    <row r="36" spans="2:7" x14ac:dyDescent="0.25">
      <c r="B36" s="3">
        <v>34</v>
      </c>
      <c r="C36" s="2" t="s">
        <v>1303</v>
      </c>
      <c r="D36" s="2" t="s">
        <v>1417</v>
      </c>
      <c r="E36" s="2" t="s">
        <v>81</v>
      </c>
      <c r="F36" s="2" t="s">
        <v>81</v>
      </c>
      <c r="G36" s="2" t="s">
        <v>1296</v>
      </c>
    </row>
    <row r="37" spans="2:7" x14ac:dyDescent="0.25">
      <c r="B37" s="3">
        <v>35</v>
      </c>
      <c r="C37" s="2" t="s">
        <v>1314</v>
      </c>
      <c r="D37" s="2" t="s">
        <v>1308</v>
      </c>
      <c r="E37" s="2" t="s">
        <v>81</v>
      </c>
      <c r="F37" s="3">
        <v>6000</v>
      </c>
      <c r="G37" s="2"/>
    </row>
    <row r="38" spans="2:7" x14ac:dyDescent="0.25">
      <c r="B38" s="3">
        <v>36</v>
      </c>
      <c r="C38" s="2" t="s">
        <v>1304</v>
      </c>
      <c r="D38" s="2" t="s">
        <v>1417</v>
      </c>
      <c r="E38" s="2" t="s">
        <v>81</v>
      </c>
      <c r="F38" s="2" t="s">
        <v>81</v>
      </c>
      <c r="G38" s="2" t="s">
        <v>1295</v>
      </c>
    </row>
    <row r="39" spans="2:7" x14ac:dyDescent="0.25">
      <c r="B39" s="3">
        <v>37</v>
      </c>
      <c r="C39" s="2" t="s">
        <v>1309</v>
      </c>
      <c r="D39" s="2" t="s">
        <v>1308</v>
      </c>
      <c r="E39" s="2" t="s">
        <v>81</v>
      </c>
      <c r="F39" s="3">
        <v>50</v>
      </c>
      <c r="G39" s="2"/>
    </row>
    <row r="40" spans="2:7" x14ac:dyDescent="0.25">
      <c r="B40" s="3">
        <v>38</v>
      </c>
      <c r="C40" s="2" t="s">
        <v>1305</v>
      </c>
      <c r="D40" s="2" t="s">
        <v>1417</v>
      </c>
      <c r="E40" s="2" t="s">
        <v>81</v>
      </c>
      <c r="F40" s="2" t="s">
        <v>81</v>
      </c>
      <c r="G40" s="2"/>
    </row>
    <row r="41" spans="2:7" x14ac:dyDescent="0.25">
      <c r="B41" s="3">
        <v>39</v>
      </c>
      <c r="C41" s="2" t="s">
        <v>1310</v>
      </c>
      <c r="D41" s="2" t="s">
        <v>1308</v>
      </c>
      <c r="E41" s="2" t="s">
        <v>81</v>
      </c>
      <c r="F41" s="3">
        <v>50</v>
      </c>
      <c r="G41" s="2"/>
    </row>
    <row r="42" spans="2:7" x14ac:dyDescent="0.25">
      <c r="B42" s="3">
        <v>40</v>
      </c>
      <c r="C42" s="2" t="s">
        <v>1306</v>
      </c>
      <c r="D42" s="2" t="s">
        <v>1417</v>
      </c>
      <c r="E42" s="2" t="s">
        <v>81</v>
      </c>
      <c r="F42" s="2" t="s">
        <v>81</v>
      </c>
      <c r="G42" s="2" t="s">
        <v>1296</v>
      </c>
    </row>
    <row r="43" spans="2:7" x14ac:dyDescent="0.25">
      <c r="B43" s="3">
        <v>41</v>
      </c>
      <c r="C43" s="2" t="s">
        <v>1311</v>
      </c>
      <c r="D43" s="2" t="s">
        <v>1308</v>
      </c>
      <c r="E43" s="2" t="s">
        <v>81</v>
      </c>
      <c r="F43" s="3">
        <v>50</v>
      </c>
      <c r="G43" s="2"/>
    </row>
    <row r="44" spans="2:7" x14ac:dyDescent="0.25">
      <c r="B44" s="3">
        <v>42</v>
      </c>
      <c r="C44" s="2" t="s">
        <v>1307</v>
      </c>
      <c r="D44" s="2" t="s">
        <v>1417</v>
      </c>
      <c r="E44" s="2" t="s">
        <v>81</v>
      </c>
      <c r="F44" s="2" t="s">
        <v>81</v>
      </c>
      <c r="G44" s="2"/>
    </row>
    <row r="45" spans="2:7" x14ac:dyDescent="0.25">
      <c r="B45" s="3">
        <v>43</v>
      </c>
      <c r="C45" s="2" t="s">
        <v>55</v>
      </c>
      <c r="D45" s="2" t="s">
        <v>103</v>
      </c>
      <c r="E45" s="2" t="s">
        <v>102</v>
      </c>
      <c r="F45" s="2" t="s">
        <v>1297</v>
      </c>
      <c r="G45" s="2"/>
    </row>
    <row r="46" spans="2:7" x14ac:dyDescent="0.25">
      <c r="B46" s="3">
        <v>44</v>
      </c>
      <c r="C46" s="2" t="s">
        <v>56</v>
      </c>
      <c r="D46" s="2" t="s">
        <v>1417</v>
      </c>
      <c r="E46" s="2" t="s">
        <v>81</v>
      </c>
      <c r="F46" s="2" t="s">
        <v>81</v>
      </c>
      <c r="G46" s="2"/>
    </row>
    <row r="47" spans="2:7" x14ac:dyDescent="0.25">
      <c r="B47" s="3">
        <v>45</v>
      </c>
      <c r="C47" s="2" t="s">
        <v>57</v>
      </c>
      <c r="D47" s="2" t="s">
        <v>1417</v>
      </c>
      <c r="E47" s="2" t="s">
        <v>81</v>
      </c>
      <c r="F47" s="2" t="s">
        <v>81</v>
      </c>
      <c r="G47" s="2"/>
    </row>
    <row r="48" spans="2:7" x14ac:dyDescent="0.25">
      <c r="B48" s="3">
        <v>46</v>
      </c>
      <c r="C48" s="2" t="s">
        <v>58</v>
      </c>
      <c r="D48" s="2" t="s">
        <v>1319</v>
      </c>
      <c r="E48" s="2" t="s">
        <v>1392</v>
      </c>
      <c r="F48" s="2" t="s">
        <v>1315</v>
      </c>
      <c r="G48" s="2"/>
    </row>
    <row r="49" spans="2:8" x14ac:dyDescent="0.25">
      <c r="B49" s="3">
        <v>47</v>
      </c>
      <c r="C49" s="2" t="s">
        <v>59</v>
      </c>
      <c r="D49" s="2" t="s">
        <v>1417</v>
      </c>
      <c r="E49" s="2" t="s">
        <v>81</v>
      </c>
      <c r="F49" s="2" t="s">
        <v>81</v>
      </c>
      <c r="G49" s="2" t="s">
        <v>1320</v>
      </c>
    </row>
    <row r="50" spans="2:8" x14ac:dyDescent="0.25">
      <c r="B50" s="3">
        <v>48</v>
      </c>
      <c r="C50" s="2" t="s">
        <v>60</v>
      </c>
      <c r="D50" s="2" t="s">
        <v>1417</v>
      </c>
      <c r="E50" s="2" t="s">
        <v>81</v>
      </c>
      <c r="F50" s="2" t="s">
        <v>81</v>
      </c>
      <c r="G50" s="2"/>
    </row>
    <row r="51" spans="2:8" x14ac:dyDescent="0.25">
      <c r="B51" s="3">
        <v>49</v>
      </c>
      <c r="C51" s="2" t="s">
        <v>61</v>
      </c>
      <c r="D51" s="2" t="s">
        <v>103</v>
      </c>
      <c r="E51" s="2" t="s">
        <v>1317</v>
      </c>
      <c r="F51" s="2" t="s">
        <v>1318</v>
      </c>
      <c r="G51" s="2"/>
    </row>
    <row r="52" spans="2:8" x14ac:dyDescent="0.25">
      <c r="B52" s="3">
        <v>50</v>
      </c>
      <c r="C52" s="2" t="s">
        <v>62</v>
      </c>
      <c r="D52" s="2" t="s">
        <v>1319</v>
      </c>
      <c r="E52" s="2" t="s">
        <v>1392</v>
      </c>
      <c r="F52" s="2" t="s">
        <v>1388</v>
      </c>
      <c r="G52" s="2"/>
    </row>
    <row r="53" spans="2:8" x14ac:dyDescent="0.25">
      <c r="B53" s="3">
        <v>51</v>
      </c>
      <c r="C53" s="2" t="s">
        <v>63</v>
      </c>
      <c r="D53" s="2" t="s">
        <v>1417</v>
      </c>
      <c r="E53" s="2" t="s">
        <v>81</v>
      </c>
      <c r="F53" s="2" t="s">
        <v>81</v>
      </c>
      <c r="G53" s="2"/>
    </row>
    <row r="54" spans="2:8" x14ac:dyDescent="0.25">
      <c r="B54" s="3">
        <v>52</v>
      </c>
      <c r="C54" s="2" t="s">
        <v>64</v>
      </c>
      <c r="D54" s="2" t="s">
        <v>1417</v>
      </c>
      <c r="E54" s="2" t="s">
        <v>81</v>
      </c>
      <c r="F54" s="2" t="s">
        <v>81</v>
      </c>
      <c r="G54" s="2"/>
    </row>
    <row r="55" spans="2:8" x14ac:dyDescent="0.25">
      <c r="B55" s="3">
        <v>53</v>
      </c>
      <c r="C55" s="2" t="s">
        <v>65</v>
      </c>
      <c r="D55" s="2" t="s">
        <v>103</v>
      </c>
      <c r="E55" s="2" t="s">
        <v>1317</v>
      </c>
      <c r="F55" s="2" t="s">
        <v>1318</v>
      </c>
      <c r="G55" s="2"/>
    </row>
    <row r="56" spans="2:8" x14ac:dyDescent="0.25">
      <c r="B56" s="3">
        <v>54</v>
      </c>
      <c r="C56" s="2" t="s">
        <v>66</v>
      </c>
      <c r="D56" s="2" t="s">
        <v>1319</v>
      </c>
      <c r="E56" s="2" t="s">
        <v>1392</v>
      </c>
      <c r="F56" s="2" t="s">
        <v>1388</v>
      </c>
      <c r="G56" s="2"/>
    </row>
    <row r="57" spans="2:8" x14ac:dyDescent="0.25">
      <c r="B57" s="3">
        <v>55</v>
      </c>
      <c r="C57" s="2" t="s">
        <v>67</v>
      </c>
      <c r="D57" s="2" t="s">
        <v>1417</v>
      </c>
      <c r="E57" s="2" t="s">
        <v>81</v>
      </c>
      <c r="F57" s="2" t="s">
        <v>81</v>
      </c>
      <c r="G57" s="2"/>
    </row>
    <row r="58" spans="2:8" x14ac:dyDescent="0.25">
      <c r="B58" s="3">
        <v>56</v>
      </c>
      <c r="C58" s="2" t="s">
        <v>68</v>
      </c>
      <c r="D58" s="2" t="s">
        <v>1417</v>
      </c>
      <c r="E58" s="2" t="s">
        <v>81</v>
      </c>
      <c r="F58" s="2" t="s">
        <v>81</v>
      </c>
      <c r="G58" s="2"/>
    </row>
    <row r="59" spans="2:8" x14ac:dyDescent="0.25">
      <c r="B59" s="3">
        <v>57</v>
      </c>
      <c r="C59" s="2" t="s">
        <v>69</v>
      </c>
      <c r="D59" s="2" t="s">
        <v>103</v>
      </c>
      <c r="E59" s="2" t="s">
        <v>1317</v>
      </c>
      <c r="F59" s="2" t="s">
        <v>1318</v>
      </c>
      <c r="G59" s="2"/>
    </row>
    <row r="60" spans="2:8" x14ac:dyDescent="0.25">
      <c r="B60" s="3">
        <v>58</v>
      </c>
      <c r="C60" s="2" t="s">
        <v>70</v>
      </c>
      <c r="D60" s="2" t="s">
        <v>1319</v>
      </c>
      <c r="E60" s="2" t="s">
        <v>1392</v>
      </c>
      <c r="F60" s="2" t="s">
        <v>1388</v>
      </c>
      <c r="G60" s="2"/>
    </row>
    <row r="61" spans="2:8" x14ac:dyDescent="0.25">
      <c r="B61" s="3">
        <v>59</v>
      </c>
      <c r="C61" s="2" t="s">
        <v>71</v>
      </c>
      <c r="D61" s="2" t="s">
        <v>1417</v>
      </c>
      <c r="E61" s="2" t="s">
        <v>81</v>
      </c>
      <c r="F61" s="2" t="s">
        <v>81</v>
      </c>
      <c r="G61" s="2"/>
      <c r="H61" s="16" t="s">
        <v>82</v>
      </c>
    </row>
    <row r="62" spans="2:8" x14ac:dyDescent="0.25">
      <c r="B62" s="3">
        <v>60</v>
      </c>
      <c r="C62" s="2" t="s">
        <v>72</v>
      </c>
      <c r="D62" s="2" t="s">
        <v>1417</v>
      </c>
      <c r="E62" s="2" t="s">
        <v>81</v>
      </c>
      <c r="F62" s="2" t="s">
        <v>81</v>
      </c>
      <c r="G62" s="2"/>
    </row>
    <row r="63" spans="2:8" x14ac:dyDescent="0.25">
      <c r="B63" s="3">
        <v>61</v>
      </c>
      <c r="C63" s="2" t="s">
        <v>73</v>
      </c>
      <c r="D63" s="2" t="s">
        <v>103</v>
      </c>
      <c r="E63" s="2" t="s">
        <v>1317</v>
      </c>
      <c r="F63" s="2" t="s">
        <v>1318</v>
      </c>
      <c r="G63" s="2"/>
    </row>
    <row r="64" spans="2:8" x14ac:dyDescent="0.25">
      <c r="B64" s="3">
        <v>62</v>
      </c>
      <c r="C64" s="2" t="s">
        <v>74</v>
      </c>
      <c r="D64" s="2" t="s">
        <v>1319</v>
      </c>
      <c r="E64" s="2" t="s">
        <v>1392</v>
      </c>
      <c r="F64" s="2" t="s">
        <v>1388</v>
      </c>
      <c r="G64" s="2"/>
    </row>
    <row r="65" spans="2:8" x14ac:dyDescent="0.25">
      <c r="B65" s="3">
        <v>63</v>
      </c>
      <c r="C65" s="2" t="s">
        <v>75</v>
      </c>
      <c r="D65" s="2" t="s">
        <v>1417</v>
      </c>
      <c r="E65" s="2" t="s">
        <v>81</v>
      </c>
      <c r="F65" s="2" t="s">
        <v>81</v>
      </c>
      <c r="G65" s="2" t="s">
        <v>1316</v>
      </c>
    </row>
    <row r="66" spans="2:8" x14ac:dyDescent="0.25">
      <c r="B66" s="3">
        <v>64</v>
      </c>
      <c r="C66" s="2" t="s">
        <v>76</v>
      </c>
      <c r="D66" s="2" t="s">
        <v>1417</v>
      </c>
      <c r="E66" s="2" t="s">
        <v>81</v>
      </c>
      <c r="F66" s="2" t="s">
        <v>81</v>
      </c>
      <c r="G66" s="2"/>
    </row>
    <row r="67" spans="2:8" x14ac:dyDescent="0.25">
      <c r="B67" s="3">
        <v>65</v>
      </c>
      <c r="C67" s="2" t="s">
        <v>77</v>
      </c>
      <c r="D67" s="2" t="s">
        <v>103</v>
      </c>
      <c r="E67" s="2" t="s">
        <v>1317</v>
      </c>
      <c r="F67" s="2" t="s">
        <v>1318</v>
      </c>
      <c r="G67" s="2"/>
    </row>
    <row r="68" spans="2:8" x14ac:dyDescent="0.25">
      <c r="B68" s="3">
        <v>66</v>
      </c>
      <c r="C68" s="2" t="s">
        <v>78</v>
      </c>
      <c r="D68" s="2" t="s">
        <v>1319</v>
      </c>
      <c r="E68" s="2" t="s">
        <v>1392</v>
      </c>
      <c r="F68" s="2" t="s">
        <v>1388</v>
      </c>
      <c r="G68" s="2" t="s">
        <v>1293</v>
      </c>
      <c r="H68" s="16" t="s">
        <v>82</v>
      </c>
    </row>
    <row r="69" spans="2:8" x14ac:dyDescent="0.25">
      <c r="B69" s="3">
        <v>67</v>
      </c>
      <c r="C69" s="2" t="s">
        <v>79</v>
      </c>
      <c r="D69" s="2" t="s">
        <v>80</v>
      </c>
      <c r="E69" s="2" t="s">
        <v>81</v>
      </c>
      <c r="F69" s="2"/>
      <c r="G69" s="2" t="s">
        <v>82</v>
      </c>
      <c r="H69" s="16" t="s">
        <v>82</v>
      </c>
    </row>
    <row r="71" spans="2:8" x14ac:dyDescent="0.25">
      <c r="C71" t="s">
        <v>82</v>
      </c>
    </row>
  </sheetData>
  <autoFilter ref="B2:G69"/>
  <conditionalFormatting sqref="E9 E14:E16">
    <cfRule type="timePeriod" dxfId="29" priority="76" stopIfTrue="1" timePeriod="lastMonth">
      <formula>AND(MONTH(E9)=MONTH(EDATE(TODAY(),0-1)),YEAR(E9)=YEAR(EDATE(TODAY(),0-1)))</formula>
    </cfRule>
  </conditionalFormatting>
  <conditionalFormatting sqref="E10">
    <cfRule type="timePeriod" dxfId="28" priority="75" stopIfTrue="1" timePeriod="lastMonth">
      <formula>AND(MONTH(E10)=MONTH(EDATE(TODAY(),0-1)),YEAR(E10)=YEAR(EDATE(TODAY(),0-1)))</formula>
    </cfRule>
  </conditionalFormatting>
  <conditionalFormatting sqref="E26">
    <cfRule type="timePeriod" dxfId="27" priority="72" stopIfTrue="1" timePeriod="lastMonth">
      <formula>AND(MONTH(E26)=MONTH(EDATE(TODAY(),0-1)),YEAR(E26)=YEAR(EDATE(TODAY(),0-1)))</formula>
    </cfRule>
  </conditionalFormatting>
  <conditionalFormatting sqref="E28">
    <cfRule type="timePeriod" dxfId="26" priority="71" stopIfTrue="1" timePeriod="lastMonth">
      <formula>AND(MONTH(E28)=MONTH(EDATE(TODAY(),0-1)),YEAR(E28)=YEAR(EDATE(TODAY(),0-1)))</formula>
    </cfRule>
  </conditionalFormatting>
  <conditionalFormatting sqref="E30">
    <cfRule type="timePeriod" dxfId="25" priority="69" stopIfTrue="1" timePeriod="lastMonth">
      <formula>AND(MONTH(E30)=MONTH(EDATE(TODAY(),0-1)),YEAR(E30)=YEAR(EDATE(TODAY(),0-1)))</formula>
    </cfRule>
  </conditionalFormatting>
  <conditionalFormatting sqref="E32">
    <cfRule type="timePeriod" dxfId="24" priority="65" stopIfTrue="1" timePeriod="lastMonth">
      <formula>AND(MONTH(E32)=MONTH(EDATE(TODAY(),0-1)),YEAR(E32)=YEAR(EDATE(TODAY(),0-1)))</formula>
    </cfRule>
  </conditionalFormatting>
  <conditionalFormatting sqref="E33">
    <cfRule type="timePeriod" dxfId="23" priority="63" stopIfTrue="1" timePeriod="lastMonth">
      <formula>AND(MONTH(E33)=MONTH(EDATE(TODAY(),0-1)),YEAR(E33)=YEAR(EDATE(TODAY(),0-1)))</formula>
    </cfRule>
  </conditionalFormatting>
  <conditionalFormatting sqref="E34">
    <cfRule type="timePeriod" dxfId="22" priority="53" stopIfTrue="1" timePeriod="lastMonth">
      <formula>AND(MONTH(E34)=MONTH(EDATE(TODAY(),0-1)),YEAR(E34)=YEAR(EDATE(TODAY(),0-1)))</formula>
    </cfRule>
  </conditionalFormatting>
  <conditionalFormatting sqref="E35">
    <cfRule type="timePeriod" dxfId="21" priority="51" stopIfTrue="1" timePeriod="lastMonth">
      <formula>AND(MONTH(E35)=MONTH(EDATE(TODAY(),0-1)),YEAR(E35)=YEAR(EDATE(TODAY(),0-1)))</formula>
    </cfRule>
  </conditionalFormatting>
  <conditionalFormatting sqref="E36">
    <cfRule type="timePeriod" dxfId="20" priority="50" stopIfTrue="1" timePeriod="lastMonth">
      <formula>AND(MONTH(E36)=MONTH(EDATE(TODAY(),0-1)),YEAR(E36)=YEAR(EDATE(TODAY(),0-1)))</formula>
    </cfRule>
  </conditionalFormatting>
  <conditionalFormatting sqref="E37">
    <cfRule type="timePeriod" dxfId="19" priority="48" stopIfTrue="1" timePeriod="lastMonth">
      <formula>AND(MONTH(E37)=MONTH(EDATE(TODAY(),0-1)),YEAR(E37)=YEAR(EDATE(TODAY(),0-1)))</formula>
    </cfRule>
  </conditionalFormatting>
  <conditionalFormatting sqref="E38">
    <cfRule type="timePeriod" dxfId="18" priority="47" stopIfTrue="1" timePeriod="lastMonth">
      <formula>AND(MONTH(E38)=MONTH(EDATE(TODAY(),0-1)),YEAR(E38)=YEAR(EDATE(TODAY(),0-1)))</formula>
    </cfRule>
  </conditionalFormatting>
  <conditionalFormatting sqref="E39">
    <cfRule type="timePeriod" dxfId="17" priority="45" stopIfTrue="1" timePeriod="lastMonth">
      <formula>AND(MONTH(E39)=MONTH(EDATE(TODAY(),0-1)),YEAR(E39)=YEAR(EDATE(TODAY(),0-1)))</formula>
    </cfRule>
  </conditionalFormatting>
  <conditionalFormatting sqref="E40">
    <cfRule type="timePeriod" dxfId="16" priority="41" stopIfTrue="1" timePeriod="lastMonth">
      <formula>AND(MONTH(E40)=MONTH(EDATE(TODAY(),0-1)),YEAR(E40)=YEAR(EDATE(TODAY(),0-1)))</formula>
    </cfRule>
  </conditionalFormatting>
  <conditionalFormatting sqref="E41">
    <cfRule type="timePeriod" dxfId="15" priority="39" stopIfTrue="1" timePeriod="lastMonth">
      <formula>AND(MONTH(E41)=MONTH(EDATE(TODAY(),0-1)),YEAR(E41)=YEAR(EDATE(TODAY(),0-1)))</formula>
    </cfRule>
  </conditionalFormatting>
  <conditionalFormatting sqref="E42">
    <cfRule type="timePeriod" dxfId="14" priority="38" stopIfTrue="1" timePeriod="lastMonth">
      <formula>AND(MONTH(E42)=MONTH(EDATE(TODAY(),0-1)),YEAR(E42)=YEAR(EDATE(TODAY(),0-1)))</formula>
    </cfRule>
  </conditionalFormatting>
  <conditionalFormatting sqref="E43">
    <cfRule type="timePeriod" dxfId="13" priority="36" stopIfTrue="1" timePeriod="lastMonth">
      <formula>AND(MONTH(E43)=MONTH(EDATE(TODAY(),0-1)),YEAR(E43)=YEAR(EDATE(TODAY(),0-1)))</formula>
    </cfRule>
  </conditionalFormatting>
  <conditionalFormatting sqref="E50">
    <cfRule type="timePeriod" dxfId="12" priority="18" stopIfTrue="1" timePeriod="lastMonth">
      <formula>AND(MONTH(E50)=MONTH(EDATE(TODAY(),0-1)),YEAR(E50)=YEAR(EDATE(TODAY(),0-1)))</formula>
    </cfRule>
  </conditionalFormatting>
  <conditionalFormatting sqref="E54">
    <cfRule type="timePeriod" dxfId="11" priority="14" stopIfTrue="1" timePeriod="lastMonth">
      <formula>AND(MONTH(E54)=MONTH(EDATE(TODAY(),0-1)),YEAR(E54)=YEAR(EDATE(TODAY(),0-1)))</formula>
    </cfRule>
  </conditionalFormatting>
  <conditionalFormatting sqref="E44">
    <cfRule type="timePeriod" dxfId="10" priority="29" stopIfTrue="1" timePeriod="lastMonth">
      <formula>AND(MONTH(E44)=MONTH(EDATE(TODAY(),0-1)),YEAR(E44)=YEAR(EDATE(TODAY(),0-1)))</formula>
    </cfRule>
  </conditionalFormatting>
  <conditionalFormatting sqref="E46">
    <cfRule type="timePeriod" dxfId="9" priority="26" stopIfTrue="1" timePeriod="lastMonth">
      <formula>AND(MONTH(E46)=MONTH(EDATE(TODAY(),0-1)),YEAR(E46)=YEAR(EDATE(TODAY(),0-1)))</formula>
    </cfRule>
  </conditionalFormatting>
  <conditionalFormatting sqref="E47">
    <cfRule type="timePeriod" dxfId="8" priority="23" stopIfTrue="1" timePeriod="lastMonth">
      <formula>AND(MONTH(E47)=MONTH(EDATE(TODAY(),0-1)),YEAR(E47)=YEAR(EDATE(TODAY(),0-1)))</formula>
    </cfRule>
  </conditionalFormatting>
  <conditionalFormatting sqref="E49">
    <cfRule type="timePeriod" dxfId="7" priority="21" stopIfTrue="1" timePeriod="lastMonth">
      <formula>AND(MONTH(E49)=MONTH(EDATE(TODAY(),0-1)),YEAR(E49)=YEAR(EDATE(TODAY(),0-1)))</formula>
    </cfRule>
  </conditionalFormatting>
  <conditionalFormatting sqref="E53">
    <cfRule type="timePeriod" dxfId="6" priority="16" stopIfTrue="1" timePeriod="lastMonth">
      <formula>AND(MONTH(E53)=MONTH(EDATE(TODAY(),0-1)),YEAR(E53)=YEAR(EDATE(TODAY(),0-1)))</formula>
    </cfRule>
  </conditionalFormatting>
  <conditionalFormatting sqref="E58">
    <cfRule type="timePeriod" dxfId="5" priority="10" stopIfTrue="1" timePeriod="lastMonth">
      <formula>AND(MONTH(E58)=MONTH(EDATE(TODAY(),0-1)),YEAR(E58)=YEAR(EDATE(TODAY(),0-1)))</formula>
    </cfRule>
  </conditionalFormatting>
  <conditionalFormatting sqref="E57">
    <cfRule type="timePeriod" dxfId="4" priority="12" stopIfTrue="1" timePeriod="lastMonth">
      <formula>AND(MONTH(E57)=MONTH(EDATE(TODAY(),0-1)),YEAR(E57)=YEAR(EDATE(TODAY(),0-1)))</formula>
    </cfRule>
  </conditionalFormatting>
  <conditionalFormatting sqref="E62">
    <cfRule type="timePeriod" dxfId="3" priority="6" stopIfTrue="1" timePeriod="lastMonth">
      <formula>AND(MONTH(E62)=MONTH(EDATE(TODAY(),0-1)),YEAR(E62)=YEAR(EDATE(TODAY(),0-1)))</formula>
    </cfRule>
  </conditionalFormatting>
  <conditionalFormatting sqref="E61">
    <cfRule type="timePeriod" dxfId="2" priority="8" stopIfTrue="1" timePeriod="lastMonth">
      <formula>AND(MONTH(E61)=MONTH(EDATE(TODAY(),0-1)),YEAR(E61)=YEAR(EDATE(TODAY(),0-1)))</formula>
    </cfRule>
  </conditionalFormatting>
  <conditionalFormatting sqref="E66">
    <cfRule type="timePeriod" dxfId="1" priority="2" stopIfTrue="1" timePeriod="lastMonth">
      <formula>AND(MONTH(E66)=MONTH(EDATE(TODAY(),0-1)),YEAR(E66)=YEAR(EDATE(TODAY(),0-1)))</formula>
    </cfRule>
  </conditionalFormatting>
  <conditionalFormatting sqref="E65">
    <cfRule type="timePeriod" dxfId="0" priority="4" stopIfTrue="1" timePeriod="lastMonth">
      <formula>AND(MONTH(E65)=MONTH(EDATE(TODAY(),0-1)),YEAR(E65)=YEAR(EDATE(TODAY(),0-1)))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C15"/>
  <sheetViews>
    <sheetView workbookViewId="0">
      <selection activeCell="B3" sqref="B3:B15"/>
    </sheetView>
  </sheetViews>
  <sheetFormatPr defaultRowHeight="15" x14ac:dyDescent="0.25"/>
  <cols>
    <col min="2" max="2" width="22.7109375" customWidth="1"/>
    <col min="3" max="3" width="85.5703125" bestFit="1" customWidth="1"/>
  </cols>
  <sheetData>
    <row r="2" spans="2:3" x14ac:dyDescent="0.25">
      <c r="B2" s="10" t="s">
        <v>84</v>
      </c>
      <c r="C2" s="10" t="s">
        <v>85</v>
      </c>
    </row>
    <row r="3" spans="2:3" x14ac:dyDescent="0.25">
      <c r="B3" s="18">
        <v>100</v>
      </c>
      <c r="C3" s="19" t="s">
        <v>86</v>
      </c>
    </row>
    <row r="4" spans="2:3" x14ac:dyDescent="0.25">
      <c r="B4" s="18">
        <v>101</v>
      </c>
      <c r="C4" s="19" t="s">
        <v>87</v>
      </c>
    </row>
    <row r="5" spans="2:3" x14ac:dyDescent="0.25">
      <c r="B5" s="18">
        <v>104</v>
      </c>
      <c r="C5" s="19" t="s">
        <v>88</v>
      </c>
    </row>
    <row r="6" spans="2:3" x14ac:dyDescent="0.25">
      <c r="B6" s="18">
        <v>105</v>
      </c>
      <c r="C6" s="19" t="s">
        <v>89</v>
      </c>
    </row>
    <row r="7" spans="2:3" x14ac:dyDescent="0.25">
      <c r="B7" s="18">
        <v>106</v>
      </c>
      <c r="C7" s="19" t="s">
        <v>90</v>
      </c>
    </row>
    <row r="8" spans="2:3" x14ac:dyDescent="0.25">
      <c r="B8" s="18">
        <v>107</v>
      </c>
      <c r="C8" s="19" t="s">
        <v>91</v>
      </c>
    </row>
    <row r="9" spans="2:3" x14ac:dyDescent="0.25">
      <c r="B9" s="18">
        <v>108</v>
      </c>
      <c r="C9" s="19" t="s">
        <v>92</v>
      </c>
    </row>
    <row r="10" spans="2:3" x14ac:dyDescent="0.25">
      <c r="B10" s="18">
        <v>109</v>
      </c>
      <c r="C10" s="19" t="s">
        <v>93</v>
      </c>
    </row>
    <row r="11" spans="2:3" x14ac:dyDescent="0.25">
      <c r="B11" s="18">
        <v>110</v>
      </c>
      <c r="C11" s="19" t="s">
        <v>94</v>
      </c>
    </row>
    <row r="12" spans="2:3" x14ac:dyDescent="0.25">
      <c r="B12" s="18">
        <v>111</v>
      </c>
      <c r="C12" s="19" t="s">
        <v>95</v>
      </c>
    </row>
    <row r="13" spans="2:3" x14ac:dyDescent="0.25">
      <c r="B13" s="18">
        <v>112</v>
      </c>
      <c r="C13" s="19" t="s">
        <v>96</v>
      </c>
    </row>
    <row r="14" spans="2:3" x14ac:dyDescent="0.25">
      <c r="B14" s="18">
        <v>113</v>
      </c>
      <c r="C14" s="19" t="s">
        <v>97</v>
      </c>
    </row>
    <row r="15" spans="2:3" x14ac:dyDescent="0.25">
      <c r="B15" s="18">
        <v>114</v>
      </c>
      <c r="C15" s="19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C23"/>
  <sheetViews>
    <sheetView workbookViewId="0">
      <selection activeCell="B3" sqref="B3:B22"/>
    </sheetView>
  </sheetViews>
  <sheetFormatPr defaultRowHeight="15" x14ac:dyDescent="0.25"/>
  <cols>
    <col min="2" max="2" width="22.7109375" customWidth="1"/>
    <col min="3" max="3" width="159" bestFit="1" customWidth="1"/>
  </cols>
  <sheetData>
    <row r="2" spans="2:3" x14ac:dyDescent="0.25">
      <c r="B2" s="10" t="s">
        <v>84</v>
      </c>
      <c r="C2" s="10" t="s">
        <v>85</v>
      </c>
    </row>
    <row r="3" spans="2:3" x14ac:dyDescent="0.25">
      <c r="B3" s="6">
        <v>101</v>
      </c>
      <c r="C3" s="6" t="s">
        <v>1396</v>
      </c>
    </row>
    <row r="4" spans="2:3" x14ac:dyDescent="0.25">
      <c r="B4" s="6">
        <v>102</v>
      </c>
      <c r="C4" s="6" t="s">
        <v>1397</v>
      </c>
    </row>
    <row r="5" spans="2:3" x14ac:dyDescent="0.25">
      <c r="B5" s="6">
        <v>103</v>
      </c>
      <c r="C5" s="6" t="s">
        <v>1398</v>
      </c>
    </row>
    <row r="6" spans="2:3" x14ac:dyDescent="0.25">
      <c r="B6" s="6">
        <v>104</v>
      </c>
      <c r="C6" s="6" t="s">
        <v>1399</v>
      </c>
    </row>
    <row r="7" spans="2:3" x14ac:dyDescent="0.25">
      <c r="B7" s="6">
        <v>105</v>
      </c>
      <c r="C7" s="6" t="s">
        <v>1400</v>
      </c>
    </row>
    <row r="8" spans="2:3" x14ac:dyDescent="0.25">
      <c r="B8" s="6">
        <v>108</v>
      </c>
      <c r="C8" s="6" t="s">
        <v>1401</v>
      </c>
    </row>
    <row r="9" spans="2:3" x14ac:dyDescent="0.25">
      <c r="B9" s="6">
        <v>109</v>
      </c>
      <c r="C9" s="6" t="s">
        <v>1402</v>
      </c>
    </row>
    <row r="10" spans="2:3" x14ac:dyDescent="0.25">
      <c r="B10" s="6">
        <v>110</v>
      </c>
      <c r="C10" s="6" t="s">
        <v>1403</v>
      </c>
    </row>
    <row r="11" spans="2:3" x14ac:dyDescent="0.25">
      <c r="B11" s="6">
        <v>111</v>
      </c>
      <c r="C11" s="6" t="s">
        <v>1404</v>
      </c>
    </row>
    <row r="12" spans="2:3" x14ac:dyDescent="0.25">
      <c r="B12" s="6">
        <v>112</v>
      </c>
      <c r="C12" s="6" t="s">
        <v>1405</v>
      </c>
    </row>
    <row r="13" spans="2:3" x14ac:dyDescent="0.25">
      <c r="B13" s="6">
        <v>113</v>
      </c>
      <c r="C13" s="6" t="s">
        <v>1406</v>
      </c>
    </row>
    <row r="14" spans="2:3" x14ac:dyDescent="0.25">
      <c r="B14" s="6">
        <v>114</v>
      </c>
      <c r="C14" s="6" t="s">
        <v>1407</v>
      </c>
    </row>
    <row r="15" spans="2:3" x14ac:dyDescent="0.25">
      <c r="B15" s="6">
        <v>115</v>
      </c>
      <c r="C15" s="6" t="s">
        <v>1408</v>
      </c>
    </row>
    <row r="16" spans="2:3" x14ac:dyDescent="0.25">
      <c r="B16" s="6">
        <v>116</v>
      </c>
      <c r="C16" s="6" t="s">
        <v>1409</v>
      </c>
    </row>
    <row r="17" spans="2:3" x14ac:dyDescent="0.25">
      <c r="B17" s="6">
        <v>117</v>
      </c>
      <c r="C17" s="6" t="s">
        <v>1410</v>
      </c>
    </row>
    <row r="18" spans="2:3" x14ac:dyDescent="0.25">
      <c r="B18" s="6">
        <v>118</v>
      </c>
      <c r="C18" s="6" t="s">
        <v>1411</v>
      </c>
    </row>
    <row r="19" spans="2:3" x14ac:dyDescent="0.25">
      <c r="B19" s="6">
        <v>121</v>
      </c>
      <c r="C19" s="6" t="s">
        <v>1412</v>
      </c>
    </row>
    <row r="20" spans="2:3" x14ac:dyDescent="0.25">
      <c r="B20" s="6">
        <v>124</v>
      </c>
      <c r="C20" s="6" t="s">
        <v>1413</v>
      </c>
    </row>
    <row r="21" spans="2:3" x14ac:dyDescent="0.25">
      <c r="B21" s="6">
        <v>125</v>
      </c>
      <c r="C21" s="6" t="s">
        <v>1414</v>
      </c>
    </row>
    <row r="22" spans="2:3" x14ac:dyDescent="0.25">
      <c r="B22" s="6">
        <v>200</v>
      </c>
      <c r="C22" s="6" t="s">
        <v>1415</v>
      </c>
    </row>
    <row r="23" spans="2:3" x14ac:dyDescent="0.25">
      <c r="B23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 filterMode="1"/>
  <dimension ref="B2:I1119"/>
  <sheetViews>
    <sheetView workbookViewId="0">
      <selection activeCell="C2" sqref="C2"/>
    </sheetView>
  </sheetViews>
  <sheetFormatPr defaultRowHeight="15" x14ac:dyDescent="0.25"/>
  <cols>
    <col min="2" max="2" width="27.85546875" bestFit="1" customWidth="1"/>
    <col min="3" max="3" width="29.85546875" bestFit="1" customWidth="1"/>
    <col min="4" max="4" width="20" bestFit="1" customWidth="1"/>
  </cols>
  <sheetData>
    <row r="2" spans="2:9" x14ac:dyDescent="0.25">
      <c r="B2" s="9" t="s">
        <v>29</v>
      </c>
      <c r="C2" s="9" t="s">
        <v>17</v>
      </c>
      <c r="D2" s="9" t="s">
        <v>105</v>
      </c>
      <c r="G2" s="29" t="s">
        <v>1557</v>
      </c>
      <c r="I2" s="29" t="s">
        <v>1558</v>
      </c>
    </row>
    <row r="3" spans="2:9" hidden="1" x14ac:dyDescent="0.25">
      <c r="B3" s="6" t="s">
        <v>106</v>
      </c>
      <c r="C3" s="6" t="s">
        <v>107</v>
      </c>
      <c r="D3" s="7" t="s">
        <v>108</v>
      </c>
      <c r="G3" s="22" t="s">
        <v>121</v>
      </c>
      <c r="I3" s="22" t="s">
        <v>138</v>
      </c>
    </row>
    <row r="4" spans="2:9" hidden="1" x14ac:dyDescent="0.25">
      <c r="B4" s="6" t="s">
        <v>109</v>
      </c>
      <c r="C4" s="7" t="s">
        <v>107</v>
      </c>
      <c r="D4" s="7" t="s">
        <v>108</v>
      </c>
      <c r="G4" s="22" t="s">
        <v>391</v>
      </c>
      <c r="I4" s="22" t="s">
        <v>112</v>
      </c>
    </row>
    <row r="5" spans="2:9" hidden="1" x14ac:dyDescent="0.25">
      <c r="B5" s="6" t="s">
        <v>110</v>
      </c>
      <c r="C5" s="6" t="s">
        <v>111</v>
      </c>
      <c r="D5" s="7" t="s">
        <v>112</v>
      </c>
      <c r="G5" s="22" t="s">
        <v>140</v>
      </c>
      <c r="I5" s="22" t="s">
        <v>171</v>
      </c>
    </row>
    <row r="6" spans="2:9" hidden="1" x14ac:dyDescent="0.25">
      <c r="B6" s="6" t="s">
        <v>113</v>
      </c>
      <c r="C6" s="6" t="s">
        <v>114</v>
      </c>
      <c r="D6" s="7" t="s">
        <v>115</v>
      </c>
      <c r="G6" s="22" t="s">
        <v>245</v>
      </c>
      <c r="I6" s="22" t="s">
        <v>130</v>
      </c>
    </row>
    <row r="7" spans="2:9" hidden="1" x14ac:dyDescent="0.25">
      <c r="B7" s="6" t="s">
        <v>116</v>
      </c>
      <c r="C7" s="6" t="s">
        <v>117</v>
      </c>
      <c r="D7" s="7" t="s">
        <v>112</v>
      </c>
      <c r="G7" s="22" t="s">
        <v>195</v>
      </c>
      <c r="I7" s="22" t="s">
        <v>108</v>
      </c>
    </row>
    <row r="8" spans="2:9" hidden="1" x14ac:dyDescent="0.25">
      <c r="B8" s="6" t="s">
        <v>118</v>
      </c>
      <c r="C8" s="6" t="s">
        <v>119</v>
      </c>
      <c r="D8" s="7" t="s">
        <v>112</v>
      </c>
      <c r="G8" s="22" t="s">
        <v>200</v>
      </c>
      <c r="I8" s="22" t="s">
        <v>133</v>
      </c>
    </row>
    <row r="9" spans="2:9" hidden="1" x14ac:dyDescent="0.25">
      <c r="B9" s="6" t="s">
        <v>120</v>
      </c>
      <c r="C9" s="6" t="s">
        <v>121</v>
      </c>
      <c r="D9" s="7" t="s">
        <v>115</v>
      </c>
      <c r="G9" s="22" t="s">
        <v>117</v>
      </c>
      <c r="I9" s="22" t="s">
        <v>143</v>
      </c>
    </row>
    <row r="10" spans="2:9" hidden="1" x14ac:dyDescent="0.25">
      <c r="B10" s="6" t="s">
        <v>122</v>
      </c>
      <c r="C10" s="7" t="s">
        <v>119</v>
      </c>
      <c r="D10" s="7" t="s">
        <v>112</v>
      </c>
      <c r="G10" s="22" t="s">
        <v>149</v>
      </c>
      <c r="I10" s="22" t="s">
        <v>115</v>
      </c>
    </row>
    <row r="11" spans="2:9" hidden="1" x14ac:dyDescent="0.25">
      <c r="B11" s="6" t="s">
        <v>123</v>
      </c>
      <c r="C11" s="6" t="s">
        <v>124</v>
      </c>
      <c r="D11" s="7" t="s">
        <v>115</v>
      </c>
      <c r="G11" s="22" t="s">
        <v>299</v>
      </c>
    </row>
    <row r="12" spans="2:9" hidden="1" x14ac:dyDescent="0.25">
      <c r="B12" s="6" t="s">
        <v>125</v>
      </c>
      <c r="C12" s="6" t="s">
        <v>126</v>
      </c>
      <c r="D12" s="7" t="s">
        <v>108</v>
      </c>
      <c r="G12" s="22" t="s">
        <v>209</v>
      </c>
    </row>
    <row r="13" spans="2:9" hidden="1" x14ac:dyDescent="0.25">
      <c r="B13" s="6" t="s">
        <v>127</v>
      </c>
      <c r="C13" s="7" t="s">
        <v>124</v>
      </c>
      <c r="D13" s="7" t="s">
        <v>115</v>
      </c>
      <c r="G13" s="22" t="s">
        <v>142</v>
      </c>
    </row>
    <row r="14" spans="2:9" hidden="1" x14ac:dyDescent="0.25">
      <c r="B14" s="6" t="s">
        <v>128</v>
      </c>
      <c r="C14" s="6" t="s">
        <v>129</v>
      </c>
      <c r="D14" s="7" t="s">
        <v>130</v>
      </c>
      <c r="G14" s="22" t="s">
        <v>343</v>
      </c>
    </row>
    <row r="15" spans="2:9" hidden="1" x14ac:dyDescent="0.25">
      <c r="B15" s="6" t="s">
        <v>131</v>
      </c>
      <c r="C15" s="6" t="s">
        <v>132</v>
      </c>
      <c r="D15" s="7" t="s">
        <v>133</v>
      </c>
      <c r="G15" s="22" t="s">
        <v>207</v>
      </c>
    </row>
    <row r="16" spans="2:9" hidden="1" x14ac:dyDescent="0.25">
      <c r="B16" s="6" t="s">
        <v>134</v>
      </c>
      <c r="C16" s="6" t="s">
        <v>135</v>
      </c>
      <c r="D16" s="7" t="s">
        <v>112</v>
      </c>
      <c r="G16" s="22" t="s">
        <v>273</v>
      </c>
    </row>
    <row r="17" spans="2:7" hidden="1" x14ac:dyDescent="0.25">
      <c r="B17" s="6" t="s">
        <v>136</v>
      </c>
      <c r="C17" s="6" t="s">
        <v>137</v>
      </c>
      <c r="D17" s="7" t="s">
        <v>138</v>
      </c>
      <c r="G17" s="22" t="s">
        <v>308</v>
      </c>
    </row>
    <row r="18" spans="2:7" hidden="1" x14ac:dyDescent="0.25">
      <c r="B18" s="6" t="s">
        <v>139</v>
      </c>
      <c r="C18" s="6" t="s">
        <v>140</v>
      </c>
      <c r="D18" s="7" t="s">
        <v>108</v>
      </c>
      <c r="G18" s="22" t="s">
        <v>265</v>
      </c>
    </row>
    <row r="19" spans="2:7" hidden="1" x14ac:dyDescent="0.25">
      <c r="B19" s="6" t="s">
        <v>141</v>
      </c>
      <c r="C19" s="6" t="s">
        <v>142</v>
      </c>
      <c r="D19" s="7" t="s">
        <v>143</v>
      </c>
      <c r="G19" s="22" t="s">
        <v>225</v>
      </c>
    </row>
    <row r="20" spans="2:7" hidden="1" x14ac:dyDescent="0.25">
      <c r="B20" s="6" t="s">
        <v>144</v>
      </c>
      <c r="C20" s="6" t="s">
        <v>145</v>
      </c>
      <c r="D20" s="7" t="s">
        <v>112</v>
      </c>
      <c r="G20" s="22" t="s">
        <v>338</v>
      </c>
    </row>
    <row r="21" spans="2:7" hidden="1" x14ac:dyDescent="0.25">
      <c r="B21" s="6" t="s">
        <v>146</v>
      </c>
      <c r="C21" s="6" t="s">
        <v>147</v>
      </c>
      <c r="D21" s="7" t="s">
        <v>138</v>
      </c>
      <c r="G21" s="22" t="s">
        <v>562</v>
      </c>
    </row>
    <row r="22" spans="2:7" hidden="1" x14ac:dyDescent="0.25">
      <c r="B22" s="6" t="s">
        <v>148</v>
      </c>
      <c r="C22" s="6" t="s">
        <v>149</v>
      </c>
      <c r="D22" s="7" t="s">
        <v>143</v>
      </c>
      <c r="G22" s="22" t="s">
        <v>153</v>
      </c>
    </row>
    <row r="23" spans="2:7" hidden="1" x14ac:dyDescent="0.25">
      <c r="B23" s="6" t="s">
        <v>150</v>
      </c>
      <c r="C23" s="6" t="s">
        <v>151</v>
      </c>
      <c r="D23" s="7" t="s">
        <v>143</v>
      </c>
      <c r="G23" s="22" t="s">
        <v>217</v>
      </c>
    </row>
    <row r="24" spans="2:7" hidden="1" x14ac:dyDescent="0.25">
      <c r="B24" s="6" t="s">
        <v>152</v>
      </c>
      <c r="C24" s="6" t="s">
        <v>153</v>
      </c>
      <c r="D24" s="7" t="s">
        <v>108</v>
      </c>
      <c r="G24" s="22" t="s">
        <v>212</v>
      </c>
    </row>
    <row r="25" spans="2:7" hidden="1" x14ac:dyDescent="0.25">
      <c r="B25" s="8" t="s">
        <v>154</v>
      </c>
      <c r="C25" s="6" t="s">
        <v>155</v>
      </c>
      <c r="D25" s="7" t="s">
        <v>115</v>
      </c>
      <c r="G25" s="22" t="s">
        <v>397</v>
      </c>
    </row>
    <row r="26" spans="2:7" hidden="1" x14ac:dyDescent="0.25">
      <c r="B26" s="8" t="s">
        <v>156</v>
      </c>
      <c r="C26" s="7" t="s">
        <v>155</v>
      </c>
      <c r="D26" s="7" t="s">
        <v>115</v>
      </c>
      <c r="G26" s="22" t="s">
        <v>219</v>
      </c>
    </row>
    <row r="27" spans="2:7" hidden="1" x14ac:dyDescent="0.25">
      <c r="B27" s="6" t="s">
        <v>157</v>
      </c>
      <c r="C27" s="7" t="s">
        <v>119</v>
      </c>
      <c r="D27" s="7" t="s">
        <v>112</v>
      </c>
      <c r="G27" s="22" t="s">
        <v>335</v>
      </c>
    </row>
    <row r="28" spans="2:7" hidden="1" x14ac:dyDescent="0.25">
      <c r="B28" s="6" t="s">
        <v>158</v>
      </c>
      <c r="C28" s="6" t="s">
        <v>159</v>
      </c>
      <c r="D28" s="7" t="s">
        <v>138</v>
      </c>
      <c r="G28" s="22" t="s">
        <v>565</v>
      </c>
    </row>
    <row r="29" spans="2:7" hidden="1" x14ac:dyDescent="0.25">
      <c r="B29" s="6" t="s">
        <v>160</v>
      </c>
      <c r="C29" s="6" t="s">
        <v>161</v>
      </c>
      <c r="D29" s="7" t="s">
        <v>138</v>
      </c>
      <c r="G29" s="22" t="s">
        <v>249</v>
      </c>
    </row>
    <row r="30" spans="2:7" hidden="1" x14ac:dyDescent="0.25">
      <c r="B30" s="6" t="s">
        <v>162</v>
      </c>
      <c r="C30" s="7" t="s">
        <v>114</v>
      </c>
      <c r="D30" s="7" t="s">
        <v>115</v>
      </c>
      <c r="G30" s="22" t="s">
        <v>167</v>
      </c>
    </row>
    <row r="31" spans="2:7" hidden="1" x14ac:dyDescent="0.25">
      <c r="B31" s="6" t="s">
        <v>163</v>
      </c>
      <c r="C31" s="7" t="s">
        <v>153</v>
      </c>
      <c r="D31" s="7" t="s">
        <v>108</v>
      </c>
      <c r="G31" s="22" t="s">
        <v>237</v>
      </c>
    </row>
    <row r="32" spans="2:7" hidden="1" x14ac:dyDescent="0.25">
      <c r="B32" s="6" t="s">
        <v>164</v>
      </c>
      <c r="C32" s="6" t="s">
        <v>165</v>
      </c>
      <c r="D32" s="7" t="s">
        <v>143</v>
      </c>
      <c r="G32" s="22" t="s">
        <v>357</v>
      </c>
    </row>
    <row r="33" spans="2:7" hidden="1" x14ac:dyDescent="0.25">
      <c r="B33" s="6" t="s">
        <v>166</v>
      </c>
      <c r="C33" s="6" t="s">
        <v>167</v>
      </c>
      <c r="D33" s="7" t="s">
        <v>108</v>
      </c>
      <c r="G33" s="22" t="s">
        <v>306</v>
      </c>
    </row>
    <row r="34" spans="2:7" hidden="1" x14ac:dyDescent="0.25">
      <c r="B34" s="6" t="s">
        <v>168</v>
      </c>
      <c r="C34" s="7" t="s">
        <v>147</v>
      </c>
      <c r="D34" s="7" t="s">
        <v>138</v>
      </c>
      <c r="G34" s="22" t="s">
        <v>114</v>
      </c>
    </row>
    <row r="35" spans="2:7" hidden="1" x14ac:dyDescent="0.25">
      <c r="B35" s="6" t="s">
        <v>169</v>
      </c>
      <c r="C35" s="6" t="s">
        <v>170</v>
      </c>
      <c r="D35" s="7" t="s">
        <v>171</v>
      </c>
      <c r="G35" s="22" t="s">
        <v>192</v>
      </c>
    </row>
    <row r="36" spans="2:7" hidden="1" x14ac:dyDescent="0.25">
      <c r="B36" s="6" t="s">
        <v>172</v>
      </c>
      <c r="C36" s="6" t="s">
        <v>173</v>
      </c>
      <c r="D36" s="7" t="s">
        <v>143</v>
      </c>
      <c r="G36" s="22" t="s">
        <v>155</v>
      </c>
    </row>
    <row r="37" spans="2:7" hidden="1" x14ac:dyDescent="0.25">
      <c r="B37" s="6" t="s">
        <v>174</v>
      </c>
      <c r="C37" s="7" t="s">
        <v>114</v>
      </c>
      <c r="D37" s="7" t="s">
        <v>115</v>
      </c>
      <c r="G37" s="22" t="s">
        <v>420</v>
      </c>
    </row>
    <row r="38" spans="2:7" hidden="1" x14ac:dyDescent="0.25">
      <c r="B38" s="6" t="s">
        <v>175</v>
      </c>
      <c r="C38" s="7" t="s">
        <v>132</v>
      </c>
      <c r="D38" s="7" t="s">
        <v>133</v>
      </c>
      <c r="G38" s="22" t="s">
        <v>437</v>
      </c>
    </row>
    <row r="39" spans="2:7" hidden="1" x14ac:dyDescent="0.25">
      <c r="B39" s="6" t="s">
        <v>176</v>
      </c>
      <c r="C39" s="6" t="s">
        <v>177</v>
      </c>
      <c r="D39" s="7" t="s">
        <v>130</v>
      </c>
      <c r="G39" s="22" t="s">
        <v>281</v>
      </c>
    </row>
    <row r="40" spans="2:7" hidden="1" x14ac:dyDescent="0.25">
      <c r="B40" s="6" t="s">
        <v>178</v>
      </c>
      <c r="C40" s="6" t="s">
        <v>179</v>
      </c>
      <c r="D40" s="7" t="s">
        <v>112</v>
      </c>
      <c r="G40" s="22" t="s">
        <v>404</v>
      </c>
    </row>
    <row r="41" spans="2:7" hidden="1" x14ac:dyDescent="0.25">
      <c r="B41" s="6" t="s">
        <v>180</v>
      </c>
      <c r="C41" s="7" t="s">
        <v>129</v>
      </c>
      <c r="D41" s="7" t="s">
        <v>130</v>
      </c>
      <c r="G41" s="22" t="s">
        <v>734</v>
      </c>
    </row>
    <row r="42" spans="2:7" hidden="1" x14ac:dyDescent="0.25">
      <c r="B42" s="6" t="s">
        <v>181</v>
      </c>
      <c r="C42" s="6" t="s">
        <v>182</v>
      </c>
      <c r="D42" s="7" t="s">
        <v>112</v>
      </c>
      <c r="G42" s="22" t="s">
        <v>347</v>
      </c>
    </row>
    <row r="43" spans="2:7" hidden="1" x14ac:dyDescent="0.25">
      <c r="B43" s="6" t="s">
        <v>183</v>
      </c>
      <c r="C43" s="6" t="s">
        <v>184</v>
      </c>
      <c r="D43" s="7" t="s">
        <v>112</v>
      </c>
      <c r="G43" s="22" t="s">
        <v>179</v>
      </c>
    </row>
    <row r="44" spans="2:7" hidden="1" x14ac:dyDescent="0.25">
      <c r="B44" s="6" t="s">
        <v>185</v>
      </c>
      <c r="C44" s="7" t="s">
        <v>114</v>
      </c>
      <c r="D44" s="7" t="s">
        <v>115</v>
      </c>
      <c r="G44" s="22" t="s">
        <v>786</v>
      </c>
    </row>
    <row r="45" spans="2:7" hidden="1" x14ac:dyDescent="0.25">
      <c r="B45" s="8" t="s">
        <v>186</v>
      </c>
      <c r="C45" s="7" t="s">
        <v>155</v>
      </c>
      <c r="D45" s="7" t="s">
        <v>115</v>
      </c>
      <c r="G45" s="22" t="s">
        <v>173</v>
      </c>
    </row>
    <row r="46" spans="2:7" hidden="1" x14ac:dyDescent="0.25">
      <c r="B46" s="6" t="s">
        <v>187</v>
      </c>
      <c r="C46" s="6" t="s">
        <v>188</v>
      </c>
      <c r="D46" s="7" t="s">
        <v>138</v>
      </c>
      <c r="G46" s="22" t="s">
        <v>170</v>
      </c>
    </row>
    <row r="47" spans="2:7" hidden="1" x14ac:dyDescent="0.25">
      <c r="B47" s="6" t="s">
        <v>189</v>
      </c>
      <c r="C47" s="7" t="s">
        <v>119</v>
      </c>
      <c r="D47" s="7" t="s">
        <v>112</v>
      </c>
      <c r="G47" s="22" t="s">
        <v>808</v>
      </c>
    </row>
    <row r="48" spans="2:7" hidden="1" x14ac:dyDescent="0.25">
      <c r="B48" s="6" t="s">
        <v>190</v>
      </c>
      <c r="C48" s="7" t="s">
        <v>188</v>
      </c>
      <c r="D48" s="7" t="s">
        <v>138</v>
      </c>
      <c r="G48" s="22" t="s">
        <v>182</v>
      </c>
    </row>
    <row r="49" spans="2:7" hidden="1" x14ac:dyDescent="0.25">
      <c r="B49" s="6" t="s">
        <v>191</v>
      </c>
      <c r="C49" s="6" t="s">
        <v>192</v>
      </c>
      <c r="D49" s="7" t="s">
        <v>108</v>
      </c>
      <c r="G49" s="22" t="s">
        <v>293</v>
      </c>
    </row>
    <row r="50" spans="2:7" hidden="1" x14ac:dyDescent="0.25">
      <c r="B50" s="6" t="s">
        <v>193</v>
      </c>
      <c r="C50" s="7" t="s">
        <v>132</v>
      </c>
      <c r="D50" s="7" t="s">
        <v>133</v>
      </c>
      <c r="G50" s="22" t="s">
        <v>228</v>
      </c>
    </row>
    <row r="51" spans="2:7" hidden="1" x14ac:dyDescent="0.25">
      <c r="B51" s="6" t="s">
        <v>194</v>
      </c>
      <c r="C51" s="6" t="s">
        <v>195</v>
      </c>
      <c r="D51" s="7" t="s">
        <v>171</v>
      </c>
      <c r="G51" s="22" t="s">
        <v>530</v>
      </c>
    </row>
    <row r="52" spans="2:7" hidden="1" x14ac:dyDescent="0.25">
      <c r="B52" s="6" t="s">
        <v>196</v>
      </c>
      <c r="C52" s="7" t="s">
        <v>132</v>
      </c>
      <c r="D52" s="7" t="s">
        <v>133</v>
      </c>
      <c r="G52" s="22" t="s">
        <v>111</v>
      </c>
    </row>
    <row r="53" spans="2:7" hidden="1" x14ac:dyDescent="0.25">
      <c r="B53" s="6" t="s">
        <v>197</v>
      </c>
      <c r="C53" s="6" t="s">
        <v>198</v>
      </c>
      <c r="D53" s="7" t="s">
        <v>108</v>
      </c>
      <c r="G53" s="22" t="s">
        <v>287</v>
      </c>
    </row>
    <row r="54" spans="2:7" hidden="1" x14ac:dyDescent="0.25">
      <c r="B54" s="6" t="s">
        <v>199</v>
      </c>
      <c r="C54" s="6" t="s">
        <v>200</v>
      </c>
      <c r="D54" s="7" t="s">
        <v>115</v>
      </c>
      <c r="G54" s="22" t="s">
        <v>242</v>
      </c>
    </row>
    <row r="55" spans="2:7" hidden="1" x14ac:dyDescent="0.25">
      <c r="B55" s="6" t="s">
        <v>201</v>
      </c>
      <c r="C55" s="7" t="s">
        <v>184</v>
      </c>
      <c r="D55" s="7" t="s">
        <v>112</v>
      </c>
      <c r="G55" s="22" t="s">
        <v>145</v>
      </c>
    </row>
    <row r="56" spans="2:7" hidden="1" x14ac:dyDescent="0.25">
      <c r="B56" s="6" t="s">
        <v>202</v>
      </c>
      <c r="C56" s="7" t="s">
        <v>200</v>
      </c>
      <c r="D56" s="7" t="s">
        <v>115</v>
      </c>
      <c r="G56" s="22" t="s">
        <v>188</v>
      </c>
    </row>
    <row r="57" spans="2:7" hidden="1" x14ac:dyDescent="0.25">
      <c r="B57" s="6" t="s">
        <v>203</v>
      </c>
      <c r="C57" s="7" t="s">
        <v>192</v>
      </c>
      <c r="D57" s="7" t="s">
        <v>108</v>
      </c>
      <c r="G57" s="22" t="s">
        <v>315</v>
      </c>
    </row>
    <row r="58" spans="2:7" hidden="1" x14ac:dyDescent="0.25">
      <c r="B58" s="6" t="s">
        <v>204</v>
      </c>
      <c r="C58" s="6" t="s">
        <v>205</v>
      </c>
      <c r="D58" s="7" t="s">
        <v>133</v>
      </c>
      <c r="G58" s="22" t="s">
        <v>124</v>
      </c>
    </row>
    <row r="59" spans="2:7" hidden="1" x14ac:dyDescent="0.25">
      <c r="B59" s="6" t="s">
        <v>206</v>
      </c>
      <c r="C59" s="6" t="s">
        <v>207</v>
      </c>
      <c r="D59" s="7" t="s">
        <v>171</v>
      </c>
      <c r="G59" s="22" t="s">
        <v>572</v>
      </c>
    </row>
    <row r="60" spans="2:7" hidden="1" x14ac:dyDescent="0.25">
      <c r="B60" s="6" t="s">
        <v>208</v>
      </c>
      <c r="C60" s="6" t="s">
        <v>209</v>
      </c>
      <c r="D60" s="7" t="s">
        <v>108</v>
      </c>
      <c r="G60" s="22" t="s">
        <v>476</v>
      </c>
    </row>
    <row r="61" spans="2:7" hidden="1" x14ac:dyDescent="0.25">
      <c r="B61" s="6" t="s">
        <v>210</v>
      </c>
      <c r="C61" s="7" t="s">
        <v>119</v>
      </c>
      <c r="D61" s="7" t="s">
        <v>112</v>
      </c>
      <c r="G61" s="22" t="s">
        <v>1005</v>
      </c>
    </row>
    <row r="62" spans="2:7" hidden="1" x14ac:dyDescent="0.25">
      <c r="B62" s="6" t="s">
        <v>211</v>
      </c>
      <c r="C62" s="6" t="s">
        <v>212</v>
      </c>
      <c r="D62" s="7" t="s">
        <v>171</v>
      </c>
      <c r="G62" s="22" t="s">
        <v>184</v>
      </c>
    </row>
    <row r="63" spans="2:7" hidden="1" x14ac:dyDescent="0.25">
      <c r="B63" s="6" t="s">
        <v>213</v>
      </c>
      <c r="C63" s="7" t="s">
        <v>153</v>
      </c>
      <c r="D63" s="7" t="s">
        <v>108</v>
      </c>
      <c r="G63" s="22" t="s">
        <v>147</v>
      </c>
    </row>
    <row r="64" spans="2:7" hidden="1" x14ac:dyDescent="0.25">
      <c r="B64" s="6" t="s">
        <v>214</v>
      </c>
      <c r="C64" s="7" t="s">
        <v>117</v>
      </c>
      <c r="D64" s="7" t="s">
        <v>112</v>
      </c>
      <c r="G64" s="22" t="s">
        <v>132</v>
      </c>
    </row>
    <row r="65" spans="2:7" hidden="1" x14ac:dyDescent="0.25">
      <c r="B65" s="6" t="s">
        <v>215</v>
      </c>
      <c r="C65" s="7" t="s">
        <v>205</v>
      </c>
      <c r="D65" s="7" t="s">
        <v>133</v>
      </c>
      <c r="G65" s="22" t="s">
        <v>1022</v>
      </c>
    </row>
    <row r="66" spans="2:7" hidden="1" x14ac:dyDescent="0.25">
      <c r="B66" s="6" t="s">
        <v>216</v>
      </c>
      <c r="C66" s="6" t="s">
        <v>217</v>
      </c>
      <c r="D66" s="7" t="s">
        <v>130</v>
      </c>
      <c r="G66" s="22" t="s">
        <v>129</v>
      </c>
    </row>
    <row r="67" spans="2:7" hidden="1" x14ac:dyDescent="0.25">
      <c r="B67" s="6" t="s">
        <v>218</v>
      </c>
      <c r="C67" s="6" t="s">
        <v>219</v>
      </c>
      <c r="D67" s="7" t="s">
        <v>143</v>
      </c>
      <c r="G67" s="22" t="s">
        <v>313</v>
      </c>
    </row>
    <row r="68" spans="2:7" hidden="1" x14ac:dyDescent="0.25">
      <c r="B68" s="6" t="s">
        <v>220</v>
      </c>
      <c r="C68" s="7" t="s">
        <v>184</v>
      </c>
      <c r="D68" s="7" t="s">
        <v>112</v>
      </c>
      <c r="G68" s="22" t="s">
        <v>271</v>
      </c>
    </row>
    <row r="69" spans="2:7" hidden="1" x14ac:dyDescent="0.25">
      <c r="B69" s="6" t="s">
        <v>221</v>
      </c>
      <c r="C69" s="7" t="s">
        <v>182</v>
      </c>
      <c r="D69" s="7" t="s">
        <v>112</v>
      </c>
      <c r="G69" s="22" t="s">
        <v>474</v>
      </c>
    </row>
    <row r="70" spans="2:7" hidden="1" x14ac:dyDescent="0.25">
      <c r="B70" s="6" t="s">
        <v>222</v>
      </c>
      <c r="C70" s="7" t="s">
        <v>173</v>
      </c>
      <c r="D70" s="7" t="s">
        <v>143</v>
      </c>
      <c r="G70" s="22" t="s">
        <v>119</v>
      </c>
    </row>
    <row r="71" spans="2:7" hidden="1" x14ac:dyDescent="0.25">
      <c r="B71" s="6" t="s">
        <v>223</v>
      </c>
      <c r="C71" s="7" t="s">
        <v>184</v>
      </c>
      <c r="D71" s="7" t="s">
        <v>112</v>
      </c>
      <c r="G71" s="22" t="s">
        <v>165</v>
      </c>
    </row>
    <row r="72" spans="2:7" hidden="1" x14ac:dyDescent="0.25">
      <c r="B72" s="6" t="s">
        <v>224</v>
      </c>
      <c r="C72" s="6" t="s">
        <v>225</v>
      </c>
      <c r="D72" s="7" t="s">
        <v>108</v>
      </c>
      <c r="G72" s="22" t="s">
        <v>198</v>
      </c>
    </row>
    <row r="73" spans="2:7" hidden="1" x14ac:dyDescent="0.25">
      <c r="B73" s="6" t="s">
        <v>226</v>
      </c>
      <c r="C73" s="7" t="s">
        <v>212</v>
      </c>
      <c r="D73" s="7" t="s">
        <v>171</v>
      </c>
      <c r="G73" s="22" t="s">
        <v>151</v>
      </c>
    </row>
    <row r="74" spans="2:7" hidden="1" x14ac:dyDescent="0.25">
      <c r="B74" s="6" t="s">
        <v>227</v>
      </c>
      <c r="C74" s="6" t="s">
        <v>228</v>
      </c>
      <c r="D74" s="7" t="s">
        <v>108</v>
      </c>
      <c r="G74" s="22" t="s">
        <v>126</v>
      </c>
    </row>
    <row r="75" spans="2:7" hidden="1" x14ac:dyDescent="0.25">
      <c r="B75" s="6" t="s">
        <v>229</v>
      </c>
      <c r="C75" s="7" t="s">
        <v>140</v>
      </c>
      <c r="D75" s="7" t="s">
        <v>108</v>
      </c>
      <c r="G75" s="22" t="s">
        <v>484</v>
      </c>
    </row>
    <row r="76" spans="2:7" hidden="1" x14ac:dyDescent="0.25">
      <c r="B76" s="6" t="s">
        <v>230</v>
      </c>
      <c r="C76" s="6" t="s">
        <v>231</v>
      </c>
      <c r="D76" s="7" t="s">
        <v>112</v>
      </c>
      <c r="G76" s="22" t="s">
        <v>362</v>
      </c>
    </row>
    <row r="77" spans="2:7" hidden="1" x14ac:dyDescent="0.25">
      <c r="B77" s="6" t="s">
        <v>232</v>
      </c>
      <c r="C77" s="7" t="s">
        <v>124</v>
      </c>
      <c r="D77" s="7" t="s">
        <v>115</v>
      </c>
      <c r="G77" s="22" t="s">
        <v>231</v>
      </c>
    </row>
    <row r="78" spans="2:7" hidden="1" x14ac:dyDescent="0.25">
      <c r="B78" s="8" t="s">
        <v>233</v>
      </c>
      <c r="C78" s="7" t="s">
        <v>155</v>
      </c>
      <c r="D78" s="7" t="s">
        <v>115</v>
      </c>
      <c r="G78" s="22" t="s">
        <v>159</v>
      </c>
    </row>
    <row r="79" spans="2:7" hidden="1" x14ac:dyDescent="0.25">
      <c r="B79" s="6" t="s">
        <v>234</v>
      </c>
      <c r="C79" s="7" t="s">
        <v>165</v>
      </c>
      <c r="D79" s="7" t="s">
        <v>143</v>
      </c>
      <c r="G79" s="22" t="s">
        <v>107</v>
      </c>
    </row>
    <row r="80" spans="2:7" hidden="1" x14ac:dyDescent="0.25">
      <c r="B80" s="6" t="s">
        <v>235</v>
      </c>
      <c r="C80" s="7" t="s">
        <v>124</v>
      </c>
      <c r="D80" s="7" t="s">
        <v>115</v>
      </c>
      <c r="G80" s="22" t="s">
        <v>255</v>
      </c>
    </row>
    <row r="81" spans="2:7" hidden="1" x14ac:dyDescent="0.25">
      <c r="B81" s="6" t="s">
        <v>236</v>
      </c>
      <c r="C81" s="6" t="s">
        <v>237</v>
      </c>
      <c r="D81" s="7" t="s">
        <v>112</v>
      </c>
      <c r="G81" s="22" t="s">
        <v>205</v>
      </c>
    </row>
    <row r="82" spans="2:7" hidden="1" x14ac:dyDescent="0.25">
      <c r="B82" s="6" t="s">
        <v>238</v>
      </c>
      <c r="C82" s="7" t="s">
        <v>149</v>
      </c>
      <c r="D82" s="7" t="s">
        <v>143</v>
      </c>
      <c r="G82" s="22" t="s">
        <v>177</v>
      </c>
    </row>
    <row r="83" spans="2:7" hidden="1" x14ac:dyDescent="0.25">
      <c r="B83" s="6" t="s">
        <v>239</v>
      </c>
      <c r="C83" s="7" t="s">
        <v>117</v>
      </c>
      <c r="D83" s="7" t="s">
        <v>112</v>
      </c>
      <c r="G83" s="22" t="s">
        <v>135</v>
      </c>
    </row>
    <row r="84" spans="2:7" hidden="1" x14ac:dyDescent="0.25">
      <c r="B84" s="6" t="s">
        <v>240</v>
      </c>
      <c r="C84" s="7" t="s">
        <v>151</v>
      </c>
      <c r="D84" s="7" t="s">
        <v>143</v>
      </c>
      <c r="G84" s="22" t="s">
        <v>161</v>
      </c>
    </row>
    <row r="85" spans="2:7" hidden="1" x14ac:dyDescent="0.25">
      <c r="B85" s="6" t="s">
        <v>241</v>
      </c>
      <c r="C85" s="6" t="s">
        <v>242</v>
      </c>
      <c r="D85" s="7" t="s">
        <v>112</v>
      </c>
      <c r="G85" s="22" t="s">
        <v>137</v>
      </c>
    </row>
    <row r="86" spans="2:7" hidden="1" x14ac:dyDescent="0.25">
      <c r="B86" s="6" t="s">
        <v>243</v>
      </c>
      <c r="C86" s="7" t="s">
        <v>167</v>
      </c>
      <c r="D86" s="7" t="s">
        <v>108</v>
      </c>
      <c r="G86" s="22" t="s">
        <v>409</v>
      </c>
    </row>
    <row r="87" spans="2:7" hidden="1" x14ac:dyDescent="0.25">
      <c r="B87" s="6" t="s">
        <v>244</v>
      </c>
      <c r="C87" s="6" t="s">
        <v>245</v>
      </c>
      <c r="D87" s="7" t="s">
        <v>138</v>
      </c>
      <c r="G87" s="22" t="s">
        <v>377</v>
      </c>
    </row>
    <row r="88" spans="2:7" hidden="1" x14ac:dyDescent="0.25">
      <c r="B88" s="8" t="s">
        <v>244</v>
      </c>
      <c r="C88" s="7" t="s">
        <v>155</v>
      </c>
      <c r="D88" s="7" t="s">
        <v>115</v>
      </c>
    </row>
    <row r="89" spans="2:7" hidden="1" x14ac:dyDescent="0.25">
      <c r="B89" s="6" t="s">
        <v>246</v>
      </c>
      <c r="C89" s="7" t="s">
        <v>207</v>
      </c>
      <c r="D89" s="7" t="s">
        <v>171</v>
      </c>
    </row>
    <row r="90" spans="2:7" hidden="1" x14ac:dyDescent="0.25">
      <c r="B90" s="6" t="s">
        <v>247</v>
      </c>
      <c r="C90" s="7" t="s">
        <v>140</v>
      </c>
      <c r="D90" s="7" t="s">
        <v>108</v>
      </c>
    </row>
    <row r="91" spans="2:7" hidden="1" x14ac:dyDescent="0.25">
      <c r="B91" s="6" t="s">
        <v>248</v>
      </c>
      <c r="C91" s="6" t="s">
        <v>249</v>
      </c>
      <c r="D91" s="7" t="s">
        <v>171</v>
      </c>
    </row>
    <row r="92" spans="2:7" hidden="1" x14ac:dyDescent="0.25">
      <c r="B92" s="6" t="s">
        <v>250</v>
      </c>
      <c r="C92" s="7" t="s">
        <v>173</v>
      </c>
      <c r="D92" s="7" t="s">
        <v>143</v>
      </c>
    </row>
    <row r="93" spans="2:7" hidden="1" x14ac:dyDescent="0.25">
      <c r="B93" s="6" t="s">
        <v>251</v>
      </c>
      <c r="C93" s="7" t="s">
        <v>117</v>
      </c>
      <c r="D93" s="7" t="s">
        <v>112</v>
      </c>
    </row>
    <row r="94" spans="2:7" hidden="1" x14ac:dyDescent="0.25">
      <c r="B94" s="6" t="s">
        <v>252</v>
      </c>
      <c r="C94" s="7" t="s">
        <v>114</v>
      </c>
      <c r="D94" s="7" t="s">
        <v>115</v>
      </c>
    </row>
    <row r="95" spans="2:7" hidden="1" x14ac:dyDescent="0.25">
      <c r="B95" s="6" t="s">
        <v>253</v>
      </c>
      <c r="C95" s="7" t="s">
        <v>219</v>
      </c>
      <c r="D95" s="7" t="s">
        <v>143</v>
      </c>
    </row>
    <row r="96" spans="2:7" hidden="1" x14ac:dyDescent="0.25">
      <c r="B96" s="6" t="s">
        <v>254</v>
      </c>
      <c r="C96" s="6" t="s">
        <v>255</v>
      </c>
      <c r="D96" s="7" t="s">
        <v>133</v>
      </c>
    </row>
    <row r="97" spans="2:4" hidden="1" x14ac:dyDescent="0.25">
      <c r="B97" s="6" t="s">
        <v>256</v>
      </c>
      <c r="C97" s="7" t="s">
        <v>165</v>
      </c>
      <c r="D97" s="7" t="s">
        <v>143</v>
      </c>
    </row>
    <row r="98" spans="2:4" hidden="1" x14ac:dyDescent="0.25">
      <c r="B98" s="6" t="s">
        <v>257</v>
      </c>
      <c r="C98" s="7" t="s">
        <v>228</v>
      </c>
      <c r="D98" s="7" t="s">
        <v>108</v>
      </c>
    </row>
    <row r="99" spans="2:4" hidden="1" x14ac:dyDescent="0.25">
      <c r="B99" s="6" t="s">
        <v>258</v>
      </c>
      <c r="C99" s="7" t="s">
        <v>145</v>
      </c>
      <c r="D99" s="7" t="s">
        <v>112</v>
      </c>
    </row>
    <row r="100" spans="2:4" hidden="1" x14ac:dyDescent="0.25">
      <c r="B100" s="6" t="s">
        <v>259</v>
      </c>
      <c r="C100" s="7" t="s">
        <v>167</v>
      </c>
      <c r="D100" s="7" t="s">
        <v>108</v>
      </c>
    </row>
    <row r="101" spans="2:4" hidden="1" x14ac:dyDescent="0.25">
      <c r="B101" s="6" t="s">
        <v>259</v>
      </c>
      <c r="C101" s="7" t="s">
        <v>132</v>
      </c>
      <c r="D101" s="7" t="s">
        <v>133</v>
      </c>
    </row>
    <row r="102" spans="2:4" hidden="1" x14ac:dyDescent="0.25">
      <c r="B102" s="6" t="s">
        <v>260</v>
      </c>
      <c r="C102" s="7" t="s">
        <v>129</v>
      </c>
      <c r="D102" s="7" t="s">
        <v>130</v>
      </c>
    </row>
    <row r="103" spans="2:4" hidden="1" x14ac:dyDescent="0.25">
      <c r="B103" s="6" t="s">
        <v>261</v>
      </c>
      <c r="C103" s="7" t="s">
        <v>140</v>
      </c>
      <c r="D103" s="7" t="s">
        <v>108</v>
      </c>
    </row>
    <row r="104" spans="2:4" hidden="1" x14ac:dyDescent="0.25">
      <c r="B104" s="6" t="s">
        <v>262</v>
      </c>
      <c r="C104" s="7" t="s">
        <v>159</v>
      </c>
      <c r="D104" s="7" t="s">
        <v>138</v>
      </c>
    </row>
    <row r="105" spans="2:4" hidden="1" x14ac:dyDescent="0.25">
      <c r="B105" s="6" t="s">
        <v>263</v>
      </c>
      <c r="C105" s="7" t="s">
        <v>161</v>
      </c>
      <c r="D105" s="7" t="s">
        <v>138</v>
      </c>
    </row>
    <row r="106" spans="2:4" hidden="1" x14ac:dyDescent="0.25">
      <c r="B106" s="6" t="s">
        <v>264</v>
      </c>
      <c r="C106" s="6" t="s">
        <v>265</v>
      </c>
      <c r="D106" s="7" t="s">
        <v>138</v>
      </c>
    </row>
    <row r="107" spans="2:4" hidden="1" x14ac:dyDescent="0.25">
      <c r="B107" s="6" t="s">
        <v>266</v>
      </c>
      <c r="C107" s="7" t="s">
        <v>117</v>
      </c>
      <c r="D107" s="7" t="s">
        <v>112</v>
      </c>
    </row>
    <row r="108" spans="2:4" hidden="1" x14ac:dyDescent="0.25">
      <c r="B108" s="6" t="s">
        <v>267</v>
      </c>
      <c r="C108" s="7" t="s">
        <v>153</v>
      </c>
      <c r="D108" s="7" t="s">
        <v>108</v>
      </c>
    </row>
    <row r="109" spans="2:4" hidden="1" x14ac:dyDescent="0.25">
      <c r="B109" s="6" t="s">
        <v>268</v>
      </c>
      <c r="C109" s="7" t="s">
        <v>149</v>
      </c>
      <c r="D109" s="7" t="s">
        <v>143</v>
      </c>
    </row>
    <row r="110" spans="2:4" hidden="1" x14ac:dyDescent="0.25">
      <c r="B110" s="6" t="s">
        <v>269</v>
      </c>
      <c r="C110" s="7" t="s">
        <v>117</v>
      </c>
      <c r="D110" s="7" t="s">
        <v>112</v>
      </c>
    </row>
    <row r="111" spans="2:4" hidden="1" x14ac:dyDescent="0.25">
      <c r="B111" s="6" t="s">
        <v>269</v>
      </c>
      <c r="C111" s="7" t="s">
        <v>245</v>
      </c>
      <c r="D111" s="7" t="s">
        <v>138</v>
      </c>
    </row>
    <row r="112" spans="2:4" hidden="1" x14ac:dyDescent="0.25">
      <c r="B112" s="6" t="s">
        <v>270</v>
      </c>
      <c r="C112" s="6" t="s">
        <v>271</v>
      </c>
      <c r="D112" s="7" t="s">
        <v>130</v>
      </c>
    </row>
    <row r="113" spans="2:4" hidden="1" x14ac:dyDescent="0.25">
      <c r="B113" s="6" t="s">
        <v>272</v>
      </c>
      <c r="C113" s="6" t="s">
        <v>273</v>
      </c>
      <c r="D113" s="7" t="s">
        <v>143</v>
      </c>
    </row>
    <row r="114" spans="2:4" hidden="1" x14ac:dyDescent="0.25">
      <c r="B114" s="6" t="s">
        <v>274</v>
      </c>
      <c r="C114" s="7" t="s">
        <v>132</v>
      </c>
      <c r="D114" s="7" t="s">
        <v>133</v>
      </c>
    </row>
    <row r="115" spans="2:4" hidden="1" x14ac:dyDescent="0.25">
      <c r="B115" s="6" t="s">
        <v>275</v>
      </c>
      <c r="C115" s="7" t="s">
        <v>151</v>
      </c>
      <c r="D115" s="7" t="s">
        <v>143</v>
      </c>
    </row>
    <row r="116" spans="2:4" hidden="1" x14ac:dyDescent="0.25">
      <c r="B116" s="6" t="s">
        <v>276</v>
      </c>
      <c r="C116" s="7" t="s">
        <v>182</v>
      </c>
      <c r="D116" s="7" t="s">
        <v>112</v>
      </c>
    </row>
    <row r="117" spans="2:4" hidden="1" x14ac:dyDescent="0.25">
      <c r="B117" s="6" t="s">
        <v>277</v>
      </c>
      <c r="C117" s="7" t="s">
        <v>192</v>
      </c>
      <c r="D117" s="7" t="s">
        <v>108</v>
      </c>
    </row>
    <row r="118" spans="2:4" hidden="1" x14ac:dyDescent="0.25">
      <c r="B118" s="6" t="s">
        <v>278</v>
      </c>
      <c r="C118" s="7" t="s">
        <v>273</v>
      </c>
      <c r="D118" s="7" t="s">
        <v>143</v>
      </c>
    </row>
    <row r="119" spans="2:4" hidden="1" x14ac:dyDescent="0.25">
      <c r="B119" s="6" t="s">
        <v>279</v>
      </c>
      <c r="C119" s="7" t="s">
        <v>153</v>
      </c>
      <c r="D119" s="7" t="s">
        <v>108</v>
      </c>
    </row>
    <row r="120" spans="2:4" hidden="1" x14ac:dyDescent="0.25">
      <c r="B120" s="6" t="s">
        <v>280</v>
      </c>
      <c r="C120" s="6" t="s">
        <v>281</v>
      </c>
      <c r="D120" s="7" t="s">
        <v>171</v>
      </c>
    </row>
    <row r="121" spans="2:4" hidden="1" x14ac:dyDescent="0.25">
      <c r="B121" s="6" t="s">
        <v>282</v>
      </c>
      <c r="C121" s="7" t="s">
        <v>119</v>
      </c>
      <c r="D121" s="7" t="s">
        <v>112</v>
      </c>
    </row>
    <row r="122" spans="2:4" hidden="1" x14ac:dyDescent="0.25">
      <c r="B122" s="6" t="s">
        <v>283</v>
      </c>
      <c r="C122" s="7" t="s">
        <v>165</v>
      </c>
      <c r="D122" s="7" t="s">
        <v>143</v>
      </c>
    </row>
    <row r="123" spans="2:4" hidden="1" x14ac:dyDescent="0.25">
      <c r="B123" s="6" t="s">
        <v>284</v>
      </c>
      <c r="C123" s="7" t="s">
        <v>228</v>
      </c>
      <c r="D123" s="7" t="s">
        <v>108</v>
      </c>
    </row>
    <row r="124" spans="2:4" hidden="1" x14ac:dyDescent="0.25">
      <c r="B124" s="6" t="s">
        <v>285</v>
      </c>
      <c r="C124" s="7" t="s">
        <v>151</v>
      </c>
      <c r="D124" s="7" t="s">
        <v>143</v>
      </c>
    </row>
    <row r="125" spans="2:4" hidden="1" x14ac:dyDescent="0.25">
      <c r="B125" s="6" t="s">
        <v>286</v>
      </c>
      <c r="C125" s="6" t="s">
        <v>287</v>
      </c>
      <c r="D125" s="7" t="s">
        <v>143</v>
      </c>
    </row>
    <row r="126" spans="2:4" hidden="1" x14ac:dyDescent="0.25">
      <c r="B126" s="6" t="s">
        <v>288</v>
      </c>
      <c r="C126" s="7" t="s">
        <v>188</v>
      </c>
      <c r="D126" s="7" t="s">
        <v>138</v>
      </c>
    </row>
    <row r="127" spans="2:4" hidden="1" x14ac:dyDescent="0.25">
      <c r="B127" s="6" t="s">
        <v>289</v>
      </c>
      <c r="C127" s="7" t="s">
        <v>182</v>
      </c>
      <c r="D127" s="7" t="s">
        <v>112</v>
      </c>
    </row>
    <row r="128" spans="2:4" hidden="1" x14ac:dyDescent="0.25">
      <c r="B128" s="6" t="s">
        <v>290</v>
      </c>
      <c r="C128" s="7" t="s">
        <v>225</v>
      </c>
      <c r="D128" s="7" t="s">
        <v>108</v>
      </c>
    </row>
    <row r="129" spans="2:4" hidden="1" x14ac:dyDescent="0.25">
      <c r="B129" s="6" t="s">
        <v>291</v>
      </c>
      <c r="C129" s="7" t="s">
        <v>273</v>
      </c>
      <c r="D129" s="7" t="s">
        <v>143</v>
      </c>
    </row>
    <row r="130" spans="2:4" hidden="1" x14ac:dyDescent="0.25">
      <c r="B130" s="6" t="s">
        <v>292</v>
      </c>
      <c r="C130" s="6" t="s">
        <v>293</v>
      </c>
      <c r="D130" s="7" t="s">
        <v>171</v>
      </c>
    </row>
    <row r="131" spans="2:4" hidden="1" x14ac:dyDescent="0.25">
      <c r="B131" s="6" t="s">
        <v>294</v>
      </c>
      <c r="C131" s="7" t="s">
        <v>219</v>
      </c>
      <c r="D131" s="7" t="s">
        <v>143</v>
      </c>
    </row>
    <row r="132" spans="2:4" hidden="1" x14ac:dyDescent="0.25">
      <c r="B132" s="6" t="s">
        <v>295</v>
      </c>
      <c r="C132" s="7" t="s">
        <v>192</v>
      </c>
      <c r="D132" s="7" t="s">
        <v>108</v>
      </c>
    </row>
    <row r="133" spans="2:4" hidden="1" x14ac:dyDescent="0.25">
      <c r="B133" s="6" t="s">
        <v>296</v>
      </c>
      <c r="C133" s="7" t="s">
        <v>153</v>
      </c>
      <c r="D133" s="7" t="s">
        <v>108</v>
      </c>
    </row>
    <row r="134" spans="2:4" hidden="1" x14ac:dyDescent="0.25">
      <c r="B134" s="6" t="s">
        <v>297</v>
      </c>
      <c r="C134" s="7" t="s">
        <v>173</v>
      </c>
      <c r="D134" s="7" t="s">
        <v>143</v>
      </c>
    </row>
    <row r="135" spans="2:4" hidden="1" x14ac:dyDescent="0.25">
      <c r="B135" s="6" t="s">
        <v>298</v>
      </c>
      <c r="C135" s="6" t="s">
        <v>299</v>
      </c>
      <c r="D135" s="7" t="s">
        <v>143</v>
      </c>
    </row>
    <row r="136" spans="2:4" hidden="1" x14ac:dyDescent="0.25">
      <c r="B136" s="6" t="s">
        <v>300</v>
      </c>
      <c r="C136" s="7" t="s">
        <v>119</v>
      </c>
      <c r="D136" s="7" t="s">
        <v>112</v>
      </c>
    </row>
    <row r="137" spans="2:4" hidden="1" x14ac:dyDescent="0.25">
      <c r="B137" s="6" t="s">
        <v>301</v>
      </c>
      <c r="C137" s="7" t="s">
        <v>111</v>
      </c>
      <c r="D137" s="7" t="s">
        <v>112</v>
      </c>
    </row>
    <row r="138" spans="2:4" hidden="1" x14ac:dyDescent="0.25">
      <c r="B138" s="6" t="s">
        <v>302</v>
      </c>
      <c r="C138" s="7" t="s">
        <v>271</v>
      </c>
      <c r="D138" s="7" t="s">
        <v>130</v>
      </c>
    </row>
    <row r="139" spans="2:4" hidden="1" x14ac:dyDescent="0.25">
      <c r="B139" s="6" t="s">
        <v>303</v>
      </c>
      <c r="C139" s="7" t="s">
        <v>111</v>
      </c>
      <c r="D139" s="7" t="s">
        <v>112</v>
      </c>
    </row>
    <row r="140" spans="2:4" hidden="1" x14ac:dyDescent="0.25">
      <c r="B140" s="6" t="s">
        <v>304</v>
      </c>
      <c r="C140" s="7" t="s">
        <v>119</v>
      </c>
      <c r="D140" s="7" t="s">
        <v>112</v>
      </c>
    </row>
    <row r="141" spans="2:4" hidden="1" x14ac:dyDescent="0.25">
      <c r="B141" s="6" t="s">
        <v>305</v>
      </c>
      <c r="C141" s="6" t="s">
        <v>306</v>
      </c>
      <c r="D141" s="7" t="s">
        <v>143</v>
      </c>
    </row>
    <row r="142" spans="2:4" hidden="1" x14ac:dyDescent="0.25">
      <c r="B142" s="6" t="s">
        <v>307</v>
      </c>
      <c r="C142" s="6" t="s">
        <v>308</v>
      </c>
      <c r="D142" s="7" t="s">
        <v>130</v>
      </c>
    </row>
    <row r="143" spans="2:4" hidden="1" x14ac:dyDescent="0.25">
      <c r="B143" s="6" t="s">
        <v>309</v>
      </c>
      <c r="C143" s="7" t="s">
        <v>273</v>
      </c>
      <c r="D143" s="7" t="s">
        <v>143</v>
      </c>
    </row>
    <row r="144" spans="2:4" hidden="1" x14ac:dyDescent="0.25">
      <c r="B144" s="6" t="s">
        <v>310</v>
      </c>
      <c r="C144" s="7" t="s">
        <v>293</v>
      </c>
      <c r="D144" s="7" t="s">
        <v>171</v>
      </c>
    </row>
    <row r="145" spans="2:4" hidden="1" x14ac:dyDescent="0.25">
      <c r="B145" s="6" t="s">
        <v>311</v>
      </c>
      <c r="C145" s="7" t="s">
        <v>149</v>
      </c>
      <c r="D145" s="7" t="s">
        <v>143</v>
      </c>
    </row>
    <row r="146" spans="2:4" hidden="1" x14ac:dyDescent="0.25">
      <c r="B146" s="6" t="s">
        <v>312</v>
      </c>
      <c r="C146" s="6" t="s">
        <v>313</v>
      </c>
      <c r="D146" s="7" t="s">
        <v>143</v>
      </c>
    </row>
    <row r="147" spans="2:4" hidden="1" x14ac:dyDescent="0.25">
      <c r="B147" s="6" t="s">
        <v>314</v>
      </c>
      <c r="C147" s="6" t="s">
        <v>315</v>
      </c>
      <c r="D147" s="7" t="s">
        <v>171</v>
      </c>
    </row>
    <row r="148" spans="2:4" hidden="1" x14ac:dyDescent="0.25">
      <c r="B148" s="6" t="s">
        <v>316</v>
      </c>
      <c r="C148" s="7" t="s">
        <v>293</v>
      </c>
      <c r="D148" s="7" t="s">
        <v>171</v>
      </c>
    </row>
    <row r="149" spans="2:4" hidden="1" x14ac:dyDescent="0.25">
      <c r="B149" s="6" t="s">
        <v>317</v>
      </c>
      <c r="C149" s="7" t="s">
        <v>207</v>
      </c>
      <c r="D149" s="7" t="s">
        <v>171</v>
      </c>
    </row>
    <row r="150" spans="2:4" hidden="1" x14ac:dyDescent="0.25">
      <c r="B150" s="6" t="s">
        <v>318</v>
      </c>
      <c r="C150" s="7" t="s">
        <v>195</v>
      </c>
      <c r="D150" s="7" t="s">
        <v>171</v>
      </c>
    </row>
    <row r="151" spans="2:4" hidden="1" x14ac:dyDescent="0.25">
      <c r="B151" s="6" t="s">
        <v>319</v>
      </c>
      <c r="C151" s="7" t="s">
        <v>151</v>
      </c>
      <c r="D151" s="7" t="s">
        <v>143</v>
      </c>
    </row>
    <row r="152" spans="2:4" hidden="1" x14ac:dyDescent="0.25">
      <c r="B152" s="6" t="s">
        <v>320</v>
      </c>
      <c r="C152" s="7" t="s">
        <v>145</v>
      </c>
      <c r="D152" s="7" t="s">
        <v>112</v>
      </c>
    </row>
    <row r="153" spans="2:4" hidden="1" x14ac:dyDescent="0.25">
      <c r="B153" s="6" t="s">
        <v>321</v>
      </c>
      <c r="C153" s="7" t="s">
        <v>173</v>
      </c>
      <c r="D153" s="7" t="s">
        <v>143</v>
      </c>
    </row>
    <row r="154" spans="2:4" hidden="1" x14ac:dyDescent="0.25">
      <c r="B154" s="6" t="s">
        <v>322</v>
      </c>
      <c r="C154" s="7" t="s">
        <v>205</v>
      </c>
      <c r="D154" s="7" t="s">
        <v>133</v>
      </c>
    </row>
    <row r="155" spans="2:4" hidden="1" x14ac:dyDescent="0.25">
      <c r="B155" s="6" t="s">
        <v>323</v>
      </c>
      <c r="C155" s="7" t="s">
        <v>132</v>
      </c>
      <c r="D155" s="7" t="s">
        <v>133</v>
      </c>
    </row>
    <row r="156" spans="2:4" hidden="1" x14ac:dyDescent="0.25">
      <c r="B156" s="6" t="s">
        <v>324</v>
      </c>
      <c r="C156" s="7" t="s">
        <v>205</v>
      </c>
      <c r="D156" s="7" t="s">
        <v>133</v>
      </c>
    </row>
    <row r="157" spans="2:4" hidden="1" x14ac:dyDescent="0.25">
      <c r="B157" s="6" t="s">
        <v>325</v>
      </c>
      <c r="C157" s="7" t="s">
        <v>132</v>
      </c>
      <c r="D157" s="7" t="s">
        <v>133</v>
      </c>
    </row>
    <row r="158" spans="2:4" hidden="1" x14ac:dyDescent="0.25">
      <c r="B158" s="6" t="s">
        <v>326</v>
      </c>
      <c r="C158" s="7" t="s">
        <v>132</v>
      </c>
      <c r="D158" s="7" t="s">
        <v>133</v>
      </c>
    </row>
    <row r="159" spans="2:4" hidden="1" x14ac:dyDescent="0.25">
      <c r="B159" s="6" t="s">
        <v>327</v>
      </c>
      <c r="C159" s="7" t="s">
        <v>132</v>
      </c>
      <c r="D159" s="7" t="s">
        <v>133</v>
      </c>
    </row>
    <row r="160" spans="2:4" hidden="1" x14ac:dyDescent="0.25">
      <c r="B160" s="6" t="s">
        <v>328</v>
      </c>
      <c r="C160" s="7" t="s">
        <v>132</v>
      </c>
      <c r="D160" s="7" t="s">
        <v>133</v>
      </c>
    </row>
    <row r="161" spans="2:4" hidden="1" x14ac:dyDescent="0.25">
      <c r="B161" s="6" t="s">
        <v>329</v>
      </c>
      <c r="C161" s="7" t="s">
        <v>137</v>
      </c>
      <c r="D161" s="7" t="s">
        <v>138</v>
      </c>
    </row>
    <row r="162" spans="2:4" hidden="1" x14ac:dyDescent="0.25">
      <c r="B162" s="6" t="s">
        <v>330</v>
      </c>
      <c r="C162" s="7" t="s">
        <v>165</v>
      </c>
      <c r="D162" s="7" t="s">
        <v>143</v>
      </c>
    </row>
    <row r="163" spans="2:4" hidden="1" x14ac:dyDescent="0.25">
      <c r="B163" s="6" t="s">
        <v>331</v>
      </c>
      <c r="C163" s="7" t="s">
        <v>182</v>
      </c>
      <c r="D163" s="7" t="s">
        <v>112</v>
      </c>
    </row>
    <row r="164" spans="2:4" hidden="1" x14ac:dyDescent="0.25">
      <c r="B164" s="6" t="s">
        <v>332</v>
      </c>
      <c r="C164" s="7" t="s">
        <v>173</v>
      </c>
      <c r="D164" s="7" t="s">
        <v>143</v>
      </c>
    </row>
    <row r="165" spans="2:4" hidden="1" x14ac:dyDescent="0.25">
      <c r="B165" s="6" t="s">
        <v>333</v>
      </c>
      <c r="C165" s="7" t="s">
        <v>137</v>
      </c>
      <c r="D165" s="7" t="s">
        <v>138</v>
      </c>
    </row>
    <row r="166" spans="2:4" hidden="1" x14ac:dyDescent="0.25">
      <c r="B166" s="6" t="s">
        <v>334</v>
      </c>
      <c r="C166" s="6" t="s">
        <v>335</v>
      </c>
      <c r="D166" s="7" t="s">
        <v>138</v>
      </c>
    </row>
    <row r="167" spans="2:4" hidden="1" x14ac:dyDescent="0.25">
      <c r="B167" s="6" t="s">
        <v>336</v>
      </c>
      <c r="C167" s="7" t="s">
        <v>153</v>
      </c>
      <c r="D167" s="7" t="s">
        <v>108</v>
      </c>
    </row>
    <row r="168" spans="2:4" hidden="1" x14ac:dyDescent="0.25">
      <c r="B168" s="6" t="s">
        <v>337</v>
      </c>
      <c r="C168" s="6" t="s">
        <v>338</v>
      </c>
      <c r="D168" s="7" t="s">
        <v>143</v>
      </c>
    </row>
    <row r="169" spans="2:4" hidden="1" x14ac:dyDescent="0.25">
      <c r="B169" s="6" t="s">
        <v>339</v>
      </c>
      <c r="C169" s="7" t="s">
        <v>188</v>
      </c>
      <c r="D169" s="7" t="s">
        <v>138</v>
      </c>
    </row>
    <row r="170" spans="2:4" hidden="1" x14ac:dyDescent="0.25">
      <c r="B170" s="6" t="s">
        <v>340</v>
      </c>
      <c r="C170" s="7" t="s">
        <v>129</v>
      </c>
      <c r="D170" s="7" t="s">
        <v>130</v>
      </c>
    </row>
    <row r="171" spans="2:4" hidden="1" x14ac:dyDescent="0.25">
      <c r="B171" s="6" t="s">
        <v>341</v>
      </c>
      <c r="C171" s="7" t="s">
        <v>142</v>
      </c>
      <c r="D171" s="7" t="s">
        <v>143</v>
      </c>
    </row>
    <row r="172" spans="2:4" hidden="1" x14ac:dyDescent="0.25">
      <c r="B172" s="6" t="s">
        <v>342</v>
      </c>
      <c r="C172" s="6" t="s">
        <v>343</v>
      </c>
      <c r="D172" s="7" t="s">
        <v>115</v>
      </c>
    </row>
    <row r="173" spans="2:4" hidden="1" x14ac:dyDescent="0.25">
      <c r="B173" s="6" t="s">
        <v>344</v>
      </c>
      <c r="C173" s="7" t="s">
        <v>124</v>
      </c>
      <c r="D173" s="7" t="s">
        <v>115</v>
      </c>
    </row>
    <row r="174" spans="2:4" hidden="1" x14ac:dyDescent="0.25">
      <c r="B174" s="6" t="s">
        <v>345</v>
      </c>
      <c r="C174" s="7" t="s">
        <v>306</v>
      </c>
      <c r="D174" s="7" t="s">
        <v>143</v>
      </c>
    </row>
    <row r="175" spans="2:4" hidden="1" x14ac:dyDescent="0.25">
      <c r="B175" s="6" t="s">
        <v>346</v>
      </c>
      <c r="C175" s="6" t="s">
        <v>347</v>
      </c>
      <c r="D175" s="7" t="s">
        <v>112</v>
      </c>
    </row>
    <row r="176" spans="2:4" hidden="1" x14ac:dyDescent="0.25">
      <c r="B176" s="6" t="s">
        <v>348</v>
      </c>
      <c r="C176" s="7" t="s">
        <v>343</v>
      </c>
      <c r="D176" s="7" t="s">
        <v>115</v>
      </c>
    </row>
    <row r="177" spans="2:4" hidden="1" x14ac:dyDescent="0.25">
      <c r="B177" s="6" t="s">
        <v>349</v>
      </c>
      <c r="C177" s="7" t="s">
        <v>207</v>
      </c>
      <c r="D177" s="7" t="s">
        <v>171</v>
      </c>
    </row>
    <row r="178" spans="2:4" hidden="1" x14ac:dyDescent="0.25">
      <c r="B178" s="6" t="s">
        <v>350</v>
      </c>
      <c r="C178" s="7" t="s">
        <v>182</v>
      </c>
      <c r="D178" s="7" t="s">
        <v>112</v>
      </c>
    </row>
    <row r="179" spans="2:4" hidden="1" x14ac:dyDescent="0.25">
      <c r="B179" s="6" t="s">
        <v>351</v>
      </c>
      <c r="C179" s="7" t="s">
        <v>173</v>
      </c>
      <c r="D179" s="7" t="s">
        <v>143</v>
      </c>
    </row>
    <row r="180" spans="2:4" hidden="1" x14ac:dyDescent="0.25">
      <c r="B180" s="6" t="s">
        <v>352</v>
      </c>
      <c r="C180" s="7" t="s">
        <v>281</v>
      </c>
      <c r="D180" s="7" t="s">
        <v>171</v>
      </c>
    </row>
    <row r="181" spans="2:4" hidden="1" x14ac:dyDescent="0.25">
      <c r="B181" s="6" t="s">
        <v>353</v>
      </c>
      <c r="C181" s="7" t="s">
        <v>281</v>
      </c>
      <c r="D181" s="7" t="s">
        <v>171</v>
      </c>
    </row>
    <row r="182" spans="2:4" hidden="1" x14ac:dyDescent="0.25">
      <c r="B182" s="6" t="s">
        <v>354</v>
      </c>
      <c r="C182" s="7" t="s">
        <v>132</v>
      </c>
      <c r="D182" s="7" t="s">
        <v>133</v>
      </c>
    </row>
    <row r="183" spans="2:4" hidden="1" x14ac:dyDescent="0.25">
      <c r="B183" s="6" t="s">
        <v>355</v>
      </c>
      <c r="C183" s="7" t="s">
        <v>184</v>
      </c>
      <c r="D183" s="7" t="s">
        <v>112</v>
      </c>
    </row>
    <row r="184" spans="2:4" hidden="1" x14ac:dyDescent="0.25">
      <c r="B184" s="6" t="s">
        <v>356</v>
      </c>
      <c r="C184" s="6" t="s">
        <v>357</v>
      </c>
      <c r="D184" s="7" t="s">
        <v>171</v>
      </c>
    </row>
    <row r="185" spans="2:4" hidden="1" x14ac:dyDescent="0.25">
      <c r="B185" s="6" t="s">
        <v>358</v>
      </c>
      <c r="C185" s="7" t="s">
        <v>273</v>
      </c>
      <c r="D185" s="7" t="s">
        <v>143</v>
      </c>
    </row>
    <row r="186" spans="2:4" hidden="1" x14ac:dyDescent="0.25">
      <c r="B186" s="6" t="s">
        <v>359</v>
      </c>
      <c r="C186" s="7" t="s">
        <v>182</v>
      </c>
      <c r="D186" s="7" t="s">
        <v>112</v>
      </c>
    </row>
    <row r="187" spans="2:4" hidden="1" x14ac:dyDescent="0.25">
      <c r="B187" s="6" t="s">
        <v>360</v>
      </c>
      <c r="C187" s="7" t="s">
        <v>173</v>
      </c>
      <c r="D187" s="7" t="s">
        <v>143</v>
      </c>
    </row>
    <row r="188" spans="2:4" hidden="1" x14ac:dyDescent="0.25">
      <c r="B188" s="6" t="s">
        <v>361</v>
      </c>
      <c r="C188" s="6" t="s">
        <v>362</v>
      </c>
      <c r="D188" s="7" t="s">
        <v>112</v>
      </c>
    </row>
    <row r="189" spans="2:4" hidden="1" x14ac:dyDescent="0.25">
      <c r="B189" s="6" t="s">
        <v>363</v>
      </c>
      <c r="C189" s="7" t="s">
        <v>281</v>
      </c>
      <c r="D189" s="7" t="s">
        <v>171</v>
      </c>
    </row>
    <row r="190" spans="2:4" hidden="1" x14ac:dyDescent="0.25">
      <c r="B190" s="6" t="s">
        <v>364</v>
      </c>
      <c r="C190" s="7" t="s">
        <v>357</v>
      </c>
      <c r="D190" s="7" t="s">
        <v>171</v>
      </c>
    </row>
    <row r="191" spans="2:4" hidden="1" x14ac:dyDescent="0.25">
      <c r="B191" s="6" t="s">
        <v>365</v>
      </c>
      <c r="C191" s="7" t="s">
        <v>281</v>
      </c>
      <c r="D191" s="7" t="s">
        <v>171</v>
      </c>
    </row>
    <row r="192" spans="2:4" hidden="1" x14ac:dyDescent="0.25">
      <c r="B192" s="6" t="s">
        <v>366</v>
      </c>
      <c r="C192" s="7" t="s">
        <v>182</v>
      </c>
      <c r="D192" s="7" t="s">
        <v>112</v>
      </c>
    </row>
    <row r="193" spans="2:4" hidden="1" x14ac:dyDescent="0.25">
      <c r="B193" s="6" t="s">
        <v>367</v>
      </c>
      <c r="C193" s="7" t="s">
        <v>173</v>
      </c>
      <c r="D193" s="7" t="s">
        <v>143</v>
      </c>
    </row>
    <row r="194" spans="2:4" hidden="1" x14ac:dyDescent="0.25">
      <c r="B194" s="6" t="s">
        <v>368</v>
      </c>
      <c r="C194" s="7" t="s">
        <v>281</v>
      </c>
      <c r="D194" s="7" t="s">
        <v>171</v>
      </c>
    </row>
    <row r="195" spans="2:4" hidden="1" x14ac:dyDescent="0.25">
      <c r="B195" s="6" t="s">
        <v>369</v>
      </c>
      <c r="C195" s="7" t="s">
        <v>207</v>
      </c>
      <c r="D195" s="7" t="s">
        <v>171</v>
      </c>
    </row>
    <row r="196" spans="2:4" hidden="1" x14ac:dyDescent="0.25">
      <c r="B196" s="6" t="s">
        <v>370</v>
      </c>
      <c r="C196" s="7" t="s">
        <v>165</v>
      </c>
      <c r="D196" s="7" t="s">
        <v>143</v>
      </c>
    </row>
    <row r="197" spans="2:4" hidden="1" x14ac:dyDescent="0.25">
      <c r="B197" s="6" t="s">
        <v>371</v>
      </c>
      <c r="C197" s="7" t="s">
        <v>159</v>
      </c>
      <c r="D197" s="7" t="s">
        <v>138</v>
      </c>
    </row>
    <row r="198" spans="2:4" hidden="1" x14ac:dyDescent="0.25">
      <c r="B198" s="6" t="s">
        <v>372</v>
      </c>
      <c r="C198" s="7" t="s">
        <v>142</v>
      </c>
      <c r="D198" s="7" t="s">
        <v>143</v>
      </c>
    </row>
    <row r="199" spans="2:4" hidden="1" x14ac:dyDescent="0.25">
      <c r="B199" s="6" t="s">
        <v>373</v>
      </c>
      <c r="C199" s="7" t="s">
        <v>313</v>
      </c>
      <c r="D199" s="7" t="s">
        <v>143</v>
      </c>
    </row>
    <row r="200" spans="2:4" hidden="1" x14ac:dyDescent="0.25">
      <c r="B200" s="6" t="s">
        <v>374</v>
      </c>
      <c r="C200" s="7" t="s">
        <v>237</v>
      </c>
      <c r="D200" s="7" t="s">
        <v>112</v>
      </c>
    </row>
    <row r="201" spans="2:4" hidden="1" x14ac:dyDescent="0.25">
      <c r="B201" s="6" t="s">
        <v>375</v>
      </c>
      <c r="C201" s="7" t="s">
        <v>338</v>
      </c>
      <c r="D201" s="7" t="s">
        <v>143</v>
      </c>
    </row>
    <row r="202" spans="2:4" hidden="1" x14ac:dyDescent="0.25">
      <c r="B202" s="6" t="s">
        <v>376</v>
      </c>
      <c r="C202" s="6" t="s">
        <v>377</v>
      </c>
      <c r="D202" s="7" t="s">
        <v>143</v>
      </c>
    </row>
    <row r="203" spans="2:4" hidden="1" x14ac:dyDescent="0.25">
      <c r="B203" s="6" t="s">
        <v>378</v>
      </c>
      <c r="C203" s="7" t="s">
        <v>313</v>
      </c>
      <c r="D203" s="7" t="s">
        <v>143</v>
      </c>
    </row>
    <row r="204" spans="2:4" hidden="1" x14ac:dyDescent="0.25">
      <c r="B204" s="6" t="s">
        <v>379</v>
      </c>
      <c r="C204" s="7" t="s">
        <v>170</v>
      </c>
      <c r="D204" s="7" t="s">
        <v>171</v>
      </c>
    </row>
    <row r="205" spans="2:4" hidden="1" x14ac:dyDescent="0.25">
      <c r="B205" s="6" t="s">
        <v>380</v>
      </c>
      <c r="C205" s="7" t="s">
        <v>111</v>
      </c>
      <c r="D205" s="7" t="s">
        <v>112</v>
      </c>
    </row>
    <row r="206" spans="2:4" hidden="1" x14ac:dyDescent="0.25">
      <c r="B206" s="6" t="s">
        <v>381</v>
      </c>
      <c r="C206" s="7" t="s">
        <v>306</v>
      </c>
      <c r="D206" s="7" t="s">
        <v>143</v>
      </c>
    </row>
    <row r="207" spans="2:4" hidden="1" x14ac:dyDescent="0.25">
      <c r="B207" s="6" t="s">
        <v>382</v>
      </c>
      <c r="C207" s="7" t="s">
        <v>281</v>
      </c>
      <c r="D207" s="7" t="s">
        <v>171</v>
      </c>
    </row>
    <row r="208" spans="2:4" hidden="1" x14ac:dyDescent="0.25">
      <c r="B208" s="6" t="s">
        <v>383</v>
      </c>
      <c r="C208" s="7" t="s">
        <v>212</v>
      </c>
      <c r="D208" s="7" t="s">
        <v>171</v>
      </c>
    </row>
    <row r="209" spans="2:4" hidden="1" x14ac:dyDescent="0.25">
      <c r="B209" s="6" t="s">
        <v>384</v>
      </c>
      <c r="C209" s="7" t="s">
        <v>315</v>
      </c>
      <c r="D209" s="7" t="s">
        <v>171</v>
      </c>
    </row>
    <row r="210" spans="2:4" hidden="1" x14ac:dyDescent="0.25">
      <c r="B210" s="6" t="s">
        <v>385</v>
      </c>
      <c r="C210" s="7" t="s">
        <v>114</v>
      </c>
      <c r="D210" s="7" t="s">
        <v>115</v>
      </c>
    </row>
    <row r="211" spans="2:4" hidden="1" x14ac:dyDescent="0.25">
      <c r="B211" s="6" t="s">
        <v>386</v>
      </c>
      <c r="C211" s="7" t="s">
        <v>271</v>
      </c>
      <c r="D211" s="7" t="s">
        <v>130</v>
      </c>
    </row>
    <row r="212" spans="2:4" hidden="1" x14ac:dyDescent="0.25">
      <c r="B212" s="6" t="s">
        <v>387</v>
      </c>
      <c r="C212" s="7" t="s">
        <v>362</v>
      </c>
      <c r="D212" s="7" t="s">
        <v>112</v>
      </c>
    </row>
    <row r="213" spans="2:4" hidden="1" x14ac:dyDescent="0.25">
      <c r="B213" s="6" t="s">
        <v>388</v>
      </c>
      <c r="C213" s="7" t="s">
        <v>173</v>
      </c>
      <c r="D213" s="7" t="s">
        <v>143</v>
      </c>
    </row>
    <row r="214" spans="2:4" hidden="1" x14ac:dyDescent="0.25">
      <c r="B214" s="6" t="s">
        <v>389</v>
      </c>
      <c r="C214" s="7" t="s">
        <v>182</v>
      </c>
      <c r="D214" s="7" t="s">
        <v>112</v>
      </c>
    </row>
    <row r="215" spans="2:4" hidden="1" x14ac:dyDescent="0.25">
      <c r="B215" s="6" t="s">
        <v>390</v>
      </c>
      <c r="C215" s="6" t="s">
        <v>391</v>
      </c>
      <c r="D215" s="7" t="s">
        <v>108</v>
      </c>
    </row>
    <row r="216" spans="2:4" hidden="1" x14ac:dyDescent="0.25">
      <c r="B216" s="6" t="s">
        <v>392</v>
      </c>
      <c r="C216" s="7" t="s">
        <v>145</v>
      </c>
      <c r="D216" s="7" t="s">
        <v>112</v>
      </c>
    </row>
    <row r="217" spans="2:4" hidden="1" x14ac:dyDescent="0.25">
      <c r="B217" s="6" t="s">
        <v>393</v>
      </c>
      <c r="C217" s="7" t="s">
        <v>140</v>
      </c>
      <c r="D217" s="7" t="s">
        <v>108</v>
      </c>
    </row>
    <row r="218" spans="2:4" hidden="1" x14ac:dyDescent="0.25">
      <c r="B218" s="6" t="s">
        <v>394</v>
      </c>
      <c r="C218" s="7" t="s">
        <v>182</v>
      </c>
      <c r="D218" s="7" t="s">
        <v>112</v>
      </c>
    </row>
    <row r="219" spans="2:4" hidden="1" x14ac:dyDescent="0.25">
      <c r="B219" s="6" t="s">
        <v>395</v>
      </c>
      <c r="C219" s="7" t="s">
        <v>242</v>
      </c>
      <c r="D219" s="7" t="s">
        <v>112</v>
      </c>
    </row>
    <row r="220" spans="2:4" hidden="1" x14ac:dyDescent="0.25">
      <c r="B220" s="6" t="s">
        <v>396</v>
      </c>
      <c r="C220" s="6" t="s">
        <v>397</v>
      </c>
      <c r="D220" s="7" t="s">
        <v>115</v>
      </c>
    </row>
    <row r="221" spans="2:4" hidden="1" x14ac:dyDescent="0.25">
      <c r="B221" s="6" t="s">
        <v>398</v>
      </c>
      <c r="C221" s="7" t="s">
        <v>142</v>
      </c>
      <c r="D221" s="7" t="s">
        <v>143</v>
      </c>
    </row>
    <row r="222" spans="2:4" hidden="1" x14ac:dyDescent="0.25">
      <c r="B222" s="6" t="s">
        <v>399</v>
      </c>
      <c r="C222" s="7" t="s">
        <v>114</v>
      </c>
      <c r="D222" s="7" t="s">
        <v>115</v>
      </c>
    </row>
    <row r="223" spans="2:4" hidden="1" x14ac:dyDescent="0.25">
      <c r="B223" s="6" t="s">
        <v>400</v>
      </c>
      <c r="C223" s="7" t="s">
        <v>149</v>
      </c>
      <c r="D223" s="7" t="s">
        <v>143</v>
      </c>
    </row>
    <row r="224" spans="2:4" hidden="1" x14ac:dyDescent="0.25">
      <c r="B224" s="6" t="s">
        <v>401</v>
      </c>
      <c r="C224" s="7" t="s">
        <v>145</v>
      </c>
      <c r="D224" s="7" t="s">
        <v>112</v>
      </c>
    </row>
    <row r="225" spans="2:4" hidden="1" x14ac:dyDescent="0.25">
      <c r="B225" s="6" t="s">
        <v>402</v>
      </c>
      <c r="C225" s="7" t="s">
        <v>177</v>
      </c>
      <c r="D225" s="7" t="s">
        <v>130</v>
      </c>
    </row>
    <row r="226" spans="2:4" hidden="1" x14ac:dyDescent="0.25">
      <c r="B226" s="6" t="s">
        <v>403</v>
      </c>
      <c r="C226" s="6" t="s">
        <v>404</v>
      </c>
      <c r="D226" s="7" t="s">
        <v>143</v>
      </c>
    </row>
    <row r="227" spans="2:4" hidden="1" x14ac:dyDescent="0.25">
      <c r="B227" s="6" t="s">
        <v>405</v>
      </c>
      <c r="C227" s="7" t="s">
        <v>207</v>
      </c>
      <c r="D227" s="7" t="s">
        <v>171</v>
      </c>
    </row>
    <row r="228" spans="2:4" hidden="1" x14ac:dyDescent="0.25">
      <c r="B228" s="6" t="s">
        <v>406</v>
      </c>
      <c r="C228" s="7" t="s">
        <v>145</v>
      </c>
      <c r="D228" s="7" t="s">
        <v>112</v>
      </c>
    </row>
    <row r="229" spans="2:4" hidden="1" x14ac:dyDescent="0.25">
      <c r="B229" s="6" t="s">
        <v>407</v>
      </c>
      <c r="C229" s="7" t="s">
        <v>149</v>
      </c>
      <c r="D229" s="7" t="s">
        <v>143</v>
      </c>
    </row>
    <row r="230" spans="2:4" hidden="1" x14ac:dyDescent="0.25">
      <c r="B230" s="6" t="s">
        <v>408</v>
      </c>
      <c r="C230" s="6" t="s">
        <v>409</v>
      </c>
      <c r="D230" s="7" t="s">
        <v>133</v>
      </c>
    </row>
    <row r="231" spans="2:4" hidden="1" x14ac:dyDescent="0.25">
      <c r="B231" s="6" t="s">
        <v>410</v>
      </c>
      <c r="C231" s="7" t="s">
        <v>177</v>
      </c>
      <c r="D231" s="7" t="s">
        <v>130</v>
      </c>
    </row>
    <row r="232" spans="2:4" hidden="1" x14ac:dyDescent="0.25">
      <c r="B232" s="6" t="s">
        <v>411</v>
      </c>
      <c r="C232" s="7" t="s">
        <v>124</v>
      </c>
      <c r="D232" s="7" t="s">
        <v>115</v>
      </c>
    </row>
    <row r="233" spans="2:4" hidden="1" x14ac:dyDescent="0.25">
      <c r="B233" s="6" t="s">
        <v>412</v>
      </c>
      <c r="C233" s="7" t="s">
        <v>114</v>
      </c>
      <c r="D233" s="7" t="s">
        <v>115</v>
      </c>
    </row>
    <row r="234" spans="2:4" hidden="1" x14ac:dyDescent="0.25">
      <c r="B234" s="6" t="s">
        <v>413</v>
      </c>
      <c r="C234" s="7" t="s">
        <v>212</v>
      </c>
      <c r="D234" s="7" t="s">
        <v>171</v>
      </c>
    </row>
    <row r="235" spans="2:4" hidden="1" x14ac:dyDescent="0.25">
      <c r="B235" s="6" t="s">
        <v>413</v>
      </c>
      <c r="C235" s="7" t="s">
        <v>167</v>
      </c>
      <c r="D235" s="7" t="s">
        <v>108</v>
      </c>
    </row>
    <row r="236" spans="2:4" hidden="1" x14ac:dyDescent="0.25">
      <c r="B236" s="6" t="s">
        <v>414</v>
      </c>
      <c r="C236" s="7" t="s">
        <v>212</v>
      </c>
      <c r="D236" s="7" t="s">
        <v>171</v>
      </c>
    </row>
    <row r="237" spans="2:4" hidden="1" x14ac:dyDescent="0.25">
      <c r="B237" s="6" t="s">
        <v>415</v>
      </c>
      <c r="C237" s="7" t="s">
        <v>209</v>
      </c>
      <c r="D237" s="7" t="s">
        <v>108</v>
      </c>
    </row>
    <row r="238" spans="2:4" hidden="1" x14ac:dyDescent="0.25">
      <c r="B238" s="6" t="s">
        <v>416</v>
      </c>
      <c r="C238" s="7" t="s">
        <v>142</v>
      </c>
      <c r="D238" s="7" t="s">
        <v>143</v>
      </c>
    </row>
    <row r="239" spans="2:4" hidden="1" x14ac:dyDescent="0.25">
      <c r="B239" s="6" t="s">
        <v>417</v>
      </c>
      <c r="C239" s="7" t="s">
        <v>117</v>
      </c>
      <c r="D239" s="7" t="s">
        <v>112</v>
      </c>
    </row>
    <row r="240" spans="2:4" hidden="1" x14ac:dyDescent="0.25">
      <c r="B240" s="6" t="s">
        <v>418</v>
      </c>
      <c r="C240" s="7" t="s">
        <v>308</v>
      </c>
      <c r="D240" s="7" t="s">
        <v>130</v>
      </c>
    </row>
    <row r="241" spans="2:4" hidden="1" x14ac:dyDescent="0.25">
      <c r="B241" s="6" t="s">
        <v>419</v>
      </c>
      <c r="C241" s="6" t="s">
        <v>420</v>
      </c>
      <c r="D241" s="7" t="s">
        <v>133</v>
      </c>
    </row>
    <row r="242" spans="2:4" hidden="1" x14ac:dyDescent="0.25">
      <c r="B242" s="6" t="s">
        <v>421</v>
      </c>
      <c r="C242" s="7" t="s">
        <v>188</v>
      </c>
      <c r="D242" s="7" t="s">
        <v>138</v>
      </c>
    </row>
    <row r="243" spans="2:4" hidden="1" x14ac:dyDescent="0.25">
      <c r="B243" s="6" t="s">
        <v>422</v>
      </c>
      <c r="C243" s="7" t="s">
        <v>188</v>
      </c>
      <c r="D243" s="7" t="s">
        <v>138</v>
      </c>
    </row>
    <row r="244" spans="2:4" hidden="1" x14ac:dyDescent="0.25">
      <c r="B244" s="6" t="s">
        <v>423</v>
      </c>
      <c r="C244" s="7" t="s">
        <v>377</v>
      </c>
      <c r="D244" s="7" t="s">
        <v>143</v>
      </c>
    </row>
    <row r="245" spans="2:4" hidden="1" x14ac:dyDescent="0.25">
      <c r="B245" s="6" t="s">
        <v>424</v>
      </c>
      <c r="C245" s="7" t="s">
        <v>404</v>
      </c>
      <c r="D245" s="7" t="s">
        <v>143</v>
      </c>
    </row>
    <row r="246" spans="2:4" hidden="1" x14ac:dyDescent="0.25">
      <c r="B246" s="6" t="s">
        <v>425</v>
      </c>
      <c r="C246" s="7" t="s">
        <v>132</v>
      </c>
      <c r="D246" s="7" t="s">
        <v>133</v>
      </c>
    </row>
    <row r="247" spans="2:4" hidden="1" x14ac:dyDescent="0.25">
      <c r="B247" s="6" t="s">
        <v>426</v>
      </c>
      <c r="C247" s="7" t="s">
        <v>173</v>
      </c>
      <c r="D247" s="7" t="s">
        <v>143</v>
      </c>
    </row>
    <row r="248" spans="2:4" hidden="1" x14ac:dyDescent="0.25">
      <c r="B248" s="6" t="s">
        <v>427</v>
      </c>
      <c r="C248" s="7" t="s">
        <v>313</v>
      </c>
      <c r="D248" s="7" t="s">
        <v>143</v>
      </c>
    </row>
    <row r="249" spans="2:4" hidden="1" x14ac:dyDescent="0.25">
      <c r="B249" s="6" t="s">
        <v>428</v>
      </c>
      <c r="C249" s="7" t="s">
        <v>308</v>
      </c>
      <c r="D249" s="7" t="s">
        <v>130</v>
      </c>
    </row>
    <row r="250" spans="2:4" hidden="1" x14ac:dyDescent="0.25">
      <c r="B250" s="6" t="s">
        <v>429</v>
      </c>
      <c r="C250" s="7" t="s">
        <v>313</v>
      </c>
      <c r="D250" s="7" t="s">
        <v>143</v>
      </c>
    </row>
    <row r="251" spans="2:4" hidden="1" x14ac:dyDescent="0.25">
      <c r="B251" s="8" t="s">
        <v>430</v>
      </c>
      <c r="C251" s="7" t="s">
        <v>155</v>
      </c>
      <c r="D251" s="7" t="s">
        <v>115</v>
      </c>
    </row>
    <row r="252" spans="2:4" hidden="1" x14ac:dyDescent="0.25">
      <c r="B252" s="6" t="s">
        <v>431</v>
      </c>
      <c r="C252" s="7" t="s">
        <v>182</v>
      </c>
      <c r="D252" s="7" t="s">
        <v>112</v>
      </c>
    </row>
    <row r="253" spans="2:4" hidden="1" x14ac:dyDescent="0.25">
      <c r="B253" s="6" t="s">
        <v>432</v>
      </c>
      <c r="C253" s="7" t="s">
        <v>173</v>
      </c>
      <c r="D253" s="7" t="s">
        <v>143</v>
      </c>
    </row>
    <row r="254" spans="2:4" hidden="1" x14ac:dyDescent="0.25">
      <c r="B254" s="6" t="s">
        <v>433</v>
      </c>
      <c r="C254" s="7" t="s">
        <v>192</v>
      </c>
      <c r="D254" s="7" t="s">
        <v>108</v>
      </c>
    </row>
    <row r="255" spans="2:4" hidden="1" x14ac:dyDescent="0.25">
      <c r="B255" s="6" t="s">
        <v>434</v>
      </c>
      <c r="C255" s="7" t="s">
        <v>129</v>
      </c>
      <c r="D255" s="7" t="s">
        <v>130</v>
      </c>
    </row>
    <row r="256" spans="2:4" hidden="1" x14ac:dyDescent="0.25">
      <c r="B256" s="6" t="s">
        <v>435</v>
      </c>
      <c r="C256" s="7" t="s">
        <v>231</v>
      </c>
      <c r="D256" s="7" t="s">
        <v>112</v>
      </c>
    </row>
    <row r="257" spans="2:4" hidden="1" x14ac:dyDescent="0.25">
      <c r="B257" s="6" t="s">
        <v>436</v>
      </c>
      <c r="C257" s="6" t="s">
        <v>437</v>
      </c>
      <c r="D257" s="7" t="s">
        <v>143</v>
      </c>
    </row>
    <row r="258" spans="2:4" hidden="1" x14ac:dyDescent="0.25">
      <c r="B258" s="6" t="s">
        <v>438</v>
      </c>
      <c r="C258" s="7" t="s">
        <v>173</v>
      </c>
      <c r="D258" s="7" t="s">
        <v>143</v>
      </c>
    </row>
    <row r="259" spans="2:4" hidden="1" x14ac:dyDescent="0.25">
      <c r="B259" s="6" t="s">
        <v>439</v>
      </c>
      <c r="C259" s="7" t="s">
        <v>287</v>
      </c>
      <c r="D259" s="7" t="s">
        <v>143</v>
      </c>
    </row>
    <row r="260" spans="2:4" hidden="1" x14ac:dyDescent="0.25">
      <c r="B260" s="6" t="s">
        <v>440</v>
      </c>
      <c r="C260" s="7" t="s">
        <v>315</v>
      </c>
      <c r="D260" s="7" t="s">
        <v>171</v>
      </c>
    </row>
    <row r="261" spans="2:4" hidden="1" x14ac:dyDescent="0.25">
      <c r="B261" s="6" t="s">
        <v>441</v>
      </c>
      <c r="C261" s="7" t="s">
        <v>145</v>
      </c>
      <c r="D261" s="7" t="s">
        <v>112</v>
      </c>
    </row>
    <row r="262" spans="2:4" hidden="1" x14ac:dyDescent="0.25">
      <c r="B262" s="6" t="s">
        <v>442</v>
      </c>
      <c r="C262" s="7" t="s">
        <v>173</v>
      </c>
      <c r="D262" s="7" t="s">
        <v>143</v>
      </c>
    </row>
    <row r="263" spans="2:4" hidden="1" x14ac:dyDescent="0.25">
      <c r="B263" s="6" t="s">
        <v>443</v>
      </c>
      <c r="C263" s="7" t="s">
        <v>147</v>
      </c>
      <c r="D263" s="7" t="s">
        <v>138</v>
      </c>
    </row>
    <row r="264" spans="2:4" hidden="1" x14ac:dyDescent="0.25">
      <c r="B264" s="6" t="s">
        <v>444</v>
      </c>
      <c r="C264" s="7" t="s">
        <v>173</v>
      </c>
      <c r="D264" s="7" t="s">
        <v>143</v>
      </c>
    </row>
    <row r="265" spans="2:4" hidden="1" x14ac:dyDescent="0.25">
      <c r="B265" s="6" t="s">
        <v>445</v>
      </c>
      <c r="C265" s="7" t="s">
        <v>124</v>
      </c>
      <c r="D265" s="7" t="s">
        <v>115</v>
      </c>
    </row>
    <row r="266" spans="2:4" hidden="1" x14ac:dyDescent="0.25">
      <c r="B266" s="6" t="s">
        <v>446</v>
      </c>
      <c r="C266" s="7" t="s">
        <v>151</v>
      </c>
      <c r="D266" s="7" t="s">
        <v>143</v>
      </c>
    </row>
    <row r="267" spans="2:4" hidden="1" x14ac:dyDescent="0.25">
      <c r="B267" s="6" t="s">
        <v>447</v>
      </c>
      <c r="C267" s="7" t="s">
        <v>313</v>
      </c>
      <c r="D267" s="7" t="s">
        <v>143</v>
      </c>
    </row>
    <row r="268" spans="2:4" hidden="1" x14ac:dyDescent="0.25">
      <c r="B268" s="6" t="s">
        <v>448</v>
      </c>
      <c r="C268" s="7" t="s">
        <v>173</v>
      </c>
      <c r="D268" s="7" t="s">
        <v>143</v>
      </c>
    </row>
    <row r="269" spans="2:4" hidden="1" x14ac:dyDescent="0.25">
      <c r="B269" s="6" t="s">
        <v>449</v>
      </c>
      <c r="C269" s="7" t="s">
        <v>173</v>
      </c>
      <c r="D269" s="7" t="s">
        <v>143</v>
      </c>
    </row>
    <row r="270" spans="2:4" hidden="1" x14ac:dyDescent="0.25">
      <c r="B270" s="6" t="s">
        <v>450</v>
      </c>
      <c r="C270" s="7" t="s">
        <v>343</v>
      </c>
      <c r="D270" s="7" t="s">
        <v>115</v>
      </c>
    </row>
    <row r="271" spans="2:4" hidden="1" x14ac:dyDescent="0.25">
      <c r="B271" s="6" t="s">
        <v>451</v>
      </c>
      <c r="C271" s="7" t="s">
        <v>192</v>
      </c>
      <c r="D271" s="7" t="s">
        <v>108</v>
      </c>
    </row>
    <row r="272" spans="2:4" hidden="1" x14ac:dyDescent="0.25">
      <c r="B272" s="6" t="s">
        <v>452</v>
      </c>
      <c r="C272" s="7" t="s">
        <v>313</v>
      </c>
      <c r="D272" s="7" t="s">
        <v>143</v>
      </c>
    </row>
    <row r="273" spans="2:4" hidden="1" x14ac:dyDescent="0.25">
      <c r="B273" s="6" t="s">
        <v>453</v>
      </c>
      <c r="C273" s="7" t="s">
        <v>117</v>
      </c>
      <c r="D273" s="7" t="s">
        <v>112</v>
      </c>
    </row>
    <row r="274" spans="2:4" hidden="1" x14ac:dyDescent="0.25">
      <c r="B274" s="6" t="s">
        <v>454</v>
      </c>
      <c r="C274" s="7" t="s">
        <v>299</v>
      </c>
      <c r="D274" s="7" t="s">
        <v>143</v>
      </c>
    </row>
    <row r="275" spans="2:4" hidden="1" x14ac:dyDescent="0.25">
      <c r="B275" s="8" t="s">
        <v>455</v>
      </c>
      <c r="C275" s="7" t="s">
        <v>155</v>
      </c>
      <c r="D275" s="7" t="s">
        <v>115</v>
      </c>
    </row>
    <row r="276" spans="2:4" hidden="1" x14ac:dyDescent="0.25">
      <c r="B276" s="6" t="s">
        <v>456</v>
      </c>
      <c r="C276" s="7" t="s">
        <v>173</v>
      </c>
      <c r="D276" s="7" t="s">
        <v>143</v>
      </c>
    </row>
    <row r="277" spans="2:4" hidden="1" x14ac:dyDescent="0.25">
      <c r="B277" s="6" t="s">
        <v>457</v>
      </c>
      <c r="C277" s="7" t="s">
        <v>114</v>
      </c>
      <c r="D277" s="7" t="s">
        <v>115</v>
      </c>
    </row>
    <row r="278" spans="2:4" hidden="1" x14ac:dyDescent="0.25">
      <c r="B278" s="6" t="s">
        <v>458</v>
      </c>
      <c r="C278" s="7" t="s">
        <v>132</v>
      </c>
      <c r="D278" s="7" t="s">
        <v>133</v>
      </c>
    </row>
    <row r="279" spans="2:4" hidden="1" x14ac:dyDescent="0.25">
      <c r="B279" s="6" t="s">
        <v>459</v>
      </c>
      <c r="C279" s="7" t="s">
        <v>119</v>
      </c>
      <c r="D279" s="7" t="s">
        <v>112</v>
      </c>
    </row>
    <row r="280" spans="2:4" hidden="1" x14ac:dyDescent="0.25">
      <c r="B280" s="6" t="s">
        <v>460</v>
      </c>
      <c r="C280" s="7" t="s">
        <v>404</v>
      </c>
      <c r="D280" s="7" t="s">
        <v>143</v>
      </c>
    </row>
    <row r="281" spans="2:4" hidden="1" x14ac:dyDescent="0.25">
      <c r="B281" s="6" t="s">
        <v>461</v>
      </c>
      <c r="C281" s="7" t="s">
        <v>335</v>
      </c>
      <c r="D281" s="7" t="s">
        <v>138</v>
      </c>
    </row>
    <row r="282" spans="2:4" hidden="1" x14ac:dyDescent="0.25">
      <c r="B282" s="6" t="s">
        <v>462</v>
      </c>
      <c r="C282" s="7" t="s">
        <v>313</v>
      </c>
      <c r="D282" s="7" t="s">
        <v>143</v>
      </c>
    </row>
    <row r="283" spans="2:4" hidden="1" x14ac:dyDescent="0.25">
      <c r="B283" s="6" t="s">
        <v>463</v>
      </c>
      <c r="C283" s="7" t="s">
        <v>205</v>
      </c>
      <c r="D283" s="7" t="s">
        <v>133</v>
      </c>
    </row>
    <row r="284" spans="2:4" hidden="1" x14ac:dyDescent="0.25">
      <c r="B284" s="6" t="s">
        <v>464</v>
      </c>
      <c r="C284" s="7" t="s">
        <v>357</v>
      </c>
      <c r="D284" s="7" t="s">
        <v>171</v>
      </c>
    </row>
    <row r="285" spans="2:4" hidden="1" x14ac:dyDescent="0.25">
      <c r="B285" s="6" t="s">
        <v>465</v>
      </c>
      <c r="C285" s="7" t="s">
        <v>192</v>
      </c>
      <c r="D285" s="7" t="s">
        <v>108</v>
      </c>
    </row>
    <row r="286" spans="2:4" hidden="1" x14ac:dyDescent="0.25">
      <c r="B286" s="6" t="s">
        <v>466</v>
      </c>
      <c r="C286" s="7" t="s">
        <v>219</v>
      </c>
      <c r="D286" s="7" t="s">
        <v>143</v>
      </c>
    </row>
    <row r="287" spans="2:4" hidden="1" x14ac:dyDescent="0.25">
      <c r="B287" s="6" t="s">
        <v>467</v>
      </c>
      <c r="C287" s="7" t="s">
        <v>184</v>
      </c>
      <c r="D287" s="7" t="s">
        <v>112</v>
      </c>
    </row>
    <row r="288" spans="2:4" hidden="1" x14ac:dyDescent="0.25">
      <c r="B288" s="6" t="s">
        <v>468</v>
      </c>
      <c r="C288" s="7" t="s">
        <v>271</v>
      </c>
      <c r="D288" s="7" t="s">
        <v>130</v>
      </c>
    </row>
    <row r="289" spans="2:4" hidden="1" x14ac:dyDescent="0.25">
      <c r="B289" s="6" t="s">
        <v>469</v>
      </c>
      <c r="C289" s="7" t="s">
        <v>151</v>
      </c>
      <c r="D289" s="7" t="s">
        <v>143</v>
      </c>
    </row>
    <row r="290" spans="2:4" hidden="1" x14ac:dyDescent="0.25">
      <c r="B290" s="6" t="s">
        <v>470</v>
      </c>
      <c r="C290" s="7" t="s">
        <v>271</v>
      </c>
      <c r="D290" s="7" t="s">
        <v>130</v>
      </c>
    </row>
    <row r="291" spans="2:4" hidden="1" x14ac:dyDescent="0.25">
      <c r="B291" s="6" t="s">
        <v>471</v>
      </c>
      <c r="C291" s="7" t="s">
        <v>192</v>
      </c>
      <c r="D291" s="7" t="s">
        <v>108</v>
      </c>
    </row>
    <row r="292" spans="2:4" hidden="1" x14ac:dyDescent="0.25">
      <c r="B292" s="6" t="s">
        <v>471</v>
      </c>
      <c r="C292" s="7" t="s">
        <v>437</v>
      </c>
      <c r="D292" s="7" t="s">
        <v>143</v>
      </c>
    </row>
    <row r="293" spans="2:4" hidden="1" x14ac:dyDescent="0.25">
      <c r="B293" s="6" t="s">
        <v>472</v>
      </c>
      <c r="C293" s="7" t="s">
        <v>153</v>
      </c>
      <c r="D293" s="7" t="s">
        <v>108</v>
      </c>
    </row>
    <row r="294" spans="2:4" hidden="1" x14ac:dyDescent="0.25">
      <c r="B294" s="6" t="s">
        <v>473</v>
      </c>
      <c r="C294" s="6" t="s">
        <v>474</v>
      </c>
      <c r="D294" s="7" t="s">
        <v>143</v>
      </c>
    </row>
    <row r="295" spans="2:4" hidden="1" x14ac:dyDescent="0.25">
      <c r="B295" s="6" t="s">
        <v>475</v>
      </c>
      <c r="C295" s="6" t="s">
        <v>476</v>
      </c>
      <c r="D295" s="7" t="s">
        <v>112</v>
      </c>
    </row>
    <row r="296" spans="2:4" hidden="1" x14ac:dyDescent="0.25">
      <c r="B296" s="6" t="s">
        <v>477</v>
      </c>
      <c r="C296" s="7" t="s">
        <v>219</v>
      </c>
      <c r="D296" s="7" t="s">
        <v>143</v>
      </c>
    </row>
    <row r="297" spans="2:4" hidden="1" x14ac:dyDescent="0.25">
      <c r="B297" s="6" t="s">
        <v>478</v>
      </c>
      <c r="C297" s="7" t="s">
        <v>343</v>
      </c>
      <c r="D297" s="7" t="s">
        <v>115</v>
      </c>
    </row>
    <row r="298" spans="2:4" hidden="1" x14ac:dyDescent="0.25">
      <c r="B298" s="6" t="s">
        <v>479</v>
      </c>
      <c r="C298" s="7" t="s">
        <v>219</v>
      </c>
      <c r="D298" s="7" t="s">
        <v>143</v>
      </c>
    </row>
    <row r="299" spans="2:4" hidden="1" x14ac:dyDescent="0.25">
      <c r="B299" s="6" t="s">
        <v>480</v>
      </c>
      <c r="C299" s="7" t="s">
        <v>299</v>
      </c>
      <c r="D299" s="7" t="s">
        <v>143</v>
      </c>
    </row>
    <row r="300" spans="2:4" hidden="1" x14ac:dyDescent="0.25">
      <c r="B300" s="6" t="s">
        <v>481</v>
      </c>
      <c r="C300" s="7" t="s">
        <v>173</v>
      </c>
      <c r="D300" s="7" t="s">
        <v>143</v>
      </c>
    </row>
    <row r="301" spans="2:4" hidden="1" x14ac:dyDescent="0.25">
      <c r="B301" s="6" t="s">
        <v>482</v>
      </c>
      <c r="C301" s="7" t="s">
        <v>245</v>
      </c>
      <c r="D301" s="7" t="s">
        <v>138</v>
      </c>
    </row>
    <row r="302" spans="2:4" x14ac:dyDescent="0.25">
      <c r="B302" s="6" t="s">
        <v>483</v>
      </c>
      <c r="C302" s="6" t="s">
        <v>484</v>
      </c>
      <c r="D302" s="7" t="s">
        <v>133</v>
      </c>
    </row>
    <row r="303" spans="2:4" hidden="1" x14ac:dyDescent="0.25">
      <c r="B303" s="6" t="s">
        <v>485</v>
      </c>
      <c r="C303" s="7" t="s">
        <v>338</v>
      </c>
      <c r="D303" s="7" t="s">
        <v>143</v>
      </c>
    </row>
    <row r="304" spans="2:4" hidden="1" x14ac:dyDescent="0.25">
      <c r="B304" s="6" t="s">
        <v>486</v>
      </c>
      <c r="C304" s="7" t="s">
        <v>182</v>
      </c>
      <c r="D304" s="7" t="s">
        <v>112</v>
      </c>
    </row>
    <row r="305" spans="2:4" hidden="1" x14ac:dyDescent="0.25">
      <c r="B305" s="6" t="s">
        <v>487</v>
      </c>
      <c r="C305" s="7" t="s">
        <v>404</v>
      </c>
      <c r="D305" s="7" t="s">
        <v>143</v>
      </c>
    </row>
    <row r="306" spans="2:4" hidden="1" x14ac:dyDescent="0.25">
      <c r="B306" s="6" t="s">
        <v>488</v>
      </c>
      <c r="C306" s="7" t="s">
        <v>119</v>
      </c>
      <c r="D306" s="7" t="s">
        <v>112</v>
      </c>
    </row>
    <row r="307" spans="2:4" hidden="1" x14ac:dyDescent="0.25">
      <c r="B307" s="6" t="s">
        <v>489</v>
      </c>
      <c r="C307" s="7" t="s">
        <v>209</v>
      </c>
      <c r="D307" s="7" t="s">
        <v>108</v>
      </c>
    </row>
    <row r="308" spans="2:4" hidden="1" x14ac:dyDescent="0.25">
      <c r="B308" s="6" t="s">
        <v>490</v>
      </c>
      <c r="C308" s="7" t="s">
        <v>192</v>
      </c>
      <c r="D308" s="7" t="s">
        <v>108</v>
      </c>
    </row>
    <row r="309" spans="2:4" hidden="1" x14ac:dyDescent="0.25">
      <c r="B309" s="6" t="s">
        <v>491</v>
      </c>
      <c r="C309" s="7" t="s">
        <v>170</v>
      </c>
      <c r="D309" s="7" t="s">
        <v>171</v>
      </c>
    </row>
    <row r="310" spans="2:4" hidden="1" x14ac:dyDescent="0.25">
      <c r="B310" s="6" t="s">
        <v>492</v>
      </c>
      <c r="C310" s="7" t="s">
        <v>165</v>
      </c>
      <c r="D310" s="7" t="s">
        <v>143</v>
      </c>
    </row>
    <row r="311" spans="2:4" hidden="1" x14ac:dyDescent="0.25">
      <c r="B311" s="6" t="s">
        <v>493</v>
      </c>
      <c r="C311" s="7" t="s">
        <v>170</v>
      </c>
      <c r="D311" s="7" t="s">
        <v>171</v>
      </c>
    </row>
    <row r="312" spans="2:4" hidden="1" x14ac:dyDescent="0.25">
      <c r="B312" s="6" t="s">
        <v>494</v>
      </c>
      <c r="C312" s="7" t="s">
        <v>173</v>
      </c>
      <c r="D312" s="7" t="s">
        <v>143</v>
      </c>
    </row>
    <row r="313" spans="2:4" hidden="1" x14ac:dyDescent="0.25">
      <c r="B313" s="6" t="s">
        <v>495</v>
      </c>
      <c r="C313" s="7" t="s">
        <v>242</v>
      </c>
      <c r="D313" s="7" t="s">
        <v>112</v>
      </c>
    </row>
    <row r="314" spans="2:4" hidden="1" x14ac:dyDescent="0.25">
      <c r="B314" s="6" t="s">
        <v>495</v>
      </c>
      <c r="C314" s="7" t="s">
        <v>132</v>
      </c>
      <c r="D314" s="7" t="s">
        <v>133</v>
      </c>
    </row>
    <row r="315" spans="2:4" hidden="1" x14ac:dyDescent="0.25">
      <c r="B315" s="6" t="s">
        <v>496</v>
      </c>
      <c r="C315" s="7" t="s">
        <v>140</v>
      </c>
      <c r="D315" s="7" t="s">
        <v>108</v>
      </c>
    </row>
    <row r="316" spans="2:4" hidden="1" x14ac:dyDescent="0.25">
      <c r="B316" s="6" t="s">
        <v>497</v>
      </c>
      <c r="C316" s="7" t="s">
        <v>347</v>
      </c>
      <c r="D316" s="7" t="s">
        <v>112</v>
      </c>
    </row>
    <row r="317" spans="2:4" hidden="1" x14ac:dyDescent="0.25">
      <c r="B317" s="6" t="s">
        <v>498</v>
      </c>
      <c r="C317" s="7" t="s">
        <v>173</v>
      </c>
      <c r="D317" s="7" t="s">
        <v>143</v>
      </c>
    </row>
    <row r="318" spans="2:4" hidden="1" x14ac:dyDescent="0.25">
      <c r="B318" s="6" t="s">
        <v>499</v>
      </c>
      <c r="C318" s="7" t="s">
        <v>124</v>
      </c>
      <c r="D318" s="7" t="s">
        <v>115</v>
      </c>
    </row>
    <row r="319" spans="2:4" hidden="1" x14ac:dyDescent="0.25">
      <c r="B319" s="6" t="s">
        <v>500</v>
      </c>
      <c r="C319" s="7" t="s">
        <v>192</v>
      </c>
      <c r="D319" s="7" t="s">
        <v>108</v>
      </c>
    </row>
    <row r="320" spans="2:4" hidden="1" x14ac:dyDescent="0.25">
      <c r="B320" s="6" t="s">
        <v>501</v>
      </c>
      <c r="C320" s="7" t="s">
        <v>212</v>
      </c>
      <c r="D320" s="7" t="s">
        <v>171</v>
      </c>
    </row>
    <row r="321" spans="2:4" hidden="1" x14ac:dyDescent="0.25">
      <c r="B321" s="6" t="s">
        <v>502</v>
      </c>
      <c r="C321" s="7" t="s">
        <v>119</v>
      </c>
      <c r="D321" s="7" t="s">
        <v>112</v>
      </c>
    </row>
    <row r="322" spans="2:4" hidden="1" x14ac:dyDescent="0.25">
      <c r="B322" s="6" t="s">
        <v>503</v>
      </c>
      <c r="C322" s="7" t="s">
        <v>271</v>
      </c>
      <c r="D322" s="7" t="s">
        <v>130</v>
      </c>
    </row>
    <row r="323" spans="2:4" hidden="1" x14ac:dyDescent="0.25">
      <c r="B323" s="6" t="s">
        <v>504</v>
      </c>
      <c r="C323" s="7" t="s">
        <v>124</v>
      </c>
      <c r="D323" s="7" t="s">
        <v>115</v>
      </c>
    </row>
    <row r="324" spans="2:4" hidden="1" x14ac:dyDescent="0.25">
      <c r="B324" s="6" t="s">
        <v>505</v>
      </c>
      <c r="C324" s="7" t="s">
        <v>245</v>
      </c>
      <c r="D324" s="7" t="s">
        <v>138</v>
      </c>
    </row>
    <row r="325" spans="2:4" hidden="1" x14ac:dyDescent="0.25">
      <c r="B325" s="6" t="s">
        <v>506</v>
      </c>
      <c r="C325" s="7" t="s">
        <v>153</v>
      </c>
      <c r="D325" s="7" t="s">
        <v>108</v>
      </c>
    </row>
    <row r="326" spans="2:4" hidden="1" x14ac:dyDescent="0.25">
      <c r="B326" s="6" t="s">
        <v>507</v>
      </c>
      <c r="C326" s="7" t="s">
        <v>205</v>
      </c>
      <c r="D326" s="7" t="s">
        <v>133</v>
      </c>
    </row>
    <row r="327" spans="2:4" hidden="1" x14ac:dyDescent="0.25">
      <c r="B327" s="6" t="s">
        <v>508</v>
      </c>
      <c r="C327" s="7" t="s">
        <v>299</v>
      </c>
      <c r="D327" s="7" t="s">
        <v>143</v>
      </c>
    </row>
    <row r="328" spans="2:4" hidden="1" x14ac:dyDescent="0.25">
      <c r="B328" s="6" t="s">
        <v>509</v>
      </c>
      <c r="C328" s="7" t="s">
        <v>140</v>
      </c>
      <c r="D328" s="7" t="s">
        <v>108</v>
      </c>
    </row>
    <row r="329" spans="2:4" hidden="1" x14ac:dyDescent="0.25">
      <c r="B329" s="6" t="s">
        <v>510</v>
      </c>
      <c r="C329" s="7" t="s">
        <v>200</v>
      </c>
      <c r="D329" s="7" t="s">
        <v>115</v>
      </c>
    </row>
    <row r="330" spans="2:4" hidden="1" x14ac:dyDescent="0.25">
      <c r="B330" s="6" t="s">
        <v>511</v>
      </c>
      <c r="C330" s="7" t="s">
        <v>165</v>
      </c>
      <c r="D330" s="7" t="s">
        <v>143</v>
      </c>
    </row>
    <row r="331" spans="2:4" hidden="1" x14ac:dyDescent="0.25">
      <c r="B331" s="6" t="s">
        <v>512</v>
      </c>
      <c r="C331" s="7" t="s">
        <v>237</v>
      </c>
      <c r="D331" s="7" t="s">
        <v>112</v>
      </c>
    </row>
    <row r="332" spans="2:4" hidden="1" x14ac:dyDescent="0.25">
      <c r="B332" s="6" t="s">
        <v>513</v>
      </c>
      <c r="C332" s="7" t="s">
        <v>281</v>
      </c>
      <c r="D332" s="7" t="s">
        <v>171</v>
      </c>
    </row>
    <row r="333" spans="2:4" hidden="1" x14ac:dyDescent="0.25">
      <c r="B333" s="6" t="s">
        <v>514</v>
      </c>
      <c r="C333" s="7" t="s">
        <v>338</v>
      </c>
      <c r="D333" s="7" t="s">
        <v>143</v>
      </c>
    </row>
    <row r="334" spans="2:4" hidden="1" x14ac:dyDescent="0.25">
      <c r="B334" s="6" t="s">
        <v>515</v>
      </c>
      <c r="C334" s="7" t="s">
        <v>173</v>
      </c>
      <c r="D334" s="7" t="s">
        <v>143</v>
      </c>
    </row>
    <row r="335" spans="2:4" hidden="1" x14ac:dyDescent="0.25">
      <c r="B335" s="6" t="s">
        <v>516</v>
      </c>
      <c r="C335" s="7" t="s">
        <v>132</v>
      </c>
      <c r="D335" s="7" t="s">
        <v>133</v>
      </c>
    </row>
    <row r="336" spans="2:4" hidden="1" x14ac:dyDescent="0.25">
      <c r="B336" s="6" t="s">
        <v>517</v>
      </c>
      <c r="C336" s="7" t="s">
        <v>192</v>
      </c>
      <c r="D336" s="7" t="s">
        <v>108</v>
      </c>
    </row>
    <row r="337" spans="2:4" hidden="1" x14ac:dyDescent="0.25">
      <c r="B337" s="6" t="s">
        <v>518</v>
      </c>
      <c r="C337" s="7" t="s">
        <v>362</v>
      </c>
      <c r="D337" s="7" t="s">
        <v>112</v>
      </c>
    </row>
    <row r="338" spans="2:4" hidden="1" x14ac:dyDescent="0.25">
      <c r="B338" s="6" t="s">
        <v>519</v>
      </c>
      <c r="C338" s="7" t="s">
        <v>308</v>
      </c>
      <c r="D338" s="7" t="s">
        <v>130</v>
      </c>
    </row>
    <row r="339" spans="2:4" hidden="1" x14ac:dyDescent="0.25">
      <c r="B339" s="6" t="s">
        <v>520</v>
      </c>
      <c r="C339" s="7" t="s">
        <v>271</v>
      </c>
      <c r="D339" s="7" t="s">
        <v>130</v>
      </c>
    </row>
    <row r="340" spans="2:4" hidden="1" x14ac:dyDescent="0.25">
      <c r="B340" s="6" t="s">
        <v>521</v>
      </c>
      <c r="C340" s="7" t="s">
        <v>192</v>
      </c>
      <c r="D340" s="7" t="s">
        <v>108</v>
      </c>
    </row>
    <row r="341" spans="2:4" hidden="1" x14ac:dyDescent="0.25">
      <c r="B341" s="6" t="s">
        <v>522</v>
      </c>
      <c r="C341" s="7" t="s">
        <v>231</v>
      </c>
      <c r="D341" s="7" t="s">
        <v>112</v>
      </c>
    </row>
    <row r="342" spans="2:4" hidden="1" x14ac:dyDescent="0.25">
      <c r="B342" s="6" t="s">
        <v>523</v>
      </c>
      <c r="C342" s="7" t="s">
        <v>119</v>
      </c>
      <c r="D342" s="7" t="s">
        <v>112</v>
      </c>
    </row>
    <row r="343" spans="2:4" hidden="1" x14ac:dyDescent="0.25">
      <c r="B343" s="6" t="s">
        <v>524</v>
      </c>
      <c r="C343" s="7" t="s">
        <v>179</v>
      </c>
      <c r="D343" s="7" t="s">
        <v>112</v>
      </c>
    </row>
    <row r="344" spans="2:4" hidden="1" x14ac:dyDescent="0.25">
      <c r="B344" s="6" t="s">
        <v>525</v>
      </c>
      <c r="C344" s="7" t="s">
        <v>357</v>
      </c>
      <c r="D344" s="7" t="s">
        <v>171</v>
      </c>
    </row>
    <row r="345" spans="2:4" hidden="1" x14ac:dyDescent="0.25">
      <c r="B345" s="6" t="s">
        <v>526</v>
      </c>
      <c r="C345" s="7" t="s">
        <v>271</v>
      </c>
      <c r="D345" s="7" t="s">
        <v>130</v>
      </c>
    </row>
    <row r="346" spans="2:4" hidden="1" x14ac:dyDescent="0.25">
      <c r="B346" s="6" t="s">
        <v>527</v>
      </c>
      <c r="C346" s="7" t="s">
        <v>132</v>
      </c>
      <c r="D346" s="7" t="s">
        <v>133</v>
      </c>
    </row>
    <row r="347" spans="2:4" hidden="1" x14ac:dyDescent="0.25">
      <c r="B347" s="6" t="s">
        <v>528</v>
      </c>
      <c r="C347" s="7" t="s">
        <v>153</v>
      </c>
      <c r="D347" s="7" t="s">
        <v>108</v>
      </c>
    </row>
    <row r="348" spans="2:4" hidden="1" x14ac:dyDescent="0.25">
      <c r="B348" s="6" t="s">
        <v>529</v>
      </c>
      <c r="C348" s="6" t="s">
        <v>530</v>
      </c>
      <c r="D348" s="7" t="s">
        <v>108</v>
      </c>
    </row>
    <row r="349" spans="2:4" hidden="1" x14ac:dyDescent="0.25">
      <c r="B349" s="6" t="s">
        <v>531</v>
      </c>
      <c r="C349" s="7" t="s">
        <v>228</v>
      </c>
      <c r="D349" s="7" t="s">
        <v>108</v>
      </c>
    </row>
    <row r="350" spans="2:4" hidden="1" x14ac:dyDescent="0.25">
      <c r="B350" s="6" t="s">
        <v>532</v>
      </c>
      <c r="C350" s="7" t="s">
        <v>173</v>
      </c>
      <c r="D350" s="7" t="s">
        <v>143</v>
      </c>
    </row>
    <row r="351" spans="2:4" x14ac:dyDescent="0.25">
      <c r="B351" s="6" t="s">
        <v>533</v>
      </c>
      <c r="C351" s="7" t="s">
        <v>484</v>
      </c>
      <c r="D351" s="7" t="s">
        <v>133</v>
      </c>
    </row>
    <row r="352" spans="2:4" hidden="1" x14ac:dyDescent="0.25">
      <c r="B352" s="6" t="s">
        <v>534</v>
      </c>
      <c r="C352" s="7" t="s">
        <v>117</v>
      </c>
      <c r="D352" s="7" t="s">
        <v>112</v>
      </c>
    </row>
    <row r="353" spans="2:4" hidden="1" x14ac:dyDescent="0.25">
      <c r="B353" s="6" t="s">
        <v>535</v>
      </c>
      <c r="C353" s="7" t="s">
        <v>347</v>
      </c>
      <c r="D353" s="7" t="s">
        <v>112</v>
      </c>
    </row>
    <row r="354" spans="2:4" hidden="1" x14ac:dyDescent="0.25">
      <c r="B354" s="6" t="s">
        <v>536</v>
      </c>
      <c r="C354" s="7" t="s">
        <v>207</v>
      </c>
      <c r="D354" s="7" t="s">
        <v>171</v>
      </c>
    </row>
    <row r="355" spans="2:4" hidden="1" x14ac:dyDescent="0.25">
      <c r="B355" s="6" t="s">
        <v>537</v>
      </c>
      <c r="C355" s="7" t="s">
        <v>119</v>
      </c>
      <c r="D355" s="7" t="s">
        <v>112</v>
      </c>
    </row>
    <row r="356" spans="2:4" hidden="1" x14ac:dyDescent="0.25">
      <c r="B356" s="6" t="s">
        <v>538</v>
      </c>
      <c r="C356" s="7" t="s">
        <v>273</v>
      </c>
      <c r="D356" s="7" t="s">
        <v>143</v>
      </c>
    </row>
    <row r="357" spans="2:4" hidden="1" x14ac:dyDescent="0.25">
      <c r="B357" s="6" t="s">
        <v>539</v>
      </c>
      <c r="C357" s="7" t="s">
        <v>343</v>
      </c>
      <c r="D357" s="7" t="s">
        <v>115</v>
      </c>
    </row>
    <row r="358" spans="2:4" hidden="1" x14ac:dyDescent="0.25">
      <c r="B358" s="6" t="s">
        <v>540</v>
      </c>
      <c r="C358" s="7" t="s">
        <v>530</v>
      </c>
      <c r="D358" s="7" t="s">
        <v>108</v>
      </c>
    </row>
    <row r="359" spans="2:4" hidden="1" x14ac:dyDescent="0.25">
      <c r="B359" s="6" t="s">
        <v>541</v>
      </c>
      <c r="C359" s="7" t="s">
        <v>212</v>
      </c>
      <c r="D359" s="7" t="s">
        <v>171</v>
      </c>
    </row>
    <row r="360" spans="2:4" hidden="1" x14ac:dyDescent="0.25">
      <c r="B360" s="6" t="s">
        <v>542</v>
      </c>
      <c r="C360" s="7" t="s">
        <v>184</v>
      </c>
      <c r="D360" s="7" t="s">
        <v>112</v>
      </c>
    </row>
    <row r="361" spans="2:4" hidden="1" x14ac:dyDescent="0.25">
      <c r="B361" s="6" t="s">
        <v>543</v>
      </c>
      <c r="C361" s="7" t="s">
        <v>167</v>
      </c>
      <c r="D361" s="7" t="s">
        <v>108</v>
      </c>
    </row>
    <row r="362" spans="2:4" hidden="1" x14ac:dyDescent="0.25">
      <c r="B362" s="6" t="s">
        <v>544</v>
      </c>
      <c r="C362" s="7" t="s">
        <v>219</v>
      </c>
      <c r="D362" s="7" t="s">
        <v>143</v>
      </c>
    </row>
    <row r="363" spans="2:4" hidden="1" x14ac:dyDescent="0.25">
      <c r="B363" s="6" t="s">
        <v>545</v>
      </c>
      <c r="C363" s="7" t="s">
        <v>165</v>
      </c>
      <c r="D363" s="7" t="s">
        <v>143</v>
      </c>
    </row>
    <row r="364" spans="2:4" hidden="1" x14ac:dyDescent="0.25">
      <c r="B364" s="6" t="s">
        <v>546</v>
      </c>
      <c r="C364" s="7" t="s">
        <v>362</v>
      </c>
      <c r="D364" s="7" t="s">
        <v>112</v>
      </c>
    </row>
    <row r="365" spans="2:4" hidden="1" x14ac:dyDescent="0.25">
      <c r="B365" s="6" t="s">
        <v>547</v>
      </c>
      <c r="C365" s="7" t="s">
        <v>242</v>
      </c>
      <c r="D365" s="7" t="s">
        <v>112</v>
      </c>
    </row>
    <row r="366" spans="2:4" hidden="1" x14ac:dyDescent="0.25">
      <c r="B366" s="6" t="s">
        <v>548</v>
      </c>
      <c r="C366" s="7" t="s">
        <v>281</v>
      </c>
      <c r="D366" s="7" t="s">
        <v>171</v>
      </c>
    </row>
    <row r="367" spans="2:4" hidden="1" x14ac:dyDescent="0.25">
      <c r="B367" s="6" t="s">
        <v>549</v>
      </c>
      <c r="C367" s="7" t="s">
        <v>132</v>
      </c>
      <c r="D367" s="7" t="s">
        <v>133</v>
      </c>
    </row>
    <row r="368" spans="2:4" hidden="1" x14ac:dyDescent="0.25">
      <c r="B368" s="6" t="s">
        <v>550</v>
      </c>
      <c r="C368" s="7" t="s">
        <v>124</v>
      </c>
      <c r="D368" s="7" t="s">
        <v>115</v>
      </c>
    </row>
    <row r="369" spans="2:4" hidden="1" x14ac:dyDescent="0.25">
      <c r="B369" s="6" t="s">
        <v>551</v>
      </c>
      <c r="C369" s="7" t="s">
        <v>140</v>
      </c>
      <c r="D369" s="7" t="s">
        <v>108</v>
      </c>
    </row>
    <row r="370" spans="2:4" hidden="1" x14ac:dyDescent="0.25">
      <c r="B370" s="6" t="s">
        <v>552</v>
      </c>
      <c r="C370" s="7" t="s">
        <v>142</v>
      </c>
      <c r="D370" s="7" t="s">
        <v>143</v>
      </c>
    </row>
    <row r="371" spans="2:4" hidden="1" x14ac:dyDescent="0.25">
      <c r="B371" s="6" t="s">
        <v>553</v>
      </c>
      <c r="C371" s="7" t="s">
        <v>200</v>
      </c>
      <c r="D371" s="7" t="s">
        <v>115</v>
      </c>
    </row>
    <row r="372" spans="2:4" hidden="1" x14ac:dyDescent="0.25">
      <c r="B372" s="6" t="s">
        <v>554</v>
      </c>
      <c r="C372" s="7" t="s">
        <v>343</v>
      </c>
      <c r="D372" s="7" t="s">
        <v>115</v>
      </c>
    </row>
    <row r="373" spans="2:4" hidden="1" x14ac:dyDescent="0.25">
      <c r="B373" s="6" t="s">
        <v>555</v>
      </c>
      <c r="C373" s="7" t="s">
        <v>132</v>
      </c>
      <c r="D373" s="7" t="s">
        <v>133</v>
      </c>
    </row>
    <row r="374" spans="2:4" hidden="1" x14ac:dyDescent="0.25">
      <c r="B374" s="6" t="s">
        <v>556</v>
      </c>
      <c r="C374" s="7" t="s">
        <v>135</v>
      </c>
      <c r="D374" s="7" t="s">
        <v>112</v>
      </c>
    </row>
    <row r="375" spans="2:4" hidden="1" x14ac:dyDescent="0.25">
      <c r="B375" s="6" t="s">
        <v>557</v>
      </c>
      <c r="C375" s="7" t="s">
        <v>170</v>
      </c>
      <c r="D375" s="7" t="s">
        <v>171</v>
      </c>
    </row>
    <row r="376" spans="2:4" hidden="1" x14ac:dyDescent="0.25">
      <c r="B376" s="6" t="s">
        <v>558</v>
      </c>
      <c r="C376" s="7" t="s">
        <v>192</v>
      </c>
      <c r="D376" s="7" t="s">
        <v>108</v>
      </c>
    </row>
    <row r="377" spans="2:4" hidden="1" x14ac:dyDescent="0.25">
      <c r="B377" s="6" t="s">
        <v>559</v>
      </c>
      <c r="C377" s="7" t="s">
        <v>142</v>
      </c>
      <c r="D377" s="7" t="s">
        <v>143</v>
      </c>
    </row>
    <row r="378" spans="2:4" hidden="1" x14ac:dyDescent="0.25">
      <c r="B378" s="6" t="s">
        <v>560</v>
      </c>
      <c r="C378" s="7" t="s">
        <v>205</v>
      </c>
      <c r="D378" s="7" t="s">
        <v>133</v>
      </c>
    </row>
    <row r="379" spans="2:4" hidden="1" x14ac:dyDescent="0.25">
      <c r="B379" s="6" t="s">
        <v>561</v>
      </c>
      <c r="C379" s="6" t="s">
        <v>562</v>
      </c>
      <c r="D379" s="7" t="s">
        <v>130</v>
      </c>
    </row>
    <row r="380" spans="2:4" hidden="1" x14ac:dyDescent="0.25">
      <c r="B380" s="6" t="s">
        <v>563</v>
      </c>
      <c r="C380" s="7" t="s">
        <v>228</v>
      </c>
      <c r="D380" s="7" t="s">
        <v>108</v>
      </c>
    </row>
    <row r="381" spans="2:4" hidden="1" x14ac:dyDescent="0.25">
      <c r="B381" s="6" t="s">
        <v>564</v>
      </c>
      <c r="C381" s="6" t="s">
        <v>565</v>
      </c>
      <c r="D381" s="7" t="s">
        <v>130</v>
      </c>
    </row>
    <row r="382" spans="2:4" hidden="1" x14ac:dyDescent="0.25">
      <c r="B382" s="6" t="s">
        <v>566</v>
      </c>
      <c r="C382" s="7" t="s">
        <v>299</v>
      </c>
      <c r="D382" s="7" t="s">
        <v>143</v>
      </c>
    </row>
    <row r="383" spans="2:4" hidden="1" x14ac:dyDescent="0.25">
      <c r="B383" s="6" t="s">
        <v>567</v>
      </c>
      <c r="C383" s="7" t="s">
        <v>228</v>
      </c>
      <c r="D383" s="7" t="s">
        <v>108</v>
      </c>
    </row>
    <row r="384" spans="2:4" hidden="1" x14ac:dyDescent="0.25">
      <c r="B384" s="6" t="s">
        <v>568</v>
      </c>
      <c r="C384" s="7" t="s">
        <v>195</v>
      </c>
      <c r="D384" s="7" t="s">
        <v>171</v>
      </c>
    </row>
    <row r="385" spans="2:4" hidden="1" x14ac:dyDescent="0.25">
      <c r="B385" s="6" t="s">
        <v>569</v>
      </c>
      <c r="C385" s="7" t="s">
        <v>132</v>
      </c>
      <c r="D385" s="7" t="s">
        <v>133</v>
      </c>
    </row>
    <row r="386" spans="2:4" hidden="1" x14ac:dyDescent="0.25">
      <c r="B386" s="6" t="s">
        <v>570</v>
      </c>
      <c r="C386" s="7" t="s">
        <v>205</v>
      </c>
      <c r="D386" s="7" t="s">
        <v>133</v>
      </c>
    </row>
    <row r="387" spans="2:4" hidden="1" x14ac:dyDescent="0.25">
      <c r="B387" s="6" t="s">
        <v>571</v>
      </c>
      <c r="C387" s="6" t="s">
        <v>572</v>
      </c>
      <c r="D387" s="7" t="s">
        <v>143</v>
      </c>
    </row>
    <row r="388" spans="2:4" hidden="1" x14ac:dyDescent="0.25">
      <c r="B388" s="6" t="s">
        <v>573</v>
      </c>
      <c r="C388" s="7" t="s">
        <v>205</v>
      </c>
      <c r="D388" s="7" t="s">
        <v>133</v>
      </c>
    </row>
    <row r="389" spans="2:4" hidden="1" x14ac:dyDescent="0.25">
      <c r="B389" s="6" t="s">
        <v>574</v>
      </c>
      <c r="C389" s="7" t="s">
        <v>308</v>
      </c>
      <c r="D389" s="7" t="s">
        <v>130</v>
      </c>
    </row>
    <row r="390" spans="2:4" hidden="1" x14ac:dyDescent="0.25">
      <c r="B390" s="6" t="s">
        <v>575</v>
      </c>
      <c r="C390" s="7" t="s">
        <v>205</v>
      </c>
      <c r="D390" s="7" t="s">
        <v>133</v>
      </c>
    </row>
    <row r="391" spans="2:4" hidden="1" x14ac:dyDescent="0.25">
      <c r="B391" s="6" t="s">
        <v>576</v>
      </c>
      <c r="C391" s="7" t="s">
        <v>420</v>
      </c>
      <c r="D391" s="7" t="s">
        <v>133</v>
      </c>
    </row>
    <row r="392" spans="2:4" hidden="1" x14ac:dyDescent="0.25">
      <c r="B392" s="6" t="s">
        <v>577</v>
      </c>
      <c r="C392" s="7" t="s">
        <v>132</v>
      </c>
      <c r="D392" s="7" t="s">
        <v>133</v>
      </c>
    </row>
    <row r="393" spans="2:4" hidden="1" x14ac:dyDescent="0.25">
      <c r="B393" s="6" t="s">
        <v>578</v>
      </c>
      <c r="C393" s="7" t="s">
        <v>165</v>
      </c>
      <c r="D393" s="7" t="s">
        <v>143</v>
      </c>
    </row>
    <row r="394" spans="2:4" hidden="1" x14ac:dyDescent="0.25">
      <c r="B394" s="6" t="s">
        <v>579</v>
      </c>
      <c r="C394" s="7" t="s">
        <v>173</v>
      </c>
      <c r="D394" s="7" t="s">
        <v>143</v>
      </c>
    </row>
    <row r="395" spans="2:4" hidden="1" x14ac:dyDescent="0.25">
      <c r="B395" s="6" t="s">
        <v>580</v>
      </c>
      <c r="C395" s="7" t="s">
        <v>198</v>
      </c>
      <c r="D395" s="7" t="s">
        <v>108</v>
      </c>
    </row>
    <row r="396" spans="2:4" hidden="1" x14ac:dyDescent="0.25">
      <c r="B396" s="6" t="s">
        <v>581</v>
      </c>
      <c r="C396" s="7" t="s">
        <v>167</v>
      </c>
      <c r="D396" s="7" t="s">
        <v>108</v>
      </c>
    </row>
    <row r="397" spans="2:4" hidden="1" x14ac:dyDescent="0.25">
      <c r="B397" s="6" t="s">
        <v>582</v>
      </c>
      <c r="C397" s="7" t="s">
        <v>249</v>
      </c>
      <c r="D397" s="7" t="s">
        <v>171</v>
      </c>
    </row>
    <row r="398" spans="2:4" hidden="1" x14ac:dyDescent="0.25">
      <c r="B398" s="8" t="s">
        <v>583</v>
      </c>
      <c r="C398" s="7" t="s">
        <v>155</v>
      </c>
      <c r="D398" s="7" t="s">
        <v>115</v>
      </c>
    </row>
    <row r="399" spans="2:4" hidden="1" x14ac:dyDescent="0.25">
      <c r="B399" s="6" t="s">
        <v>584</v>
      </c>
      <c r="C399" s="7" t="s">
        <v>145</v>
      </c>
      <c r="D399" s="7" t="s">
        <v>112</v>
      </c>
    </row>
    <row r="400" spans="2:4" hidden="1" x14ac:dyDescent="0.25">
      <c r="B400" s="6" t="s">
        <v>585</v>
      </c>
      <c r="C400" s="7" t="s">
        <v>308</v>
      </c>
      <c r="D400" s="7" t="s">
        <v>130</v>
      </c>
    </row>
    <row r="401" spans="2:4" hidden="1" x14ac:dyDescent="0.25">
      <c r="B401" s="6" t="s">
        <v>586</v>
      </c>
      <c r="C401" s="7" t="s">
        <v>308</v>
      </c>
      <c r="D401" s="7" t="s">
        <v>130</v>
      </c>
    </row>
    <row r="402" spans="2:4" hidden="1" x14ac:dyDescent="0.25">
      <c r="B402" s="6" t="s">
        <v>587</v>
      </c>
      <c r="C402" s="7" t="s">
        <v>151</v>
      </c>
      <c r="D402" s="7" t="s">
        <v>143</v>
      </c>
    </row>
    <row r="403" spans="2:4" hidden="1" x14ac:dyDescent="0.25">
      <c r="B403" s="6" t="s">
        <v>588</v>
      </c>
      <c r="C403" s="7" t="s">
        <v>165</v>
      </c>
      <c r="D403" s="7" t="s">
        <v>143</v>
      </c>
    </row>
    <row r="404" spans="2:4" hidden="1" x14ac:dyDescent="0.25">
      <c r="B404" s="6" t="s">
        <v>589</v>
      </c>
      <c r="C404" s="7" t="s">
        <v>281</v>
      </c>
      <c r="D404" s="7" t="s">
        <v>171</v>
      </c>
    </row>
    <row r="405" spans="2:4" hidden="1" x14ac:dyDescent="0.25">
      <c r="B405" s="6" t="s">
        <v>590</v>
      </c>
      <c r="C405" s="7" t="s">
        <v>476</v>
      </c>
      <c r="D405" s="7" t="s">
        <v>112</v>
      </c>
    </row>
    <row r="406" spans="2:4" hidden="1" x14ac:dyDescent="0.25">
      <c r="B406" s="6" t="s">
        <v>591</v>
      </c>
      <c r="C406" s="7" t="s">
        <v>338</v>
      </c>
      <c r="D406" s="7" t="s">
        <v>143</v>
      </c>
    </row>
    <row r="407" spans="2:4" hidden="1" x14ac:dyDescent="0.25">
      <c r="B407" s="6" t="s">
        <v>592</v>
      </c>
      <c r="C407" s="7" t="s">
        <v>151</v>
      </c>
      <c r="D407" s="7" t="s">
        <v>143</v>
      </c>
    </row>
    <row r="408" spans="2:4" hidden="1" x14ac:dyDescent="0.25">
      <c r="B408" s="6" t="s">
        <v>593</v>
      </c>
      <c r="C408" s="7" t="s">
        <v>153</v>
      </c>
      <c r="D408" s="7" t="s">
        <v>108</v>
      </c>
    </row>
    <row r="409" spans="2:4" hidden="1" x14ac:dyDescent="0.25">
      <c r="B409" s="6" t="s">
        <v>594</v>
      </c>
      <c r="C409" s="7" t="s">
        <v>142</v>
      </c>
      <c r="D409" s="7" t="s">
        <v>143</v>
      </c>
    </row>
    <row r="410" spans="2:4" hidden="1" x14ac:dyDescent="0.25">
      <c r="B410" s="6" t="s">
        <v>595</v>
      </c>
      <c r="C410" s="7" t="s">
        <v>207</v>
      </c>
      <c r="D410" s="7" t="s">
        <v>171</v>
      </c>
    </row>
    <row r="411" spans="2:4" hidden="1" x14ac:dyDescent="0.25">
      <c r="B411" s="6" t="s">
        <v>596</v>
      </c>
      <c r="C411" s="7" t="s">
        <v>281</v>
      </c>
      <c r="D411" s="7" t="s">
        <v>171</v>
      </c>
    </row>
    <row r="412" spans="2:4" hidden="1" x14ac:dyDescent="0.25">
      <c r="B412" s="6" t="s">
        <v>597</v>
      </c>
      <c r="C412" s="7" t="s">
        <v>219</v>
      </c>
      <c r="D412" s="7" t="s">
        <v>143</v>
      </c>
    </row>
    <row r="413" spans="2:4" hidden="1" x14ac:dyDescent="0.25">
      <c r="B413" s="6" t="s">
        <v>597</v>
      </c>
      <c r="C413" s="7" t="s">
        <v>237</v>
      </c>
      <c r="D413" s="7" t="s">
        <v>112</v>
      </c>
    </row>
    <row r="414" spans="2:4" hidden="1" x14ac:dyDescent="0.25">
      <c r="B414" s="6" t="s">
        <v>598</v>
      </c>
      <c r="C414" s="7" t="s">
        <v>132</v>
      </c>
      <c r="D414" s="7" t="s">
        <v>133</v>
      </c>
    </row>
    <row r="415" spans="2:4" hidden="1" x14ac:dyDescent="0.25">
      <c r="B415" s="6" t="s">
        <v>599</v>
      </c>
      <c r="C415" s="7" t="s">
        <v>237</v>
      </c>
      <c r="D415" s="7" t="s">
        <v>112</v>
      </c>
    </row>
    <row r="416" spans="2:4" hidden="1" x14ac:dyDescent="0.25">
      <c r="B416" s="6" t="s">
        <v>600</v>
      </c>
      <c r="C416" s="7" t="s">
        <v>281</v>
      </c>
      <c r="D416" s="7" t="s">
        <v>171</v>
      </c>
    </row>
    <row r="417" spans="2:4" hidden="1" x14ac:dyDescent="0.25">
      <c r="B417" s="6" t="s">
        <v>600</v>
      </c>
      <c r="C417" s="7" t="s">
        <v>170</v>
      </c>
      <c r="D417" s="7" t="s">
        <v>171</v>
      </c>
    </row>
    <row r="418" spans="2:4" hidden="1" x14ac:dyDescent="0.25">
      <c r="B418" s="6" t="s">
        <v>601</v>
      </c>
      <c r="C418" s="7" t="s">
        <v>237</v>
      </c>
      <c r="D418" s="7" t="s">
        <v>112</v>
      </c>
    </row>
    <row r="419" spans="2:4" hidden="1" x14ac:dyDescent="0.25">
      <c r="B419" s="6" t="s">
        <v>602</v>
      </c>
      <c r="C419" s="7" t="s">
        <v>474</v>
      </c>
      <c r="D419" s="7" t="s">
        <v>143</v>
      </c>
    </row>
    <row r="420" spans="2:4" hidden="1" x14ac:dyDescent="0.25">
      <c r="B420" s="6" t="s">
        <v>603</v>
      </c>
      <c r="C420" s="7" t="s">
        <v>167</v>
      </c>
      <c r="D420" s="7" t="s">
        <v>108</v>
      </c>
    </row>
    <row r="421" spans="2:4" hidden="1" x14ac:dyDescent="0.25">
      <c r="B421" s="6" t="s">
        <v>604</v>
      </c>
      <c r="C421" s="7" t="s">
        <v>271</v>
      </c>
      <c r="D421" s="7" t="s">
        <v>130</v>
      </c>
    </row>
    <row r="422" spans="2:4" hidden="1" x14ac:dyDescent="0.25">
      <c r="B422" s="6" t="s">
        <v>605</v>
      </c>
      <c r="C422" s="7" t="s">
        <v>173</v>
      </c>
      <c r="D422" s="7" t="s">
        <v>143</v>
      </c>
    </row>
    <row r="423" spans="2:4" hidden="1" x14ac:dyDescent="0.25">
      <c r="B423" s="6" t="s">
        <v>606</v>
      </c>
      <c r="C423" s="7" t="s">
        <v>299</v>
      </c>
      <c r="D423" s="7" t="s">
        <v>143</v>
      </c>
    </row>
    <row r="424" spans="2:4" hidden="1" x14ac:dyDescent="0.25">
      <c r="B424" s="6" t="s">
        <v>607</v>
      </c>
      <c r="C424" s="7" t="s">
        <v>182</v>
      </c>
      <c r="D424" s="7" t="s">
        <v>112</v>
      </c>
    </row>
    <row r="425" spans="2:4" hidden="1" x14ac:dyDescent="0.25">
      <c r="B425" s="6" t="s">
        <v>608</v>
      </c>
      <c r="C425" s="7" t="s">
        <v>170</v>
      </c>
      <c r="D425" s="7" t="s">
        <v>171</v>
      </c>
    </row>
    <row r="426" spans="2:4" hidden="1" x14ac:dyDescent="0.25">
      <c r="B426" s="6" t="s">
        <v>609</v>
      </c>
      <c r="C426" s="7" t="s">
        <v>142</v>
      </c>
      <c r="D426" s="7" t="s">
        <v>143</v>
      </c>
    </row>
    <row r="427" spans="2:4" hidden="1" x14ac:dyDescent="0.25">
      <c r="B427" s="6" t="s">
        <v>610</v>
      </c>
      <c r="C427" s="7" t="s">
        <v>179</v>
      </c>
      <c r="D427" s="7" t="s">
        <v>112</v>
      </c>
    </row>
    <row r="428" spans="2:4" hidden="1" x14ac:dyDescent="0.25">
      <c r="B428" s="6" t="s">
        <v>611</v>
      </c>
      <c r="C428" s="7" t="s">
        <v>255</v>
      </c>
      <c r="D428" s="7" t="s">
        <v>133</v>
      </c>
    </row>
    <row r="429" spans="2:4" hidden="1" x14ac:dyDescent="0.25">
      <c r="B429" s="6" t="s">
        <v>612</v>
      </c>
      <c r="C429" s="7" t="s">
        <v>192</v>
      </c>
      <c r="D429" s="7" t="s">
        <v>108</v>
      </c>
    </row>
    <row r="430" spans="2:4" hidden="1" x14ac:dyDescent="0.25">
      <c r="B430" s="6" t="s">
        <v>613</v>
      </c>
      <c r="C430" s="7" t="s">
        <v>219</v>
      </c>
      <c r="D430" s="7" t="s">
        <v>143</v>
      </c>
    </row>
    <row r="431" spans="2:4" hidden="1" x14ac:dyDescent="0.25">
      <c r="B431" s="6" t="s">
        <v>614</v>
      </c>
      <c r="C431" s="7" t="s">
        <v>135</v>
      </c>
      <c r="D431" s="7" t="s">
        <v>112</v>
      </c>
    </row>
    <row r="432" spans="2:4" hidden="1" x14ac:dyDescent="0.25">
      <c r="B432" s="6" t="s">
        <v>615</v>
      </c>
      <c r="C432" s="7" t="s">
        <v>347</v>
      </c>
      <c r="D432" s="7" t="s">
        <v>112</v>
      </c>
    </row>
    <row r="433" spans="2:4" hidden="1" x14ac:dyDescent="0.25">
      <c r="B433" s="6" t="s">
        <v>616</v>
      </c>
      <c r="C433" s="7" t="s">
        <v>170</v>
      </c>
      <c r="D433" s="7" t="s">
        <v>171</v>
      </c>
    </row>
    <row r="434" spans="2:4" hidden="1" x14ac:dyDescent="0.25">
      <c r="B434" s="6" t="s">
        <v>617</v>
      </c>
      <c r="C434" s="7" t="s">
        <v>306</v>
      </c>
      <c r="D434" s="7" t="s">
        <v>143</v>
      </c>
    </row>
    <row r="435" spans="2:4" hidden="1" x14ac:dyDescent="0.25">
      <c r="B435" s="6" t="s">
        <v>618</v>
      </c>
      <c r="C435" s="7" t="s">
        <v>173</v>
      </c>
      <c r="D435" s="7" t="s">
        <v>143</v>
      </c>
    </row>
    <row r="436" spans="2:4" hidden="1" x14ac:dyDescent="0.25">
      <c r="B436" s="6" t="s">
        <v>619</v>
      </c>
      <c r="C436" s="7" t="s">
        <v>198</v>
      </c>
      <c r="D436" s="7" t="s">
        <v>108</v>
      </c>
    </row>
    <row r="437" spans="2:4" hidden="1" x14ac:dyDescent="0.25">
      <c r="B437" s="6" t="s">
        <v>620</v>
      </c>
      <c r="C437" s="7" t="s">
        <v>142</v>
      </c>
      <c r="D437" s="7" t="s">
        <v>143</v>
      </c>
    </row>
    <row r="438" spans="2:4" hidden="1" x14ac:dyDescent="0.25">
      <c r="B438" s="6" t="s">
        <v>621</v>
      </c>
      <c r="C438" s="7" t="s">
        <v>281</v>
      </c>
      <c r="D438" s="7" t="s">
        <v>171</v>
      </c>
    </row>
    <row r="439" spans="2:4" hidden="1" x14ac:dyDescent="0.25">
      <c r="B439" s="6" t="s">
        <v>622</v>
      </c>
      <c r="C439" s="7" t="s">
        <v>338</v>
      </c>
      <c r="D439" s="7" t="s">
        <v>143</v>
      </c>
    </row>
    <row r="440" spans="2:4" hidden="1" x14ac:dyDescent="0.25">
      <c r="B440" s="6" t="s">
        <v>623</v>
      </c>
      <c r="C440" s="7" t="s">
        <v>159</v>
      </c>
      <c r="D440" s="7" t="s">
        <v>138</v>
      </c>
    </row>
    <row r="441" spans="2:4" hidden="1" x14ac:dyDescent="0.25">
      <c r="B441" s="6" t="s">
        <v>624</v>
      </c>
      <c r="C441" s="7" t="s">
        <v>165</v>
      </c>
      <c r="D441" s="7" t="s">
        <v>143</v>
      </c>
    </row>
    <row r="442" spans="2:4" hidden="1" x14ac:dyDescent="0.25">
      <c r="B442" s="6" t="s">
        <v>625</v>
      </c>
      <c r="C442" s="7" t="s">
        <v>249</v>
      </c>
      <c r="D442" s="7" t="s">
        <v>171</v>
      </c>
    </row>
    <row r="443" spans="2:4" hidden="1" x14ac:dyDescent="0.25">
      <c r="B443" s="6" t="s">
        <v>626</v>
      </c>
      <c r="C443" s="7" t="s">
        <v>219</v>
      </c>
      <c r="D443" s="7" t="s">
        <v>143</v>
      </c>
    </row>
    <row r="444" spans="2:4" hidden="1" x14ac:dyDescent="0.25">
      <c r="B444" s="6" t="s">
        <v>627</v>
      </c>
      <c r="C444" s="7" t="s">
        <v>124</v>
      </c>
      <c r="D444" s="7" t="s">
        <v>115</v>
      </c>
    </row>
    <row r="445" spans="2:4" hidden="1" x14ac:dyDescent="0.25">
      <c r="B445" s="6" t="s">
        <v>628</v>
      </c>
      <c r="C445" s="7" t="s">
        <v>205</v>
      </c>
      <c r="D445" s="7" t="s">
        <v>133</v>
      </c>
    </row>
    <row r="446" spans="2:4" hidden="1" x14ac:dyDescent="0.25">
      <c r="B446" s="6" t="s">
        <v>629</v>
      </c>
      <c r="C446" s="7" t="s">
        <v>572</v>
      </c>
      <c r="D446" s="7" t="s">
        <v>143</v>
      </c>
    </row>
    <row r="447" spans="2:4" hidden="1" x14ac:dyDescent="0.25">
      <c r="B447" s="6" t="s">
        <v>630</v>
      </c>
      <c r="C447" s="7" t="s">
        <v>114</v>
      </c>
      <c r="D447" s="7" t="s">
        <v>115</v>
      </c>
    </row>
    <row r="448" spans="2:4" hidden="1" x14ac:dyDescent="0.25">
      <c r="B448" s="6" t="s">
        <v>631</v>
      </c>
      <c r="C448" s="7" t="s">
        <v>205</v>
      </c>
      <c r="D448" s="7" t="s">
        <v>133</v>
      </c>
    </row>
    <row r="449" spans="2:4" hidden="1" x14ac:dyDescent="0.25">
      <c r="B449" s="6" t="s">
        <v>632</v>
      </c>
      <c r="C449" s="7" t="s">
        <v>173</v>
      </c>
      <c r="D449" s="7" t="s">
        <v>143</v>
      </c>
    </row>
    <row r="450" spans="2:4" hidden="1" x14ac:dyDescent="0.25">
      <c r="B450" s="6" t="s">
        <v>633</v>
      </c>
      <c r="C450" s="7" t="s">
        <v>149</v>
      </c>
      <c r="D450" s="7" t="s">
        <v>143</v>
      </c>
    </row>
    <row r="451" spans="2:4" hidden="1" x14ac:dyDescent="0.25">
      <c r="B451" s="6" t="s">
        <v>634</v>
      </c>
      <c r="C451" s="7" t="s">
        <v>147</v>
      </c>
      <c r="D451" s="7" t="s">
        <v>138</v>
      </c>
    </row>
    <row r="452" spans="2:4" hidden="1" x14ac:dyDescent="0.25">
      <c r="B452" s="6" t="s">
        <v>635</v>
      </c>
      <c r="C452" s="7" t="s">
        <v>195</v>
      </c>
      <c r="D452" s="7" t="s">
        <v>171</v>
      </c>
    </row>
    <row r="453" spans="2:4" hidden="1" x14ac:dyDescent="0.25">
      <c r="B453" s="6" t="s">
        <v>636</v>
      </c>
      <c r="C453" s="7" t="s">
        <v>142</v>
      </c>
      <c r="D453" s="7" t="s">
        <v>143</v>
      </c>
    </row>
    <row r="454" spans="2:4" hidden="1" x14ac:dyDescent="0.25">
      <c r="B454" s="6" t="s">
        <v>637</v>
      </c>
      <c r="C454" s="7" t="s">
        <v>249</v>
      </c>
      <c r="D454" s="7" t="s">
        <v>171</v>
      </c>
    </row>
    <row r="455" spans="2:4" hidden="1" x14ac:dyDescent="0.25">
      <c r="B455" s="6" t="s">
        <v>638</v>
      </c>
      <c r="C455" s="7" t="s">
        <v>306</v>
      </c>
      <c r="D455" s="7" t="s">
        <v>143</v>
      </c>
    </row>
    <row r="456" spans="2:4" hidden="1" x14ac:dyDescent="0.25">
      <c r="B456" s="6" t="s">
        <v>639</v>
      </c>
      <c r="C456" s="7" t="s">
        <v>173</v>
      </c>
      <c r="D456" s="7" t="s">
        <v>143</v>
      </c>
    </row>
    <row r="457" spans="2:4" hidden="1" x14ac:dyDescent="0.25">
      <c r="B457" s="6" t="s">
        <v>640</v>
      </c>
      <c r="C457" s="7" t="s">
        <v>343</v>
      </c>
      <c r="D457" s="7" t="s">
        <v>115</v>
      </c>
    </row>
    <row r="458" spans="2:4" hidden="1" x14ac:dyDescent="0.25">
      <c r="B458" s="6" t="s">
        <v>641</v>
      </c>
      <c r="C458" s="7" t="s">
        <v>237</v>
      </c>
      <c r="D458" s="7" t="s">
        <v>112</v>
      </c>
    </row>
    <row r="459" spans="2:4" hidden="1" x14ac:dyDescent="0.25">
      <c r="B459" s="6" t="s">
        <v>642</v>
      </c>
      <c r="C459" s="7" t="s">
        <v>195</v>
      </c>
      <c r="D459" s="7" t="s">
        <v>171</v>
      </c>
    </row>
    <row r="460" spans="2:4" hidden="1" x14ac:dyDescent="0.25">
      <c r="B460" s="6" t="s">
        <v>643</v>
      </c>
      <c r="C460" s="7" t="s">
        <v>343</v>
      </c>
      <c r="D460" s="7" t="s">
        <v>115</v>
      </c>
    </row>
    <row r="461" spans="2:4" hidden="1" x14ac:dyDescent="0.25">
      <c r="B461" s="6" t="s">
        <v>644</v>
      </c>
      <c r="C461" s="7" t="s">
        <v>474</v>
      </c>
      <c r="D461" s="7" t="s">
        <v>143</v>
      </c>
    </row>
    <row r="462" spans="2:4" hidden="1" x14ac:dyDescent="0.25">
      <c r="B462" s="6" t="s">
        <v>645</v>
      </c>
      <c r="C462" s="7" t="s">
        <v>338</v>
      </c>
      <c r="D462" s="7" t="s">
        <v>143</v>
      </c>
    </row>
    <row r="463" spans="2:4" hidden="1" x14ac:dyDescent="0.25">
      <c r="B463" s="6" t="s">
        <v>646</v>
      </c>
      <c r="C463" s="7" t="s">
        <v>207</v>
      </c>
      <c r="D463" s="7" t="s">
        <v>171</v>
      </c>
    </row>
    <row r="464" spans="2:4" hidden="1" x14ac:dyDescent="0.25">
      <c r="B464" s="6" t="s">
        <v>647</v>
      </c>
      <c r="C464" s="7" t="s">
        <v>173</v>
      </c>
      <c r="D464" s="7" t="s">
        <v>143</v>
      </c>
    </row>
    <row r="465" spans="2:4" hidden="1" x14ac:dyDescent="0.25">
      <c r="B465" s="6" t="s">
        <v>647</v>
      </c>
      <c r="C465" s="7" t="s">
        <v>184</v>
      </c>
      <c r="D465" s="7" t="s">
        <v>112</v>
      </c>
    </row>
    <row r="466" spans="2:4" hidden="1" x14ac:dyDescent="0.25">
      <c r="B466" s="6" t="s">
        <v>648</v>
      </c>
      <c r="C466" s="7" t="s">
        <v>145</v>
      </c>
      <c r="D466" s="7" t="s">
        <v>112</v>
      </c>
    </row>
    <row r="467" spans="2:4" hidden="1" x14ac:dyDescent="0.25">
      <c r="B467" s="6" t="s">
        <v>649</v>
      </c>
      <c r="C467" s="7" t="s">
        <v>173</v>
      </c>
      <c r="D467" s="7" t="s">
        <v>143</v>
      </c>
    </row>
    <row r="468" spans="2:4" hidden="1" x14ac:dyDescent="0.25">
      <c r="B468" s="6" t="s">
        <v>650</v>
      </c>
      <c r="C468" s="7" t="s">
        <v>114</v>
      </c>
      <c r="D468" s="7" t="s">
        <v>115</v>
      </c>
    </row>
    <row r="469" spans="2:4" hidden="1" x14ac:dyDescent="0.25">
      <c r="B469" s="6" t="s">
        <v>651</v>
      </c>
      <c r="C469" s="7" t="s">
        <v>173</v>
      </c>
      <c r="D469" s="7" t="s">
        <v>143</v>
      </c>
    </row>
    <row r="470" spans="2:4" hidden="1" x14ac:dyDescent="0.25">
      <c r="B470" s="6" t="s">
        <v>652</v>
      </c>
      <c r="C470" s="7" t="s">
        <v>212</v>
      </c>
      <c r="D470" s="7" t="s">
        <v>171</v>
      </c>
    </row>
    <row r="471" spans="2:4" hidden="1" x14ac:dyDescent="0.25">
      <c r="B471" s="6" t="s">
        <v>652</v>
      </c>
      <c r="C471" s="7" t="s">
        <v>173</v>
      </c>
      <c r="D471" s="7" t="s">
        <v>143</v>
      </c>
    </row>
    <row r="472" spans="2:4" hidden="1" x14ac:dyDescent="0.25">
      <c r="B472" s="6" t="s">
        <v>653</v>
      </c>
      <c r="C472" s="7" t="s">
        <v>225</v>
      </c>
      <c r="D472" s="7" t="s">
        <v>108</v>
      </c>
    </row>
    <row r="473" spans="2:4" hidden="1" x14ac:dyDescent="0.25">
      <c r="B473" s="6" t="s">
        <v>654</v>
      </c>
      <c r="C473" s="7" t="s">
        <v>145</v>
      </c>
      <c r="D473" s="7" t="s">
        <v>112</v>
      </c>
    </row>
    <row r="474" spans="2:4" hidden="1" x14ac:dyDescent="0.25">
      <c r="B474" s="8" t="s">
        <v>655</v>
      </c>
      <c r="C474" s="7" t="s">
        <v>155</v>
      </c>
      <c r="D474" s="7" t="s">
        <v>115</v>
      </c>
    </row>
    <row r="475" spans="2:4" hidden="1" x14ac:dyDescent="0.25">
      <c r="B475" s="6" t="s">
        <v>656</v>
      </c>
      <c r="C475" s="7" t="s">
        <v>343</v>
      </c>
      <c r="D475" s="7" t="s">
        <v>115</v>
      </c>
    </row>
    <row r="476" spans="2:4" hidden="1" x14ac:dyDescent="0.25">
      <c r="B476" s="6" t="s">
        <v>656</v>
      </c>
      <c r="C476" s="7" t="s">
        <v>179</v>
      </c>
      <c r="D476" s="7" t="s">
        <v>112</v>
      </c>
    </row>
    <row r="477" spans="2:4" hidden="1" x14ac:dyDescent="0.25">
      <c r="B477" s="6" t="s">
        <v>657</v>
      </c>
      <c r="C477" s="7" t="s">
        <v>132</v>
      </c>
      <c r="D477" s="7" t="s">
        <v>133</v>
      </c>
    </row>
    <row r="478" spans="2:4" hidden="1" x14ac:dyDescent="0.25">
      <c r="B478" s="6" t="s">
        <v>658</v>
      </c>
      <c r="C478" s="7" t="s">
        <v>132</v>
      </c>
      <c r="D478" s="7" t="s">
        <v>133</v>
      </c>
    </row>
    <row r="479" spans="2:4" hidden="1" x14ac:dyDescent="0.25">
      <c r="B479" s="6" t="s">
        <v>659</v>
      </c>
      <c r="C479" s="7" t="s">
        <v>132</v>
      </c>
      <c r="D479" s="7" t="s">
        <v>133</v>
      </c>
    </row>
    <row r="480" spans="2:4" hidden="1" x14ac:dyDescent="0.25">
      <c r="B480" s="6" t="s">
        <v>660</v>
      </c>
      <c r="C480" s="7" t="s">
        <v>192</v>
      </c>
      <c r="D480" s="7" t="s">
        <v>108</v>
      </c>
    </row>
    <row r="481" spans="2:4" hidden="1" x14ac:dyDescent="0.25">
      <c r="B481" s="6" t="s">
        <v>661</v>
      </c>
      <c r="C481" s="7" t="s">
        <v>184</v>
      </c>
      <c r="D481" s="7" t="s">
        <v>112</v>
      </c>
    </row>
    <row r="482" spans="2:4" hidden="1" x14ac:dyDescent="0.25">
      <c r="B482" s="6" t="s">
        <v>662</v>
      </c>
      <c r="C482" s="7" t="s">
        <v>124</v>
      </c>
      <c r="D482" s="7" t="s">
        <v>115</v>
      </c>
    </row>
    <row r="483" spans="2:4" hidden="1" x14ac:dyDescent="0.25">
      <c r="B483" s="6" t="s">
        <v>663</v>
      </c>
      <c r="C483" s="7" t="s">
        <v>165</v>
      </c>
      <c r="D483" s="7" t="s">
        <v>143</v>
      </c>
    </row>
    <row r="484" spans="2:4" hidden="1" x14ac:dyDescent="0.25">
      <c r="B484" s="6" t="s">
        <v>664</v>
      </c>
      <c r="C484" s="7" t="s">
        <v>219</v>
      </c>
      <c r="D484" s="7" t="s">
        <v>143</v>
      </c>
    </row>
    <row r="485" spans="2:4" hidden="1" x14ac:dyDescent="0.25">
      <c r="B485" s="6" t="s">
        <v>665</v>
      </c>
      <c r="C485" s="7" t="s">
        <v>114</v>
      </c>
      <c r="D485" s="7" t="s">
        <v>115</v>
      </c>
    </row>
    <row r="486" spans="2:4" hidden="1" x14ac:dyDescent="0.25">
      <c r="B486" s="6" t="s">
        <v>666</v>
      </c>
      <c r="C486" s="7" t="s">
        <v>114</v>
      </c>
      <c r="D486" s="7" t="s">
        <v>115</v>
      </c>
    </row>
    <row r="487" spans="2:4" hidden="1" x14ac:dyDescent="0.25">
      <c r="B487" s="6" t="s">
        <v>667</v>
      </c>
      <c r="C487" s="7" t="s">
        <v>182</v>
      </c>
      <c r="D487" s="7" t="s">
        <v>112</v>
      </c>
    </row>
    <row r="488" spans="2:4" hidden="1" x14ac:dyDescent="0.25">
      <c r="B488" s="6" t="s">
        <v>668</v>
      </c>
      <c r="C488" s="7" t="s">
        <v>173</v>
      </c>
      <c r="D488" s="7" t="s">
        <v>143</v>
      </c>
    </row>
    <row r="489" spans="2:4" hidden="1" x14ac:dyDescent="0.25">
      <c r="B489" s="6" t="s">
        <v>669</v>
      </c>
      <c r="C489" s="7" t="s">
        <v>111</v>
      </c>
      <c r="D489" s="7" t="s">
        <v>112</v>
      </c>
    </row>
    <row r="490" spans="2:4" hidden="1" x14ac:dyDescent="0.25">
      <c r="B490" s="6" t="s">
        <v>670</v>
      </c>
      <c r="C490" s="7" t="s">
        <v>165</v>
      </c>
      <c r="D490" s="7" t="s">
        <v>143</v>
      </c>
    </row>
    <row r="491" spans="2:4" hidden="1" x14ac:dyDescent="0.25">
      <c r="B491" s="6" t="s">
        <v>671</v>
      </c>
      <c r="C491" s="7" t="s">
        <v>281</v>
      </c>
      <c r="D491" s="7" t="s">
        <v>171</v>
      </c>
    </row>
    <row r="492" spans="2:4" hidden="1" x14ac:dyDescent="0.25">
      <c r="B492" s="6" t="s">
        <v>672</v>
      </c>
      <c r="C492" s="7" t="s">
        <v>145</v>
      </c>
      <c r="D492" s="7" t="s">
        <v>112</v>
      </c>
    </row>
    <row r="493" spans="2:4" hidden="1" x14ac:dyDescent="0.25">
      <c r="B493" s="6" t="s">
        <v>673</v>
      </c>
      <c r="C493" s="7" t="s">
        <v>242</v>
      </c>
      <c r="D493" s="7" t="s">
        <v>112</v>
      </c>
    </row>
    <row r="494" spans="2:4" hidden="1" x14ac:dyDescent="0.25">
      <c r="B494" s="6" t="s">
        <v>674</v>
      </c>
      <c r="C494" s="7" t="s">
        <v>228</v>
      </c>
      <c r="D494" s="7" t="s">
        <v>108</v>
      </c>
    </row>
    <row r="495" spans="2:4" hidden="1" x14ac:dyDescent="0.25">
      <c r="B495" s="6" t="s">
        <v>675</v>
      </c>
      <c r="C495" s="7" t="s">
        <v>119</v>
      </c>
      <c r="D495" s="7" t="s">
        <v>112</v>
      </c>
    </row>
    <row r="496" spans="2:4" hidden="1" x14ac:dyDescent="0.25">
      <c r="B496" s="6" t="s">
        <v>676</v>
      </c>
      <c r="C496" s="7" t="s">
        <v>182</v>
      </c>
      <c r="D496" s="7" t="s">
        <v>112</v>
      </c>
    </row>
    <row r="497" spans="2:4" hidden="1" x14ac:dyDescent="0.25">
      <c r="B497" s="6" t="s">
        <v>677</v>
      </c>
      <c r="C497" s="7" t="s">
        <v>117</v>
      </c>
      <c r="D497" s="7" t="s">
        <v>112</v>
      </c>
    </row>
    <row r="498" spans="2:4" hidden="1" x14ac:dyDescent="0.25">
      <c r="B498" s="6" t="s">
        <v>678</v>
      </c>
      <c r="C498" s="7" t="s">
        <v>145</v>
      </c>
      <c r="D498" s="7" t="s">
        <v>112</v>
      </c>
    </row>
    <row r="499" spans="2:4" hidden="1" x14ac:dyDescent="0.25">
      <c r="B499" s="6" t="s">
        <v>679</v>
      </c>
      <c r="C499" s="7" t="s">
        <v>228</v>
      </c>
      <c r="D499" s="7" t="s">
        <v>108</v>
      </c>
    </row>
    <row r="500" spans="2:4" hidden="1" x14ac:dyDescent="0.25">
      <c r="B500" s="6" t="s">
        <v>680</v>
      </c>
      <c r="C500" s="7" t="s">
        <v>420</v>
      </c>
      <c r="D500" s="7" t="s">
        <v>133</v>
      </c>
    </row>
    <row r="501" spans="2:4" hidden="1" x14ac:dyDescent="0.25">
      <c r="B501" s="6" t="s">
        <v>681</v>
      </c>
      <c r="C501" s="7" t="s">
        <v>114</v>
      </c>
      <c r="D501" s="7" t="s">
        <v>115</v>
      </c>
    </row>
    <row r="502" spans="2:4" hidden="1" x14ac:dyDescent="0.25">
      <c r="B502" s="6" t="s">
        <v>682</v>
      </c>
      <c r="C502" s="7" t="s">
        <v>147</v>
      </c>
      <c r="D502" s="7" t="s">
        <v>138</v>
      </c>
    </row>
    <row r="503" spans="2:4" hidden="1" x14ac:dyDescent="0.25">
      <c r="B503" s="6" t="s">
        <v>683</v>
      </c>
      <c r="C503" s="7" t="s">
        <v>142</v>
      </c>
      <c r="D503" s="7" t="s">
        <v>143</v>
      </c>
    </row>
    <row r="504" spans="2:4" hidden="1" x14ac:dyDescent="0.25">
      <c r="B504" s="6" t="s">
        <v>684</v>
      </c>
      <c r="C504" s="7" t="s">
        <v>173</v>
      </c>
      <c r="D504" s="7" t="s">
        <v>143</v>
      </c>
    </row>
    <row r="505" spans="2:4" hidden="1" x14ac:dyDescent="0.25">
      <c r="B505" s="6" t="s">
        <v>685</v>
      </c>
      <c r="C505" s="7" t="s">
        <v>437</v>
      </c>
      <c r="D505" s="7" t="s">
        <v>143</v>
      </c>
    </row>
    <row r="506" spans="2:4" hidden="1" x14ac:dyDescent="0.25">
      <c r="B506" s="6" t="s">
        <v>686</v>
      </c>
      <c r="C506" s="7" t="s">
        <v>420</v>
      </c>
      <c r="D506" s="7" t="s">
        <v>133</v>
      </c>
    </row>
    <row r="507" spans="2:4" hidden="1" x14ac:dyDescent="0.25">
      <c r="B507" s="6" t="s">
        <v>687</v>
      </c>
      <c r="C507" s="7" t="s">
        <v>177</v>
      </c>
      <c r="D507" s="7" t="s">
        <v>130</v>
      </c>
    </row>
    <row r="508" spans="2:4" hidden="1" x14ac:dyDescent="0.25">
      <c r="B508" s="6" t="s">
        <v>688</v>
      </c>
      <c r="C508" s="7" t="s">
        <v>437</v>
      </c>
      <c r="D508" s="7" t="s">
        <v>143</v>
      </c>
    </row>
    <row r="509" spans="2:4" hidden="1" x14ac:dyDescent="0.25">
      <c r="B509" s="6" t="s">
        <v>689</v>
      </c>
      <c r="C509" s="7" t="s">
        <v>205</v>
      </c>
      <c r="D509" s="7" t="s">
        <v>133</v>
      </c>
    </row>
    <row r="510" spans="2:4" hidden="1" x14ac:dyDescent="0.25">
      <c r="B510" s="6" t="s">
        <v>690</v>
      </c>
      <c r="C510" s="7" t="s">
        <v>132</v>
      </c>
      <c r="D510" s="7" t="s">
        <v>133</v>
      </c>
    </row>
    <row r="511" spans="2:4" hidden="1" x14ac:dyDescent="0.25">
      <c r="B511" s="6" t="s">
        <v>691</v>
      </c>
      <c r="C511" s="7" t="s">
        <v>126</v>
      </c>
      <c r="D511" s="7" t="s">
        <v>108</v>
      </c>
    </row>
    <row r="512" spans="2:4" hidden="1" x14ac:dyDescent="0.25">
      <c r="B512" s="6" t="s">
        <v>692</v>
      </c>
      <c r="C512" s="7" t="s">
        <v>205</v>
      </c>
      <c r="D512" s="7" t="s">
        <v>133</v>
      </c>
    </row>
    <row r="513" spans="2:4" hidden="1" x14ac:dyDescent="0.25">
      <c r="B513" s="6" t="s">
        <v>693</v>
      </c>
      <c r="C513" s="7" t="s">
        <v>209</v>
      </c>
      <c r="D513" s="7" t="s">
        <v>108</v>
      </c>
    </row>
    <row r="514" spans="2:4" hidden="1" x14ac:dyDescent="0.25">
      <c r="B514" s="6" t="s">
        <v>694</v>
      </c>
      <c r="C514" s="7" t="s">
        <v>114</v>
      </c>
      <c r="D514" s="7" t="s">
        <v>115</v>
      </c>
    </row>
    <row r="515" spans="2:4" hidden="1" x14ac:dyDescent="0.25">
      <c r="B515" s="6" t="s">
        <v>695</v>
      </c>
      <c r="C515" s="7" t="s">
        <v>409</v>
      </c>
      <c r="D515" s="7" t="s">
        <v>133</v>
      </c>
    </row>
    <row r="516" spans="2:4" hidden="1" x14ac:dyDescent="0.25">
      <c r="B516" s="6" t="s">
        <v>696</v>
      </c>
      <c r="C516" s="7" t="s">
        <v>397</v>
      </c>
      <c r="D516" s="7" t="s">
        <v>115</v>
      </c>
    </row>
    <row r="517" spans="2:4" hidden="1" x14ac:dyDescent="0.25">
      <c r="B517" s="6" t="s">
        <v>697</v>
      </c>
      <c r="C517" s="7" t="s">
        <v>212</v>
      </c>
      <c r="D517" s="7" t="s">
        <v>171</v>
      </c>
    </row>
    <row r="518" spans="2:4" hidden="1" x14ac:dyDescent="0.25">
      <c r="B518" s="6" t="s">
        <v>698</v>
      </c>
      <c r="C518" s="7" t="s">
        <v>119</v>
      </c>
      <c r="D518" s="7" t="s">
        <v>112</v>
      </c>
    </row>
    <row r="519" spans="2:4" hidden="1" x14ac:dyDescent="0.25">
      <c r="B519" s="6" t="s">
        <v>699</v>
      </c>
      <c r="C519" s="7" t="s">
        <v>142</v>
      </c>
      <c r="D519" s="7" t="s">
        <v>143</v>
      </c>
    </row>
    <row r="520" spans="2:4" hidden="1" x14ac:dyDescent="0.25">
      <c r="B520" s="6" t="s">
        <v>700</v>
      </c>
      <c r="C520" s="7" t="s">
        <v>255</v>
      </c>
      <c r="D520" s="7" t="s">
        <v>133</v>
      </c>
    </row>
    <row r="521" spans="2:4" hidden="1" x14ac:dyDescent="0.25">
      <c r="B521" s="6" t="s">
        <v>701</v>
      </c>
      <c r="C521" s="7" t="s">
        <v>249</v>
      </c>
      <c r="D521" s="7" t="s">
        <v>171</v>
      </c>
    </row>
    <row r="522" spans="2:4" hidden="1" x14ac:dyDescent="0.25">
      <c r="B522" s="6" t="s">
        <v>702</v>
      </c>
      <c r="C522" s="7" t="s">
        <v>404</v>
      </c>
      <c r="D522" s="7" t="s">
        <v>143</v>
      </c>
    </row>
    <row r="523" spans="2:4" hidden="1" x14ac:dyDescent="0.25">
      <c r="B523" s="6" t="s">
        <v>703</v>
      </c>
      <c r="C523" s="7" t="s">
        <v>119</v>
      </c>
      <c r="D523" s="7" t="s">
        <v>112</v>
      </c>
    </row>
    <row r="524" spans="2:4" hidden="1" x14ac:dyDescent="0.25">
      <c r="B524" s="6" t="s">
        <v>704</v>
      </c>
      <c r="C524" s="7" t="s">
        <v>343</v>
      </c>
      <c r="D524" s="7" t="s">
        <v>115</v>
      </c>
    </row>
    <row r="525" spans="2:4" hidden="1" x14ac:dyDescent="0.25">
      <c r="B525" s="6" t="s">
        <v>705</v>
      </c>
      <c r="C525" s="7" t="s">
        <v>167</v>
      </c>
      <c r="D525" s="7" t="s">
        <v>108</v>
      </c>
    </row>
    <row r="526" spans="2:4" hidden="1" x14ac:dyDescent="0.25">
      <c r="B526" s="6" t="s">
        <v>706</v>
      </c>
      <c r="C526" s="7" t="s">
        <v>137</v>
      </c>
      <c r="D526" s="7" t="s">
        <v>138</v>
      </c>
    </row>
    <row r="527" spans="2:4" hidden="1" x14ac:dyDescent="0.25">
      <c r="B527" s="6" t="s">
        <v>707</v>
      </c>
      <c r="C527" s="7" t="s">
        <v>271</v>
      </c>
      <c r="D527" s="7" t="s">
        <v>130</v>
      </c>
    </row>
    <row r="528" spans="2:4" hidden="1" x14ac:dyDescent="0.25">
      <c r="B528" s="6" t="s">
        <v>708</v>
      </c>
      <c r="C528" s="7" t="s">
        <v>132</v>
      </c>
      <c r="D528" s="7" t="s">
        <v>133</v>
      </c>
    </row>
    <row r="529" spans="2:4" hidden="1" x14ac:dyDescent="0.25">
      <c r="B529" s="6" t="s">
        <v>709</v>
      </c>
      <c r="C529" s="7" t="s">
        <v>188</v>
      </c>
      <c r="D529" s="7" t="s">
        <v>138</v>
      </c>
    </row>
    <row r="530" spans="2:4" hidden="1" x14ac:dyDescent="0.25">
      <c r="B530" s="6" t="s">
        <v>710</v>
      </c>
      <c r="C530" s="7" t="s">
        <v>192</v>
      </c>
      <c r="D530" s="7" t="s">
        <v>108</v>
      </c>
    </row>
    <row r="531" spans="2:4" hidden="1" x14ac:dyDescent="0.25">
      <c r="B531" s="6" t="s">
        <v>711</v>
      </c>
      <c r="C531" s="7" t="s">
        <v>287</v>
      </c>
      <c r="D531" s="7" t="s">
        <v>143</v>
      </c>
    </row>
    <row r="532" spans="2:4" hidden="1" x14ac:dyDescent="0.25">
      <c r="B532" s="6" t="s">
        <v>712</v>
      </c>
      <c r="C532" s="7" t="s">
        <v>173</v>
      </c>
      <c r="D532" s="7" t="s">
        <v>143</v>
      </c>
    </row>
    <row r="533" spans="2:4" hidden="1" x14ac:dyDescent="0.25">
      <c r="B533" s="6" t="s">
        <v>713</v>
      </c>
      <c r="C533" s="7" t="s">
        <v>404</v>
      </c>
      <c r="D533" s="7" t="s">
        <v>143</v>
      </c>
    </row>
    <row r="534" spans="2:4" hidden="1" x14ac:dyDescent="0.25">
      <c r="B534" s="6" t="s">
        <v>714</v>
      </c>
      <c r="C534" s="7" t="s">
        <v>151</v>
      </c>
      <c r="D534" s="7" t="s">
        <v>143</v>
      </c>
    </row>
    <row r="535" spans="2:4" hidden="1" x14ac:dyDescent="0.25">
      <c r="B535" s="6" t="s">
        <v>715</v>
      </c>
      <c r="C535" s="7" t="s">
        <v>273</v>
      </c>
      <c r="D535" s="7" t="s">
        <v>143</v>
      </c>
    </row>
    <row r="536" spans="2:4" hidden="1" x14ac:dyDescent="0.25">
      <c r="B536" s="6" t="s">
        <v>716</v>
      </c>
      <c r="C536" s="7" t="s">
        <v>165</v>
      </c>
      <c r="D536" s="7" t="s">
        <v>143</v>
      </c>
    </row>
    <row r="537" spans="2:4" hidden="1" x14ac:dyDescent="0.25">
      <c r="B537" s="6" t="s">
        <v>717</v>
      </c>
      <c r="C537" s="7" t="s">
        <v>173</v>
      </c>
      <c r="D537" s="7" t="s">
        <v>143</v>
      </c>
    </row>
    <row r="538" spans="2:4" hidden="1" x14ac:dyDescent="0.25">
      <c r="B538" s="6" t="s">
        <v>718</v>
      </c>
      <c r="C538" s="7" t="s">
        <v>281</v>
      </c>
      <c r="D538" s="7" t="s">
        <v>171</v>
      </c>
    </row>
    <row r="539" spans="2:4" hidden="1" x14ac:dyDescent="0.25">
      <c r="B539" s="6" t="s">
        <v>719</v>
      </c>
      <c r="C539" s="7" t="s">
        <v>173</v>
      </c>
      <c r="D539" s="7" t="s">
        <v>143</v>
      </c>
    </row>
    <row r="540" spans="2:4" hidden="1" x14ac:dyDescent="0.25">
      <c r="B540" s="6" t="s">
        <v>720</v>
      </c>
      <c r="C540" s="7" t="s">
        <v>281</v>
      </c>
      <c r="D540" s="7" t="s">
        <v>171</v>
      </c>
    </row>
    <row r="541" spans="2:4" hidden="1" x14ac:dyDescent="0.25">
      <c r="B541" s="6" t="s">
        <v>721</v>
      </c>
      <c r="C541" s="7" t="s">
        <v>237</v>
      </c>
      <c r="D541" s="7" t="s">
        <v>112</v>
      </c>
    </row>
    <row r="542" spans="2:4" hidden="1" x14ac:dyDescent="0.25">
      <c r="B542" s="6" t="s">
        <v>722</v>
      </c>
      <c r="C542" s="7" t="s">
        <v>182</v>
      </c>
      <c r="D542" s="7" t="s">
        <v>112</v>
      </c>
    </row>
    <row r="543" spans="2:4" hidden="1" x14ac:dyDescent="0.25">
      <c r="B543" s="6" t="s">
        <v>723</v>
      </c>
      <c r="C543" s="7" t="s">
        <v>173</v>
      </c>
      <c r="D543" s="7" t="s">
        <v>143</v>
      </c>
    </row>
    <row r="544" spans="2:4" hidden="1" x14ac:dyDescent="0.25">
      <c r="B544" s="6" t="s">
        <v>724</v>
      </c>
      <c r="C544" s="7" t="s">
        <v>182</v>
      </c>
      <c r="D544" s="7" t="s">
        <v>112</v>
      </c>
    </row>
    <row r="545" spans="2:4" hidden="1" x14ac:dyDescent="0.25">
      <c r="B545" s="6" t="s">
        <v>725</v>
      </c>
      <c r="C545" s="7" t="s">
        <v>145</v>
      </c>
      <c r="D545" s="7" t="s">
        <v>112</v>
      </c>
    </row>
    <row r="546" spans="2:4" hidden="1" x14ac:dyDescent="0.25">
      <c r="B546" s="6" t="s">
        <v>726</v>
      </c>
      <c r="C546" s="7" t="s">
        <v>173</v>
      </c>
      <c r="D546" s="7" t="s">
        <v>143</v>
      </c>
    </row>
    <row r="547" spans="2:4" hidden="1" x14ac:dyDescent="0.25">
      <c r="B547" s="6" t="s">
        <v>727</v>
      </c>
      <c r="C547" s="7" t="s">
        <v>437</v>
      </c>
      <c r="D547" s="7" t="s">
        <v>143</v>
      </c>
    </row>
    <row r="548" spans="2:4" hidden="1" x14ac:dyDescent="0.25">
      <c r="B548" s="6" t="s">
        <v>728</v>
      </c>
      <c r="C548" s="7" t="s">
        <v>281</v>
      </c>
      <c r="D548" s="7" t="s">
        <v>171</v>
      </c>
    </row>
    <row r="549" spans="2:4" hidden="1" x14ac:dyDescent="0.25">
      <c r="B549" s="6" t="s">
        <v>729</v>
      </c>
      <c r="C549" s="7" t="s">
        <v>173</v>
      </c>
      <c r="D549" s="7" t="s">
        <v>143</v>
      </c>
    </row>
    <row r="550" spans="2:4" hidden="1" x14ac:dyDescent="0.25">
      <c r="B550" s="6" t="s">
        <v>730</v>
      </c>
      <c r="C550" s="7" t="s">
        <v>377</v>
      </c>
      <c r="D550" s="7" t="s">
        <v>143</v>
      </c>
    </row>
    <row r="551" spans="2:4" hidden="1" x14ac:dyDescent="0.25">
      <c r="B551" s="6" t="s">
        <v>731</v>
      </c>
      <c r="C551" s="7" t="s">
        <v>219</v>
      </c>
      <c r="D551" s="7" t="s">
        <v>143</v>
      </c>
    </row>
    <row r="552" spans="2:4" hidden="1" x14ac:dyDescent="0.25">
      <c r="B552" s="6" t="s">
        <v>732</v>
      </c>
      <c r="C552" s="7" t="s">
        <v>255</v>
      </c>
      <c r="D552" s="7" t="s">
        <v>133</v>
      </c>
    </row>
    <row r="553" spans="2:4" hidden="1" x14ac:dyDescent="0.25">
      <c r="B553" s="6" t="s">
        <v>733</v>
      </c>
      <c r="C553" s="6" t="s">
        <v>734</v>
      </c>
      <c r="D553" s="7" t="s">
        <v>138</v>
      </c>
    </row>
    <row r="554" spans="2:4" hidden="1" x14ac:dyDescent="0.25">
      <c r="B554" s="6" t="s">
        <v>735</v>
      </c>
      <c r="C554" s="7" t="s">
        <v>562</v>
      </c>
      <c r="D554" s="7" t="s">
        <v>130</v>
      </c>
    </row>
    <row r="555" spans="2:4" hidden="1" x14ac:dyDescent="0.25">
      <c r="B555" s="6" t="s">
        <v>736</v>
      </c>
      <c r="C555" s="7" t="s">
        <v>205</v>
      </c>
      <c r="D555" s="7" t="s">
        <v>133</v>
      </c>
    </row>
    <row r="556" spans="2:4" hidden="1" x14ac:dyDescent="0.25">
      <c r="B556" s="6" t="s">
        <v>737</v>
      </c>
      <c r="C556" s="7" t="s">
        <v>121</v>
      </c>
      <c r="D556" s="7" t="s">
        <v>115</v>
      </c>
    </row>
    <row r="557" spans="2:4" hidden="1" x14ac:dyDescent="0.25">
      <c r="B557" s="6" t="s">
        <v>738</v>
      </c>
      <c r="C557" s="7" t="s">
        <v>217</v>
      </c>
      <c r="D557" s="7" t="s">
        <v>130</v>
      </c>
    </row>
    <row r="558" spans="2:4" hidden="1" x14ac:dyDescent="0.25">
      <c r="B558" s="6" t="s">
        <v>739</v>
      </c>
      <c r="C558" s="7" t="s">
        <v>147</v>
      </c>
      <c r="D558" s="7" t="s">
        <v>138</v>
      </c>
    </row>
    <row r="559" spans="2:4" hidden="1" x14ac:dyDescent="0.25">
      <c r="B559" s="6" t="s">
        <v>740</v>
      </c>
      <c r="C559" s="7" t="s">
        <v>306</v>
      </c>
      <c r="D559" s="7" t="s">
        <v>143</v>
      </c>
    </row>
    <row r="560" spans="2:4" hidden="1" x14ac:dyDescent="0.25">
      <c r="B560" s="6" t="s">
        <v>741</v>
      </c>
      <c r="C560" s="7" t="s">
        <v>420</v>
      </c>
      <c r="D560" s="7" t="s">
        <v>133</v>
      </c>
    </row>
    <row r="561" spans="2:4" hidden="1" x14ac:dyDescent="0.25">
      <c r="B561" s="6" t="s">
        <v>742</v>
      </c>
      <c r="C561" s="7" t="s">
        <v>293</v>
      </c>
      <c r="D561" s="7" t="s">
        <v>171</v>
      </c>
    </row>
    <row r="562" spans="2:4" hidden="1" x14ac:dyDescent="0.25">
      <c r="B562" s="6" t="s">
        <v>743</v>
      </c>
      <c r="C562" s="7" t="s">
        <v>562</v>
      </c>
      <c r="D562" s="7" t="s">
        <v>130</v>
      </c>
    </row>
    <row r="563" spans="2:4" hidden="1" x14ac:dyDescent="0.25">
      <c r="B563" s="6" t="s">
        <v>744</v>
      </c>
      <c r="C563" s="7" t="s">
        <v>237</v>
      </c>
      <c r="D563" s="7" t="s">
        <v>112</v>
      </c>
    </row>
    <row r="564" spans="2:4" hidden="1" x14ac:dyDescent="0.25">
      <c r="B564" s="6" t="s">
        <v>745</v>
      </c>
      <c r="C564" s="7" t="s">
        <v>287</v>
      </c>
      <c r="D564" s="7" t="s">
        <v>143</v>
      </c>
    </row>
    <row r="565" spans="2:4" hidden="1" x14ac:dyDescent="0.25">
      <c r="B565" s="6" t="s">
        <v>746</v>
      </c>
      <c r="C565" s="7" t="s">
        <v>219</v>
      </c>
      <c r="D565" s="7" t="s">
        <v>143</v>
      </c>
    </row>
    <row r="566" spans="2:4" hidden="1" x14ac:dyDescent="0.25">
      <c r="B566" s="6" t="s">
        <v>747</v>
      </c>
      <c r="C566" s="7" t="s">
        <v>119</v>
      </c>
      <c r="D566" s="7" t="s">
        <v>112</v>
      </c>
    </row>
    <row r="567" spans="2:4" hidden="1" x14ac:dyDescent="0.25">
      <c r="B567" s="6" t="s">
        <v>748</v>
      </c>
      <c r="C567" s="7" t="s">
        <v>212</v>
      </c>
      <c r="D567" s="7" t="s">
        <v>171</v>
      </c>
    </row>
    <row r="568" spans="2:4" hidden="1" x14ac:dyDescent="0.25">
      <c r="B568" s="6" t="s">
        <v>749</v>
      </c>
      <c r="C568" s="7" t="s">
        <v>306</v>
      </c>
      <c r="D568" s="7" t="s">
        <v>143</v>
      </c>
    </row>
    <row r="569" spans="2:4" hidden="1" x14ac:dyDescent="0.25">
      <c r="B569" s="6" t="s">
        <v>750</v>
      </c>
      <c r="C569" s="7" t="s">
        <v>167</v>
      </c>
      <c r="D569" s="7" t="s">
        <v>108</v>
      </c>
    </row>
    <row r="570" spans="2:4" hidden="1" x14ac:dyDescent="0.25">
      <c r="B570" s="6" t="s">
        <v>751</v>
      </c>
      <c r="C570" s="7" t="s">
        <v>135</v>
      </c>
      <c r="D570" s="7" t="s">
        <v>112</v>
      </c>
    </row>
    <row r="571" spans="2:4" hidden="1" x14ac:dyDescent="0.25">
      <c r="B571" s="6" t="s">
        <v>752</v>
      </c>
      <c r="C571" s="7" t="s">
        <v>184</v>
      </c>
      <c r="D571" s="7" t="s">
        <v>112</v>
      </c>
    </row>
    <row r="572" spans="2:4" hidden="1" x14ac:dyDescent="0.25">
      <c r="B572" s="6" t="s">
        <v>753</v>
      </c>
      <c r="C572" s="7" t="s">
        <v>308</v>
      </c>
      <c r="D572" s="7" t="s">
        <v>130</v>
      </c>
    </row>
    <row r="573" spans="2:4" hidden="1" x14ac:dyDescent="0.25">
      <c r="B573" s="6" t="s">
        <v>754</v>
      </c>
      <c r="C573" s="7" t="s">
        <v>299</v>
      </c>
      <c r="D573" s="7" t="s">
        <v>143</v>
      </c>
    </row>
    <row r="574" spans="2:4" hidden="1" x14ac:dyDescent="0.25">
      <c r="B574" s="6" t="s">
        <v>755</v>
      </c>
      <c r="C574" s="7" t="s">
        <v>255</v>
      </c>
      <c r="D574" s="7" t="s">
        <v>133</v>
      </c>
    </row>
    <row r="575" spans="2:4" hidden="1" x14ac:dyDescent="0.25">
      <c r="B575" s="6" t="s">
        <v>756</v>
      </c>
      <c r="C575" s="7" t="s">
        <v>249</v>
      </c>
      <c r="D575" s="7" t="s">
        <v>171</v>
      </c>
    </row>
    <row r="576" spans="2:4" hidden="1" x14ac:dyDescent="0.25">
      <c r="B576" s="6" t="s">
        <v>757</v>
      </c>
      <c r="C576" s="7" t="s">
        <v>111</v>
      </c>
      <c r="D576" s="7" t="s">
        <v>112</v>
      </c>
    </row>
    <row r="577" spans="2:4" hidden="1" x14ac:dyDescent="0.25">
      <c r="B577" s="6" t="s">
        <v>758</v>
      </c>
      <c r="C577" s="7" t="s">
        <v>219</v>
      </c>
      <c r="D577" s="7" t="s">
        <v>143</v>
      </c>
    </row>
    <row r="578" spans="2:4" hidden="1" x14ac:dyDescent="0.25">
      <c r="B578" s="6" t="s">
        <v>759</v>
      </c>
      <c r="C578" s="7" t="s">
        <v>117</v>
      </c>
      <c r="D578" s="7" t="s">
        <v>112</v>
      </c>
    </row>
    <row r="579" spans="2:4" hidden="1" x14ac:dyDescent="0.25">
      <c r="B579" s="6" t="s">
        <v>760</v>
      </c>
      <c r="C579" s="7" t="s">
        <v>167</v>
      </c>
      <c r="D579" s="7" t="s">
        <v>108</v>
      </c>
    </row>
    <row r="580" spans="2:4" hidden="1" x14ac:dyDescent="0.25">
      <c r="B580" s="6" t="s">
        <v>761</v>
      </c>
      <c r="C580" s="7" t="s">
        <v>195</v>
      </c>
      <c r="D580" s="7" t="s">
        <v>171</v>
      </c>
    </row>
    <row r="581" spans="2:4" hidden="1" x14ac:dyDescent="0.25">
      <c r="B581" s="6" t="s">
        <v>762</v>
      </c>
      <c r="C581" s="7" t="s">
        <v>142</v>
      </c>
      <c r="D581" s="7" t="s">
        <v>143</v>
      </c>
    </row>
    <row r="582" spans="2:4" hidden="1" x14ac:dyDescent="0.25">
      <c r="B582" s="6" t="s">
        <v>763</v>
      </c>
      <c r="C582" s="7" t="s">
        <v>117</v>
      </c>
      <c r="D582" s="7" t="s">
        <v>112</v>
      </c>
    </row>
    <row r="583" spans="2:4" hidden="1" x14ac:dyDescent="0.25">
      <c r="B583" s="6" t="s">
        <v>764</v>
      </c>
      <c r="C583" s="7" t="s">
        <v>119</v>
      </c>
      <c r="D583" s="7" t="s">
        <v>112</v>
      </c>
    </row>
    <row r="584" spans="2:4" hidden="1" x14ac:dyDescent="0.25">
      <c r="B584" s="6" t="s">
        <v>765</v>
      </c>
      <c r="C584" s="7" t="s">
        <v>119</v>
      </c>
      <c r="D584" s="7" t="s">
        <v>112</v>
      </c>
    </row>
    <row r="585" spans="2:4" hidden="1" x14ac:dyDescent="0.25">
      <c r="B585" s="6" t="s">
        <v>766</v>
      </c>
      <c r="C585" s="7" t="s">
        <v>219</v>
      </c>
      <c r="D585" s="7" t="s">
        <v>143</v>
      </c>
    </row>
    <row r="586" spans="2:4" hidden="1" x14ac:dyDescent="0.25">
      <c r="B586" s="6" t="s">
        <v>767</v>
      </c>
      <c r="C586" s="7" t="s">
        <v>205</v>
      </c>
      <c r="D586" s="7" t="s">
        <v>133</v>
      </c>
    </row>
    <row r="587" spans="2:4" hidden="1" x14ac:dyDescent="0.25">
      <c r="B587" s="6" t="s">
        <v>768</v>
      </c>
      <c r="C587" s="7" t="s">
        <v>357</v>
      </c>
      <c r="D587" s="7" t="s">
        <v>171</v>
      </c>
    </row>
    <row r="588" spans="2:4" hidden="1" x14ac:dyDescent="0.25">
      <c r="B588" s="6" t="s">
        <v>769</v>
      </c>
      <c r="C588" s="7" t="s">
        <v>124</v>
      </c>
      <c r="D588" s="7" t="s">
        <v>115</v>
      </c>
    </row>
    <row r="589" spans="2:4" hidden="1" x14ac:dyDescent="0.25">
      <c r="B589" s="6" t="s">
        <v>770</v>
      </c>
      <c r="C589" s="7" t="s">
        <v>271</v>
      </c>
      <c r="D589" s="7" t="s">
        <v>130</v>
      </c>
    </row>
    <row r="590" spans="2:4" hidden="1" x14ac:dyDescent="0.25">
      <c r="B590" s="6" t="s">
        <v>771</v>
      </c>
      <c r="C590" s="7" t="s">
        <v>192</v>
      </c>
      <c r="D590" s="7" t="s">
        <v>108</v>
      </c>
    </row>
    <row r="591" spans="2:4" hidden="1" x14ac:dyDescent="0.25">
      <c r="B591" s="6" t="s">
        <v>772</v>
      </c>
      <c r="C591" s="7" t="s">
        <v>205</v>
      </c>
      <c r="D591" s="7" t="s">
        <v>133</v>
      </c>
    </row>
    <row r="592" spans="2:4" hidden="1" x14ac:dyDescent="0.25">
      <c r="B592" s="6" t="s">
        <v>773</v>
      </c>
      <c r="C592" s="7" t="s">
        <v>137</v>
      </c>
      <c r="D592" s="7" t="s">
        <v>138</v>
      </c>
    </row>
    <row r="593" spans="2:4" hidden="1" x14ac:dyDescent="0.25">
      <c r="B593" s="6" t="s">
        <v>773</v>
      </c>
      <c r="C593" s="7" t="s">
        <v>195</v>
      </c>
      <c r="D593" s="7" t="s">
        <v>171</v>
      </c>
    </row>
    <row r="594" spans="2:4" hidden="1" x14ac:dyDescent="0.25">
      <c r="B594" s="6" t="s">
        <v>774</v>
      </c>
      <c r="C594" s="7" t="s">
        <v>572</v>
      </c>
      <c r="D594" s="7" t="s">
        <v>143</v>
      </c>
    </row>
    <row r="595" spans="2:4" hidden="1" x14ac:dyDescent="0.25">
      <c r="B595" s="6" t="s">
        <v>775</v>
      </c>
      <c r="C595" s="7" t="s">
        <v>343</v>
      </c>
      <c r="D595" s="7" t="s">
        <v>115</v>
      </c>
    </row>
    <row r="596" spans="2:4" hidden="1" x14ac:dyDescent="0.25">
      <c r="B596" s="6" t="s">
        <v>776</v>
      </c>
      <c r="C596" s="7" t="s">
        <v>132</v>
      </c>
      <c r="D596" s="7" t="s">
        <v>133</v>
      </c>
    </row>
    <row r="597" spans="2:4" hidden="1" x14ac:dyDescent="0.25">
      <c r="B597" s="6" t="s">
        <v>776</v>
      </c>
      <c r="C597" s="7" t="s">
        <v>271</v>
      </c>
      <c r="D597" s="7" t="s">
        <v>130</v>
      </c>
    </row>
    <row r="598" spans="2:4" hidden="1" x14ac:dyDescent="0.25">
      <c r="B598" s="6" t="s">
        <v>777</v>
      </c>
      <c r="C598" s="7" t="s">
        <v>474</v>
      </c>
      <c r="D598" s="7" t="s">
        <v>143</v>
      </c>
    </row>
    <row r="599" spans="2:4" hidden="1" x14ac:dyDescent="0.25">
      <c r="B599" s="6" t="s">
        <v>778</v>
      </c>
      <c r="C599" s="7" t="s">
        <v>225</v>
      </c>
      <c r="D599" s="7" t="s">
        <v>108</v>
      </c>
    </row>
    <row r="600" spans="2:4" hidden="1" x14ac:dyDescent="0.25">
      <c r="B600" s="6" t="s">
        <v>779</v>
      </c>
      <c r="C600" s="7" t="s">
        <v>173</v>
      </c>
      <c r="D600" s="7" t="s">
        <v>143</v>
      </c>
    </row>
    <row r="601" spans="2:4" hidden="1" x14ac:dyDescent="0.25">
      <c r="B601" s="6" t="s">
        <v>780</v>
      </c>
      <c r="C601" s="7" t="s">
        <v>362</v>
      </c>
      <c r="D601" s="7" t="s">
        <v>112</v>
      </c>
    </row>
    <row r="602" spans="2:4" hidden="1" x14ac:dyDescent="0.25">
      <c r="B602" s="6" t="s">
        <v>781</v>
      </c>
      <c r="C602" s="7" t="s">
        <v>129</v>
      </c>
      <c r="D602" s="7" t="s">
        <v>130</v>
      </c>
    </row>
    <row r="603" spans="2:4" hidden="1" x14ac:dyDescent="0.25">
      <c r="B603" s="6" t="s">
        <v>782</v>
      </c>
      <c r="C603" s="7" t="s">
        <v>170</v>
      </c>
      <c r="D603" s="7" t="s">
        <v>171</v>
      </c>
    </row>
    <row r="604" spans="2:4" hidden="1" x14ac:dyDescent="0.25">
      <c r="B604" s="6" t="s">
        <v>783</v>
      </c>
      <c r="C604" s="7" t="s">
        <v>124</v>
      </c>
      <c r="D604" s="7" t="s">
        <v>115</v>
      </c>
    </row>
    <row r="605" spans="2:4" hidden="1" x14ac:dyDescent="0.25">
      <c r="B605" s="6" t="s">
        <v>784</v>
      </c>
      <c r="C605" s="7" t="s">
        <v>474</v>
      </c>
      <c r="D605" s="7" t="s">
        <v>143</v>
      </c>
    </row>
    <row r="606" spans="2:4" hidden="1" x14ac:dyDescent="0.25">
      <c r="B606" s="6" t="s">
        <v>785</v>
      </c>
      <c r="C606" s="7" t="s">
        <v>219</v>
      </c>
      <c r="D606" s="7" t="s">
        <v>143</v>
      </c>
    </row>
    <row r="607" spans="2:4" hidden="1" x14ac:dyDescent="0.25">
      <c r="B607" s="6" t="s">
        <v>786</v>
      </c>
      <c r="C607" s="6" t="s">
        <v>786</v>
      </c>
      <c r="D607" s="7" t="s">
        <v>143</v>
      </c>
    </row>
    <row r="608" spans="2:4" hidden="1" x14ac:dyDescent="0.25">
      <c r="B608" s="6" t="s">
        <v>787</v>
      </c>
      <c r="C608" s="7" t="s">
        <v>409</v>
      </c>
      <c r="D608" s="7" t="s">
        <v>133</v>
      </c>
    </row>
    <row r="609" spans="2:4" hidden="1" x14ac:dyDescent="0.25">
      <c r="B609" s="6" t="s">
        <v>788</v>
      </c>
      <c r="C609" s="7" t="s">
        <v>237</v>
      </c>
      <c r="D609" s="7" t="s">
        <v>112</v>
      </c>
    </row>
    <row r="610" spans="2:4" hidden="1" x14ac:dyDescent="0.25">
      <c r="B610" s="6" t="s">
        <v>789</v>
      </c>
      <c r="C610" s="7" t="s">
        <v>281</v>
      </c>
      <c r="D610" s="7" t="s">
        <v>171</v>
      </c>
    </row>
    <row r="611" spans="2:4" hidden="1" x14ac:dyDescent="0.25">
      <c r="B611" s="6" t="s">
        <v>790</v>
      </c>
      <c r="C611" s="7" t="s">
        <v>170</v>
      </c>
      <c r="D611" s="7" t="s">
        <v>171</v>
      </c>
    </row>
    <row r="612" spans="2:4" hidden="1" x14ac:dyDescent="0.25">
      <c r="B612" s="6" t="s">
        <v>791</v>
      </c>
      <c r="C612" s="7" t="s">
        <v>142</v>
      </c>
      <c r="D612" s="7" t="s">
        <v>143</v>
      </c>
    </row>
    <row r="613" spans="2:4" hidden="1" x14ac:dyDescent="0.25">
      <c r="B613" s="6" t="s">
        <v>792</v>
      </c>
      <c r="C613" s="7" t="s">
        <v>287</v>
      </c>
      <c r="D613" s="7" t="s">
        <v>143</v>
      </c>
    </row>
    <row r="614" spans="2:4" hidden="1" x14ac:dyDescent="0.25">
      <c r="B614" s="6" t="s">
        <v>793</v>
      </c>
      <c r="C614" s="7" t="s">
        <v>167</v>
      </c>
      <c r="D614" s="7" t="s">
        <v>108</v>
      </c>
    </row>
    <row r="615" spans="2:4" hidden="1" x14ac:dyDescent="0.25">
      <c r="B615" s="6" t="s">
        <v>794</v>
      </c>
      <c r="C615" s="7" t="s">
        <v>173</v>
      </c>
      <c r="D615" s="7" t="s">
        <v>143</v>
      </c>
    </row>
    <row r="616" spans="2:4" hidden="1" x14ac:dyDescent="0.25">
      <c r="B616" s="6" t="s">
        <v>795</v>
      </c>
      <c r="C616" s="7" t="s">
        <v>377</v>
      </c>
      <c r="D616" s="7" t="s">
        <v>143</v>
      </c>
    </row>
    <row r="617" spans="2:4" hidden="1" x14ac:dyDescent="0.25">
      <c r="B617" s="6" t="s">
        <v>796</v>
      </c>
      <c r="C617" s="7" t="s">
        <v>119</v>
      </c>
      <c r="D617" s="7" t="s">
        <v>112</v>
      </c>
    </row>
    <row r="618" spans="2:4" hidden="1" x14ac:dyDescent="0.25">
      <c r="B618" s="6" t="s">
        <v>797</v>
      </c>
      <c r="C618" s="7" t="s">
        <v>182</v>
      </c>
      <c r="D618" s="7" t="s">
        <v>112</v>
      </c>
    </row>
    <row r="619" spans="2:4" hidden="1" x14ac:dyDescent="0.25">
      <c r="B619" s="6" t="s">
        <v>798</v>
      </c>
      <c r="C619" s="7" t="s">
        <v>338</v>
      </c>
      <c r="D619" s="7" t="s">
        <v>143</v>
      </c>
    </row>
    <row r="620" spans="2:4" hidden="1" x14ac:dyDescent="0.25">
      <c r="B620" s="6" t="s">
        <v>799</v>
      </c>
      <c r="C620" s="7" t="s">
        <v>409</v>
      </c>
      <c r="D620" s="7" t="s">
        <v>133</v>
      </c>
    </row>
    <row r="621" spans="2:4" hidden="1" x14ac:dyDescent="0.25">
      <c r="B621" s="6" t="s">
        <v>800</v>
      </c>
      <c r="C621" s="7" t="s">
        <v>192</v>
      </c>
      <c r="D621" s="7" t="s">
        <v>108</v>
      </c>
    </row>
    <row r="622" spans="2:4" hidden="1" x14ac:dyDescent="0.25">
      <c r="B622" s="6" t="s">
        <v>801</v>
      </c>
      <c r="C622" s="7" t="s">
        <v>562</v>
      </c>
      <c r="D622" s="7" t="s">
        <v>130</v>
      </c>
    </row>
    <row r="623" spans="2:4" hidden="1" x14ac:dyDescent="0.25">
      <c r="B623" s="6" t="s">
        <v>802</v>
      </c>
      <c r="C623" s="7" t="s">
        <v>530</v>
      </c>
      <c r="D623" s="7" t="s">
        <v>108</v>
      </c>
    </row>
    <row r="624" spans="2:4" hidden="1" x14ac:dyDescent="0.25">
      <c r="B624" s="6" t="s">
        <v>803</v>
      </c>
      <c r="C624" s="7" t="s">
        <v>217</v>
      </c>
      <c r="D624" s="7" t="s">
        <v>130</v>
      </c>
    </row>
    <row r="625" spans="2:4" hidden="1" x14ac:dyDescent="0.25">
      <c r="B625" s="6" t="s">
        <v>804</v>
      </c>
      <c r="C625" s="7" t="s">
        <v>200</v>
      </c>
      <c r="D625" s="7" t="s">
        <v>115</v>
      </c>
    </row>
    <row r="626" spans="2:4" hidden="1" x14ac:dyDescent="0.25">
      <c r="B626" s="6" t="s">
        <v>805</v>
      </c>
      <c r="C626" s="7" t="s">
        <v>173</v>
      </c>
      <c r="D626" s="7" t="s">
        <v>143</v>
      </c>
    </row>
    <row r="627" spans="2:4" hidden="1" x14ac:dyDescent="0.25">
      <c r="B627" s="6" t="s">
        <v>806</v>
      </c>
      <c r="C627" s="7" t="s">
        <v>217</v>
      </c>
      <c r="D627" s="7" t="s">
        <v>130</v>
      </c>
    </row>
    <row r="628" spans="2:4" hidden="1" x14ac:dyDescent="0.25">
      <c r="B628" s="6" t="s">
        <v>807</v>
      </c>
      <c r="C628" s="6" t="s">
        <v>808</v>
      </c>
      <c r="D628" s="7" t="s">
        <v>171</v>
      </c>
    </row>
    <row r="629" spans="2:4" hidden="1" x14ac:dyDescent="0.25">
      <c r="B629" s="6" t="s">
        <v>809</v>
      </c>
      <c r="C629" s="7" t="s">
        <v>188</v>
      </c>
      <c r="D629" s="7" t="s">
        <v>138</v>
      </c>
    </row>
    <row r="630" spans="2:4" hidden="1" x14ac:dyDescent="0.25">
      <c r="B630" s="6" t="s">
        <v>810</v>
      </c>
      <c r="C630" s="7" t="s">
        <v>315</v>
      </c>
      <c r="D630" s="7" t="s">
        <v>171</v>
      </c>
    </row>
    <row r="631" spans="2:4" hidden="1" x14ac:dyDescent="0.25">
      <c r="B631" s="6" t="s">
        <v>811</v>
      </c>
      <c r="C631" s="7" t="s">
        <v>147</v>
      </c>
      <c r="D631" s="7" t="s">
        <v>138</v>
      </c>
    </row>
    <row r="632" spans="2:4" hidden="1" x14ac:dyDescent="0.25">
      <c r="B632" s="6" t="s">
        <v>812</v>
      </c>
      <c r="C632" s="7" t="s">
        <v>271</v>
      </c>
      <c r="D632" s="7" t="s">
        <v>130</v>
      </c>
    </row>
    <row r="633" spans="2:4" hidden="1" x14ac:dyDescent="0.25">
      <c r="B633" s="6" t="s">
        <v>813</v>
      </c>
      <c r="C633" s="7" t="s">
        <v>132</v>
      </c>
      <c r="D633" s="7" t="s">
        <v>133</v>
      </c>
    </row>
    <row r="634" spans="2:4" hidden="1" x14ac:dyDescent="0.25">
      <c r="B634" s="6" t="s">
        <v>814</v>
      </c>
      <c r="C634" s="7" t="s">
        <v>165</v>
      </c>
      <c r="D634" s="7" t="s">
        <v>143</v>
      </c>
    </row>
    <row r="635" spans="2:4" hidden="1" x14ac:dyDescent="0.25">
      <c r="B635" s="6" t="s">
        <v>815</v>
      </c>
      <c r="C635" s="7" t="s">
        <v>212</v>
      </c>
      <c r="D635" s="7" t="s">
        <v>171</v>
      </c>
    </row>
    <row r="636" spans="2:4" hidden="1" x14ac:dyDescent="0.25">
      <c r="B636" s="6" t="s">
        <v>816</v>
      </c>
      <c r="C636" s="7" t="s">
        <v>306</v>
      </c>
      <c r="D636" s="7" t="s">
        <v>143</v>
      </c>
    </row>
    <row r="637" spans="2:4" hidden="1" x14ac:dyDescent="0.25">
      <c r="B637" s="6" t="s">
        <v>817</v>
      </c>
      <c r="C637" s="7" t="s">
        <v>225</v>
      </c>
      <c r="D637" s="7" t="s">
        <v>108</v>
      </c>
    </row>
    <row r="638" spans="2:4" hidden="1" x14ac:dyDescent="0.25">
      <c r="B638" s="6" t="s">
        <v>818</v>
      </c>
      <c r="C638" s="7" t="s">
        <v>137</v>
      </c>
      <c r="D638" s="7" t="s">
        <v>138</v>
      </c>
    </row>
    <row r="639" spans="2:4" hidden="1" x14ac:dyDescent="0.25">
      <c r="B639" s="6" t="s">
        <v>819</v>
      </c>
      <c r="C639" s="7" t="s">
        <v>212</v>
      </c>
      <c r="D639" s="7" t="s">
        <v>171</v>
      </c>
    </row>
    <row r="640" spans="2:4" hidden="1" x14ac:dyDescent="0.25">
      <c r="B640" s="6" t="s">
        <v>820</v>
      </c>
      <c r="C640" s="7" t="s">
        <v>476</v>
      </c>
      <c r="D640" s="7" t="s">
        <v>112</v>
      </c>
    </row>
    <row r="641" spans="2:4" hidden="1" x14ac:dyDescent="0.25">
      <c r="B641" s="6" t="s">
        <v>821</v>
      </c>
      <c r="C641" s="7" t="s">
        <v>117</v>
      </c>
      <c r="D641" s="7" t="s">
        <v>112</v>
      </c>
    </row>
    <row r="642" spans="2:4" hidden="1" x14ac:dyDescent="0.25">
      <c r="B642" s="6" t="s">
        <v>822</v>
      </c>
      <c r="C642" s="7" t="s">
        <v>271</v>
      </c>
      <c r="D642" s="7" t="s">
        <v>130</v>
      </c>
    </row>
    <row r="643" spans="2:4" hidden="1" x14ac:dyDescent="0.25">
      <c r="B643" s="6" t="s">
        <v>823</v>
      </c>
      <c r="C643" s="7" t="s">
        <v>255</v>
      </c>
      <c r="D643" s="7" t="s">
        <v>133</v>
      </c>
    </row>
    <row r="644" spans="2:4" hidden="1" x14ac:dyDescent="0.25">
      <c r="B644" s="6" t="s">
        <v>824</v>
      </c>
      <c r="C644" s="7" t="s">
        <v>306</v>
      </c>
      <c r="D644" s="7" t="s">
        <v>143</v>
      </c>
    </row>
    <row r="645" spans="2:4" hidden="1" x14ac:dyDescent="0.25">
      <c r="B645" s="6" t="s">
        <v>825</v>
      </c>
      <c r="C645" s="7" t="s">
        <v>255</v>
      </c>
      <c r="D645" s="7" t="s">
        <v>133</v>
      </c>
    </row>
    <row r="646" spans="2:4" hidden="1" x14ac:dyDescent="0.25">
      <c r="B646" s="6" t="s">
        <v>826</v>
      </c>
      <c r="C646" s="7" t="s">
        <v>119</v>
      </c>
      <c r="D646" s="7" t="s">
        <v>112</v>
      </c>
    </row>
    <row r="647" spans="2:4" hidden="1" x14ac:dyDescent="0.25">
      <c r="B647" s="6" t="s">
        <v>827</v>
      </c>
      <c r="C647" s="7" t="s">
        <v>153</v>
      </c>
      <c r="D647" s="7" t="s">
        <v>108</v>
      </c>
    </row>
    <row r="648" spans="2:4" hidden="1" x14ac:dyDescent="0.25">
      <c r="B648" s="6" t="s">
        <v>828</v>
      </c>
      <c r="C648" s="7" t="s">
        <v>132</v>
      </c>
      <c r="D648" s="7" t="s">
        <v>133</v>
      </c>
    </row>
    <row r="649" spans="2:4" hidden="1" x14ac:dyDescent="0.25">
      <c r="B649" s="6" t="s">
        <v>829</v>
      </c>
      <c r="C649" s="7" t="s">
        <v>242</v>
      </c>
      <c r="D649" s="7" t="s">
        <v>112</v>
      </c>
    </row>
    <row r="650" spans="2:4" hidden="1" x14ac:dyDescent="0.25">
      <c r="B650" s="6" t="s">
        <v>830</v>
      </c>
      <c r="C650" s="7" t="s">
        <v>182</v>
      </c>
      <c r="D650" s="7" t="s">
        <v>112</v>
      </c>
    </row>
    <row r="651" spans="2:4" hidden="1" x14ac:dyDescent="0.25">
      <c r="B651" s="6" t="s">
        <v>831</v>
      </c>
      <c r="C651" s="7" t="s">
        <v>132</v>
      </c>
      <c r="D651" s="7" t="s">
        <v>133</v>
      </c>
    </row>
    <row r="652" spans="2:4" hidden="1" x14ac:dyDescent="0.25">
      <c r="B652" s="6" t="s">
        <v>832</v>
      </c>
      <c r="C652" s="7" t="s">
        <v>132</v>
      </c>
      <c r="D652" s="7" t="s">
        <v>133</v>
      </c>
    </row>
    <row r="653" spans="2:4" hidden="1" x14ac:dyDescent="0.25">
      <c r="B653" s="6" t="s">
        <v>833</v>
      </c>
      <c r="C653" s="7" t="s">
        <v>132</v>
      </c>
      <c r="D653" s="7" t="s">
        <v>133</v>
      </c>
    </row>
    <row r="654" spans="2:4" hidden="1" x14ac:dyDescent="0.25">
      <c r="B654" s="6" t="s">
        <v>834</v>
      </c>
      <c r="C654" s="7" t="s">
        <v>343</v>
      </c>
      <c r="D654" s="7" t="s">
        <v>115</v>
      </c>
    </row>
    <row r="655" spans="2:4" hidden="1" x14ac:dyDescent="0.25">
      <c r="B655" s="6" t="s">
        <v>835</v>
      </c>
      <c r="C655" s="7" t="s">
        <v>159</v>
      </c>
      <c r="D655" s="7" t="s">
        <v>138</v>
      </c>
    </row>
    <row r="656" spans="2:4" hidden="1" x14ac:dyDescent="0.25">
      <c r="B656" s="6" t="s">
        <v>836</v>
      </c>
      <c r="C656" s="7" t="s">
        <v>207</v>
      </c>
      <c r="D656" s="7" t="s">
        <v>171</v>
      </c>
    </row>
    <row r="657" spans="2:4" hidden="1" x14ac:dyDescent="0.25">
      <c r="B657" s="6" t="s">
        <v>836</v>
      </c>
      <c r="C657" s="7" t="s">
        <v>242</v>
      </c>
      <c r="D657" s="7" t="s">
        <v>112</v>
      </c>
    </row>
    <row r="658" spans="2:4" hidden="1" x14ac:dyDescent="0.25">
      <c r="B658" s="6" t="s">
        <v>837</v>
      </c>
      <c r="C658" s="7" t="s">
        <v>281</v>
      </c>
      <c r="D658" s="7" t="s">
        <v>171</v>
      </c>
    </row>
    <row r="659" spans="2:4" hidden="1" x14ac:dyDescent="0.25">
      <c r="B659" s="6" t="s">
        <v>838</v>
      </c>
      <c r="C659" s="7" t="s">
        <v>281</v>
      </c>
      <c r="D659" s="7" t="s">
        <v>171</v>
      </c>
    </row>
    <row r="660" spans="2:4" hidden="1" x14ac:dyDescent="0.25">
      <c r="B660" s="6" t="s">
        <v>839</v>
      </c>
      <c r="C660" s="7" t="s">
        <v>132</v>
      </c>
      <c r="D660" s="7" t="s">
        <v>133</v>
      </c>
    </row>
    <row r="661" spans="2:4" hidden="1" x14ac:dyDescent="0.25">
      <c r="B661" s="6" t="s">
        <v>840</v>
      </c>
      <c r="C661" s="7" t="s">
        <v>271</v>
      </c>
      <c r="D661" s="7" t="s">
        <v>130</v>
      </c>
    </row>
    <row r="662" spans="2:4" hidden="1" x14ac:dyDescent="0.25">
      <c r="B662" s="6" t="s">
        <v>841</v>
      </c>
      <c r="C662" s="7" t="s">
        <v>140</v>
      </c>
      <c r="D662" s="7" t="s">
        <v>108</v>
      </c>
    </row>
    <row r="663" spans="2:4" hidden="1" x14ac:dyDescent="0.25">
      <c r="B663" s="6" t="s">
        <v>842</v>
      </c>
      <c r="C663" s="7" t="s">
        <v>343</v>
      </c>
      <c r="D663" s="7" t="s">
        <v>115</v>
      </c>
    </row>
    <row r="664" spans="2:4" hidden="1" x14ac:dyDescent="0.25">
      <c r="B664" s="6" t="s">
        <v>843</v>
      </c>
      <c r="C664" s="7" t="s">
        <v>273</v>
      </c>
      <c r="D664" s="7" t="s">
        <v>143</v>
      </c>
    </row>
    <row r="665" spans="2:4" hidden="1" x14ac:dyDescent="0.25">
      <c r="B665" s="6" t="s">
        <v>844</v>
      </c>
      <c r="C665" s="7" t="s">
        <v>195</v>
      </c>
      <c r="D665" s="7" t="s">
        <v>171</v>
      </c>
    </row>
    <row r="666" spans="2:4" hidden="1" x14ac:dyDescent="0.25">
      <c r="B666" s="6" t="s">
        <v>845</v>
      </c>
      <c r="C666" s="7" t="s">
        <v>299</v>
      </c>
      <c r="D666" s="7" t="s">
        <v>143</v>
      </c>
    </row>
    <row r="667" spans="2:4" hidden="1" x14ac:dyDescent="0.25">
      <c r="B667" s="6" t="s">
        <v>846</v>
      </c>
      <c r="C667" s="7" t="s">
        <v>114</v>
      </c>
      <c r="D667" s="7" t="s">
        <v>115</v>
      </c>
    </row>
    <row r="668" spans="2:4" hidden="1" x14ac:dyDescent="0.25">
      <c r="B668" s="6" t="s">
        <v>847</v>
      </c>
      <c r="C668" s="7" t="s">
        <v>167</v>
      </c>
      <c r="D668" s="7" t="s">
        <v>108</v>
      </c>
    </row>
    <row r="669" spans="2:4" hidden="1" x14ac:dyDescent="0.25">
      <c r="B669" s="6" t="s">
        <v>848</v>
      </c>
      <c r="C669" s="7" t="s">
        <v>476</v>
      </c>
      <c r="D669" s="7" t="s">
        <v>112</v>
      </c>
    </row>
    <row r="670" spans="2:4" hidden="1" x14ac:dyDescent="0.25">
      <c r="B670" s="6" t="s">
        <v>849</v>
      </c>
      <c r="C670" s="7" t="s">
        <v>572</v>
      </c>
      <c r="D670" s="7" t="s">
        <v>143</v>
      </c>
    </row>
    <row r="671" spans="2:4" hidden="1" x14ac:dyDescent="0.25">
      <c r="B671" s="6" t="s">
        <v>850</v>
      </c>
      <c r="C671" s="7" t="s">
        <v>151</v>
      </c>
      <c r="D671" s="7" t="s">
        <v>143</v>
      </c>
    </row>
    <row r="672" spans="2:4" hidden="1" x14ac:dyDescent="0.25">
      <c r="B672" s="6" t="s">
        <v>851</v>
      </c>
      <c r="C672" s="7" t="s">
        <v>271</v>
      </c>
      <c r="D672" s="7" t="s">
        <v>130</v>
      </c>
    </row>
    <row r="673" spans="2:4" hidden="1" x14ac:dyDescent="0.25">
      <c r="B673" s="6" t="s">
        <v>852</v>
      </c>
      <c r="C673" s="7" t="s">
        <v>315</v>
      </c>
      <c r="D673" s="7" t="s">
        <v>171</v>
      </c>
    </row>
    <row r="674" spans="2:4" hidden="1" x14ac:dyDescent="0.25">
      <c r="B674" s="6" t="s">
        <v>853</v>
      </c>
      <c r="C674" s="7" t="s">
        <v>114</v>
      </c>
      <c r="D674" s="7" t="s">
        <v>115</v>
      </c>
    </row>
    <row r="675" spans="2:4" hidden="1" x14ac:dyDescent="0.25">
      <c r="B675" s="6" t="s">
        <v>854</v>
      </c>
      <c r="C675" s="7" t="s">
        <v>228</v>
      </c>
      <c r="D675" s="7" t="s">
        <v>108</v>
      </c>
    </row>
    <row r="676" spans="2:4" hidden="1" x14ac:dyDescent="0.25">
      <c r="B676" s="6" t="s">
        <v>855</v>
      </c>
      <c r="C676" s="7" t="s">
        <v>287</v>
      </c>
      <c r="D676" s="7" t="s">
        <v>143</v>
      </c>
    </row>
    <row r="677" spans="2:4" hidden="1" x14ac:dyDescent="0.25">
      <c r="B677" s="6" t="s">
        <v>856</v>
      </c>
      <c r="C677" s="7" t="s">
        <v>315</v>
      </c>
      <c r="D677" s="7" t="s">
        <v>171</v>
      </c>
    </row>
    <row r="678" spans="2:4" hidden="1" x14ac:dyDescent="0.25">
      <c r="B678" s="6" t="s">
        <v>857</v>
      </c>
      <c r="C678" s="7" t="s">
        <v>111</v>
      </c>
      <c r="D678" s="7" t="s">
        <v>112</v>
      </c>
    </row>
    <row r="679" spans="2:4" hidden="1" x14ac:dyDescent="0.25">
      <c r="B679" s="6" t="s">
        <v>858</v>
      </c>
      <c r="C679" s="7" t="s">
        <v>184</v>
      </c>
      <c r="D679" s="7" t="s">
        <v>112</v>
      </c>
    </row>
    <row r="680" spans="2:4" hidden="1" x14ac:dyDescent="0.25">
      <c r="B680" s="6" t="s">
        <v>859</v>
      </c>
      <c r="C680" s="7" t="s">
        <v>231</v>
      </c>
      <c r="D680" s="7" t="s">
        <v>112</v>
      </c>
    </row>
    <row r="681" spans="2:4" hidden="1" x14ac:dyDescent="0.25">
      <c r="B681" s="6" t="s">
        <v>860</v>
      </c>
      <c r="C681" s="7" t="s">
        <v>132</v>
      </c>
      <c r="D681" s="7" t="s">
        <v>133</v>
      </c>
    </row>
    <row r="682" spans="2:4" hidden="1" x14ac:dyDescent="0.25">
      <c r="B682" s="6" t="s">
        <v>861</v>
      </c>
      <c r="C682" s="7" t="s">
        <v>273</v>
      </c>
      <c r="D682" s="7" t="s">
        <v>143</v>
      </c>
    </row>
    <row r="683" spans="2:4" hidden="1" x14ac:dyDescent="0.25">
      <c r="B683" s="6" t="s">
        <v>862</v>
      </c>
      <c r="C683" s="7" t="s">
        <v>135</v>
      </c>
      <c r="D683" s="7" t="s">
        <v>112</v>
      </c>
    </row>
    <row r="684" spans="2:4" hidden="1" x14ac:dyDescent="0.25">
      <c r="B684" s="6" t="s">
        <v>863</v>
      </c>
      <c r="C684" s="7" t="s">
        <v>124</v>
      </c>
      <c r="D684" s="7" t="s">
        <v>115</v>
      </c>
    </row>
    <row r="685" spans="2:4" hidden="1" x14ac:dyDescent="0.25">
      <c r="B685" s="6" t="s">
        <v>864</v>
      </c>
      <c r="C685" s="7" t="s">
        <v>124</v>
      </c>
      <c r="D685" s="7" t="s">
        <v>115</v>
      </c>
    </row>
    <row r="686" spans="2:4" hidden="1" x14ac:dyDescent="0.25">
      <c r="B686" s="6" t="s">
        <v>865</v>
      </c>
      <c r="C686" s="7" t="s">
        <v>149</v>
      </c>
      <c r="D686" s="7" t="s">
        <v>143</v>
      </c>
    </row>
    <row r="687" spans="2:4" hidden="1" x14ac:dyDescent="0.25">
      <c r="B687" s="6" t="s">
        <v>866</v>
      </c>
      <c r="C687" s="7" t="s">
        <v>409</v>
      </c>
      <c r="D687" s="7" t="s">
        <v>133</v>
      </c>
    </row>
    <row r="688" spans="2:4" hidden="1" x14ac:dyDescent="0.25">
      <c r="B688" s="6" t="s">
        <v>867</v>
      </c>
      <c r="C688" s="7" t="s">
        <v>173</v>
      </c>
      <c r="D688" s="7" t="s">
        <v>143</v>
      </c>
    </row>
    <row r="689" spans="2:4" hidden="1" x14ac:dyDescent="0.25">
      <c r="B689" s="6" t="s">
        <v>868</v>
      </c>
      <c r="C689" s="7" t="s">
        <v>237</v>
      </c>
      <c r="D689" s="7" t="s">
        <v>112</v>
      </c>
    </row>
    <row r="690" spans="2:4" hidden="1" x14ac:dyDescent="0.25">
      <c r="B690" s="6" t="s">
        <v>869</v>
      </c>
      <c r="C690" s="7" t="s">
        <v>192</v>
      </c>
      <c r="D690" s="7" t="s">
        <v>108</v>
      </c>
    </row>
    <row r="691" spans="2:4" hidden="1" x14ac:dyDescent="0.25">
      <c r="B691" s="6" t="s">
        <v>870</v>
      </c>
      <c r="C691" s="7" t="s">
        <v>409</v>
      </c>
      <c r="D691" s="7" t="s">
        <v>133</v>
      </c>
    </row>
    <row r="692" spans="2:4" hidden="1" x14ac:dyDescent="0.25">
      <c r="B692" s="6" t="s">
        <v>871</v>
      </c>
      <c r="C692" s="7" t="s">
        <v>119</v>
      </c>
      <c r="D692" s="7" t="s">
        <v>112</v>
      </c>
    </row>
    <row r="693" spans="2:4" hidden="1" x14ac:dyDescent="0.25">
      <c r="B693" s="6" t="s">
        <v>872</v>
      </c>
      <c r="C693" s="7" t="s">
        <v>145</v>
      </c>
      <c r="D693" s="7" t="s">
        <v>112</v>
      </c>
    </row>
    <row r="694" spans="2:4" hidden="1" x14ac:dyDescent="0.25">
      <c r="B694" s="6" t="s">
        <v>873</v>
      </c>
      <c r="C694" s="7" t="s">
        <v>137</v>
      </c>
      <c r="D694" s="7" t="s">
        <v>138</v>
      </c>
    </row>
    <row r="695" spans="2:4" hidden="1" x14ac:dyDescent="0.25">
      <c r="B695" s="6" t="s">
        <v>874</v>
      </c>
      <c r="C695" s="7" t="s">
        <v>255</v>
      </c>
      <c r="D695" s="7" t="s">
        <v>133</v>
      </c>
    </row>
    <row r="696" spans="2:4" hidden="1" x14ac:dyDescent="0.25">
      <c r="B696" s="6" t="s">
        <v>875</v>
      </c>
      <c r="C696" s="7" t="s">
        <v>205</v>
      </c>
      <c r="D696" s="7" t="s">
        <v>133</v>
      </c>
    </row>
    <row r="697" spans="2:4" hidden="1" x14ac:dyDescent="0.25">
      <c r="B697" s="6" t="s">
        <v>876</v>
      </c>
      <c r="C697" s="7" t="s">
        <v>195</v>
      </c>
      <c r="D697" s="7" t="s">
        <v>171</v>
      </c>
    </row>
    <row r="698" spans="2:4" hidden="1" x14ac:dyDescent="0.25">
      <c r="B698" s="6" t="s">
        <v>877</v>
      </c>
      <c r="C698" s="7" t="s">
        <v>265</v>
      </c>
      <c r="D698" s="7" t="s">
        <v>138</v>
      </c>
    </row>
    <row r="699" spans="2:4" hidden="1" x14ac:dyDescent="0.25">
      <c r="B699" s="6" t="s">
        <v>878</v>
      </c>
      <c r="C699" s="7" t="s">
        <v>219</v>
      </c>
      <c r="D699" s="7" t="s">
        <v>143</v>
      </c>
    </row>
    <row r="700" spans="2:4" hidden="1" x14ac:dyDescent="0.25">
      <c r="B700" s="6" t="s">
        <v>879</v>
      </c>
      <c r="C700" s="7" t="s">
        <v>437</v>
      </c>
      <c r="D700" s="7" t="s">
        <v>143</v>
      </c>
    </row>
    <row r="701" spans="2:4" hidden="1" x14ac:dyDescent="0.25">
      <c r="B701" s="6" t="s">
        <v>880</v>
      </c>
      <c r="C701" s="7" t="s">
        <v>228</v>
      </c>
      <c r="D701" s="7" t="s">
        <v>108</v>
      </c>
    </row>
    <row r="702" spans="2:4" hidden="1" x14ac:dyDescent="0.25">
      <c r="B702" s="6" t="s">
        <v>881</v>
      </c>
      <c r="C702" s="7" t="s">
        <v>173</v>
      </c>
      <c r="D702" s="7" t="s">
        <v>143</v>
      </c>
    </row>
    <row r="703" spans="2:4" hidden="1" x14ac:dyDescent="0.25">
      <c r="B703" s="6" t="s">
        <v>882</v>
      </c>
      <c r="C703" s="7" t="s">
        <v>212</v>
      </c>
      <c r="D703" s="7" t="s">
        <v>171</v>
      </c>
    </row>
    <row r="704" spans="2:4" hidden="1" x14ac:dyDescent="0.25">
      <c r="B704" s="6" t="s">
        <v>882</v>
      </c>
      <c r="C704" s="7" t="s">
        <v>205</v>
      </c>
      <c r="D704" s="7" t="s">
        <v>133</v>
      </c>
    </row>
    <row r="705" spans="2:4" hidden="1" x14ac:dyDescent="0.25">
      <c r="B705" s="6" t="s">
        <v>883</v>
      </c>
      <c r="C705" s="7" t="s">
        <v>173</v>
      </c>
      <c r="D705" s="7" t="s">
        <v>143</v>
      </c>
    </row>
    <row r="706" spans="2:4" hidden="1" x14ac:dyDescent="0.25">
      <c r="B706" s="6" t="s">
        <v>884</v>
      </c>
      <c r="C706" s="7" t="s">
        <v>476</v>
      </c>
      <c r="D706" s="7" t="s">
        <v>112</v>
      </c>
    </row>
    <row r="707" spans="2:4" hidden="1" x14ac:dyDescent="0.25">
      <c r="B707" s="6" t="s">
        <v>885</v>
      </c>
      <c r="C707" s="7" t="s">
        <v>117</v>
      </c>
      <c r="D707" s="7" t="s">
        <v>112</v>
      </c>
    </row>
    <row r="708" spans="2:4" hidden="1" x14ac:dyDescent="0.25">
      <c r="B708" s="6" t="s">
        <v>886</v>
      </c>
      <c r="C708" s="7" t="s">
        <v>293</v>
      </c>
      <c r="D708" s="7" t="s">
        <v>171</v>
      </c>
    </row>
    <row r="709" spans="2:4" hidden="1" x14ac:dyDescent="0.25">
      <c r="B709" s="6" t="s">
        <v>887</v>
      </c>
      <c r="C709" s="7" t="s">
        <v>137</v>
      </c>
      <c r="D709" s="7" t="s">
        <v>138</v>
      </c>
    </row>
    <row r="710" spans="2:4" hidden="1" x14ac:dyDescent="0.25">
      <c r="B710" s="6" t="s">
        <v>888</v>
      </c>
      <c r="C710" s="7" t="s">
        <v>170</v>
      </c>
      <c r="D710" s="7" t="s">
        <v>171</v>
      </c>
    </row>
    <row r="711" spans="2:4" hidden="1" x14ac:dyDescent="0.25">
      <c r="B711" s="6" t="s">
        <v>889</v>
      </c>
      <c r="C711" s="7" t="s">
        <v>249</v>
      </c>
      <c r="D711" s="7" t="s">
        <v>171</v>
      </c>
    </row>
    <row r="712" spans="2:4" hidden="1" x14ac:dyDescent="0.25">
      <c r="B712" s="6" t="s">
        <v>890</v>
      </c>
      <c r="C712" s="7" t="s">
        <v>530</v>
      </c>
      <c r="D712" s="7" t="s">
        <v>108</v>
      </c>
    </row>
    <row r="713" spans="2:4" hidden="1" x14ac:dyDescent="0.25">
      <c r="B713" s="6" t="s">
        <v>891</v>
      </c>
      <c r="C713" s="7" t="s">
        <v>237</v>
      </c>
      <c r="D713" s="7" t="s">
        <v>112</v>
      </c>
    </row>
    <row r="714" spans="2:4" hidden="1" x14ac:dyDescent="0.25">
      <c r="B714" s="6" t="s">
        <v>892</v>
      </c>
      <c r="C714" s="7" t="s">
        <v>195</v>
      </c>
      <c r="D714" s="7" t="s">
        <v>171</v>
      </c>
    </row>
    <row r="715" spans="2:4" hidden="1" x14ac:dyDescent="0.25">
      <c r="B715" s="6" t="s">
        <v>893</v>
      </c>
      <c r="C715" s="7" t="s">
        <v>315</v>
      </c>
      <c r="D715" s="7" t="s">
        <v>171</v>
      </c>
    </row>
    <row r="716" spans="2:4" hidden="1" x14ac:dyDescent="0.25">
      <c r="B716" s="6" t="s">
        <v>894</v>
      </c>
      <c r="C716" s="7" t="s">
        <v>287</v>
      </c>
      <c r="D716" s="7" t="s">
        <v>143</v>
      </c>
    </row>
    <row r="717" spans="2:4" hidden="1" x14ac:dyDescent="0.25">
      <c r="B717" s="6" t="s">
        <v>895</v>
      </c>
      <c r="C717" s="7" t="s">
        <v>111</v>
      </c>
      <c r="D717" s="7" t="s">
        <v>112</v>
      </c>
    </row>
    <row r="718" spans="2:4" hidden="1" x14ac:dyDescent="0.25">
      <c r="B718" s="6" t="s">
        <v>896</v>
      </c>
      <c r="C718" s="7" t="s">
        <v>173</v>
      </c>
      <c r="D718" s="7" t="s">
        <v>143</v>
      </c>
    </row>
    <row r="719" spans="2:4" hidden="1" x14ac:dyDescent="0.25">
      <c r="B719" s="6" t="s">
        <v>897</v>
      </c>
      <c r="C719" s="7" t="s">
        <v>237</v>
      </c>
      <c r="D719" s="7" t="s">
        <v>112</v>
      </c>
    </row>
    <row r="720" spans="2:4" hidden="1" x14ac:dyDescent="0.25">
      <c r="B720" s="6" t="s">
        <v>898</v>
      </c>
      <c r="C720" s="7" t="s">
        <v>111</v>
      </c>
      <c r="D720" s="7" t="s">
        <v>112</v>
      </c>
    </row>
    <row r="721" spans="2:4" hidden="1" x14ac:dyDescent="0.25">
      <c r="B721" s="6" t="s">
        <v>899</v>
      </c>
      <c r="C721" s="7" t="s">
        <v>145</v>
      </c>
      <c r="D721" s="7" t="s">
        <v>112</v>
      </c>
    </row>
    <row r="722" spans="2:4" hidden="1" x14ac:dyDescent="0.25">
      <c r="B722" s="6" t="s">
        <v>900</v>
      </c>
      <c r="C722" s="7" t="s">
        <v>167</v>
      </c>
      <c r="D722" s="7" t="s">
        <v>108</v>
      </c>
    </row>
    <row r="723" spans="2:4" hidden="1" x14ac:dyDescent="0.25">
      <c r="B723" s="6" t="s">
        <v>901</v>
      </c>
      <c r="C723" s="7" t="s">
        <v>165</v>
      </c>
      <c r="D723" s="7" t="s">
        <v>143</v>
      </c>
    </row>
    <row r="724" spans="2:4" hidden="1" x14ac:dyDescent="0.25">
      <c r="B724" s="6" t="s">
        <v>902</v>
      </c>
      <c r="C724" s="7" t="s">
        <v>315</v>
      </c>
      <c r="D724" s="7" t="s">
        <v>171</v>
      </c>
    </row>
    <row r="725" spans="2:4" hidden="1" x14ac:dyDescent="0.25">
      <c r="B725" s="6" t="s">
        <v>903</v>
      </c>
      <c r="C725" s="7" t="s">
        <v>170</v>
      </c>
      <c r="D725" s="7" t="s">
        <v>171</v>
      </c>
    </row>
    <row r="726" spans="2:4" hidden="1" x14ac:dyDescent="0.25">
      <c r="B726" s="6" t="s">
        <v>904</v>
      </c>
      <c r="C726" s="7" t="s">
        <v>273</v>
      </c>
      <c r="D726" s="7" t="s">
        <v>143</v>
      </c>
    </row>
    <row r="727" spans="2:4" hidden="1" x14ac:dyDescent="0.25">
      <c r="B727" s="6" t="s">
        <v>905</v>
      </c>
      <c r="C727" s="7" t="s">
        <v>281</v>
      </c>
      <c r="D727" s="7" t="s">
        <v>171</v>
      </c>
    </row>
    <row r="728" spans="2:4" hidden="1" x14ac:dyDescent="0.25">
      <c r="B728" s="6" t="s">
        <v>906</v>
      </c>
      <c r="C728" s="7" t="s">
        <v>476</v>
      </c>
      <c r="D728" s="7" t="s">
        <v>112</v>
      </c>
    </row>
    <row r="729" spans="2:4" hidden="1" x14ac:dyDescent="0.25">
      <c r="B729" s="6" t="s">
        <v>907</v>
      </c>
      <c r="C729" s="7" t="s">
        <v>147</v>
      </c>
      <c r="D729" s="7" t="s">
        <v>138</v>
      </c>
    </row>
    <row r="730" spans="2:4" hidden="1" x14ac:dyDescent="0.25">
      <c r="B730" s="6" t="s">
        <v>908</v>
      </c>
      <c r="C730" s="7" t="s">
        <v>145</v>
      </c>
      <c r="D730" s="7" t="s">
        <v>112</v>
      </c>
    </row>
    <row r="731" spans="2:4" hidden="1" x14ac:dyDescent="0.25">
      <c r="B731" s="6" t="s">
        <v>909</v>
      </c>
      <c r="C731" s="7" t="s">
        <v>145</v>
      </c>
      <c r="D731" s="7" t="s">
        <v>112</v>
      </c>
    </row>
    <row r="732" spans="2:4" hidden="1" x14ac:dyDescent="0.25">
      <c r="B732" s="6" t="s">
        <v>910</v>
      </c>
      <c r="C732" s="7" t="s">
        <v>182</v>
      </c>
      <c r="D732" s="7" t="s">
        <v>112</v>
      </c>
    </row>
    <row r="733" spans="2:4" hidden="1" x14ac:dyDescent="0.25">
      <c r="B733" s="6" t="s">
        <v>911</v>
      </c>
      <c r="C733" s="7" t="s">
        <v>273</v>
      </c>
      <c r="D733" s="7" t="s">
        <v>143</v>
      </c>
    </row>
    <row r="734" spans="2:4" hidden="1" x14ac:dyDescent="0.25">
      <c r="B734" s="6" t="s">
        <v>912</v>
      </c>
      <c r="C734" s="7" t="s">
        <v>173</v>
      </c>
      <c r="D734" s="7" t="s">
        <v>143</v>
      </c>
    </row>
    <row r="735" spans="2:4" hidden="1" x14ac:dyDescent="0.25">
      <c r="B735" s="6" t="s">
        <v>913</v>
      </c>
      <c r="C735" s="7" t="s">
        <v>343</v>
      </c>
      <c r="D735" s="7" t="s">
        <v>115</v>
      </c>
    </row>
    <row r="736" spans="2:4" hidden="1" x14ac:dyDescent="0.25">
      <c r="B736" s="6" t="s">
        <v>914</v>
      </c>
      <c r="C736" s="7" t="s">
        <v>188</v>
      </c>
      <c r="D736" s="7" t="s">
        <v>138</v>
      </c>
    </row>
    <row r="737" spans="2:4" hidden="1" x14ac:dyDescent="0.25">
      <c r="B737" s="6" t="s">
        <v>915</v>
      </c>
      <c r="C737" s="7" t="s">
        <v>161</v>
      </c>
      <c r="D737" s="7" t="s">
        <v>138</v>
      </c>
    </row>
    <row r="738" spans="2:4" hidden="1" x14ac:dyDescent="0.25">
      <c r="B738" s="6" t="s">
        <v>916</v>
      </c>
      <c r="C738" s="7" t="s">
        <v>242</v>
      </c>
      <c r="D738" s="7" t="s">
        <v>112</v>
      </c>
    </row>
    <row r="739" spans="2:4" hidden="1" x14ac:dyDescent="0.25">
      <c r="B739" s="6" t="s">
        <v>917</v>
      </c>
      <c r="C739" s="7" t="s">
        <v>182</v>
      </c>
      <c r="D739" s="7" t="s">
        <v>112</v>
      </c>
    </row>
    <row r="740" spans="2:4" hidden="1" x14ac:dyDescent="0.25">
      <c r="B740" s="6" t="s">
        <v>918</v>
      </c>
      <c r="C740" s="7" t="s">
        <v>132</v>
      </c>
      <c r="D740" s="7" t="s">
        <v>133</v>
      </c>
    </row>
    <row r="741" spans="2:4" hidden="1" x14ac:dyDescent="0.25">
      <c r="B741" s="6" t="s">
        <v>919</v>
      </c>
      <c r="C741" s="7" t="s">
        <v>182</v>
      </c>
      <c r="D741" s="7" t="s">
        <v>112</v>
      </c>
    </row>
    <row r="742" spans="2:4" hidden="1" x14ac:dyDescent="0.25">
      <c r="B742" s="6" t="s">
        <v>920</v>
      </c>
      <c r="C742" s="7" t="s">
        <v>173</v>
      </c>
      <c r="D742" s="7" t="s">
        <v>143</v>
      </c>
    </row>
    <row r="743" spans="2:4" hidden="1" x14ac:dyDescent="0.25">
      <c r="B743" s="6" t="s">
        <v>921</v>
      </c>
      <c r="C743" s="7" t="s">
        <v>377</v>
      </c>
      <c r="D743" s="7" t="s">
        <v>143</v>
      </c>
    </row>
    <row r="744" spans="2:4" hidden="1" x14ac:dyDescent="0.25">
      <c r="B744" s="6" t="s">
        <v>922</v>
      </c>
      <c r="C744" s="7" t="s">
        <v>145</v>
      </c>
      <c r="D744" s="7" t="s">
        <v>112</v>
      </c>
    </row>
    <row r="745" spans="2:4" hidden="1" x14ac:dyDescent="0.25">
      <c r="B745" s="6" t="s">
        <v>923</v>
      </c>
      <c r="C745" s="7" t="s">
        <v>293</v>
      </c>
      <c r="D745" s="7" t="s">
        <v>171</v>
      </c>
    </row>
    <row r="746" spans="2:4" hidden="1" x14ac:dyDescent="0.25">
      <c r="B746" s="6" t="s">
        <v>924</v>
      </c>
      <c r="C746" s="7" t="s">
        <v>343</v>
      </c>
      <c r="D746" s="7" t="s">
        <v>115</v>
      </c>
    </row>
    <row r="747" spans="2:4" hidden="1" x14ac:dyDescent="0.25">
      <c r="B747" s="6" t="s">
        <v>925</v>
      </c>
      <c r="C747" s="7" t="s">
        <v>184</v>
      </c>
      <c r="D747" s="7" t="s">
        <v>112</v>
      </c>
    </row>
    <row r="748" spans="2:4" hidden="1" x14ac:dyDescent="0.25">
      <c r="B748" s="6" t="s">
        <v>926</v>
      </c>
      <c r="C748" s="7" t="s">
        <v>225</v>
      </c>
      <c r="D748" s="7" t="s">
        <v>108</v>
      </c>
    </row>
    <row r="749" spans="2:4" hidden="1" x14ac:dyDescent="0.25">
      <c r="B749" s="6" t="s">
        <v>927</v>
      </c>
      <c r="C749" s="7" t="s">
        <v>249</v>
      </c>
      <c r="D749" s="7" t="s">
        <v>171</v>
      </c>
    </row>
    <row r="750" spans="2:4" hidden="1" x14ac:dyDescent="0.25">
      <c r="B750" s="6" t="s">
        <v>928</v>
      </c>
      <c r="C750" s="7" t="s">
        <v>335</v>
      </c>
      <c r="D750" s="7" t="s">
        <v>138</v>
      </c>
    </row>
    <row r="751" spans="2:4" hidden="1" x14ac:dyDescent="0.25">
      <c r="B751" s="6" t="s">
        <v>929</v>
      </c>
      <c r="C751" s="7" t="s">
        <v>420</v>
      </c>
      <c r="D751" s="7" t="s">
        <v>133</v>
      </c>
    </row>
    <row r="752" spans="2:4" hidden="1" x14ac:dyDescent="0.25">
      <c r="B752" s="6" t="s">
        <v>930</v>
      </c>
      <c r="C752" s="7" t="s">
        <v>142</v>
      </c>
      <c r="D752" s="7" t="s">
        <v>143</v>
      </c>
    </row>
    <row r="753" spans="2:4" hidden="1" x14ac:dyDescent="0.25">
      <c r="B753" s="6" t="s">
        <v>931</v>
      </c>
      <c r="C753" s="7" t="s">
        <v>357</v>
      </c>
      <c r="D753" s="7" t="s">
        <v>171</v>
      </c>
    </row>
    <row r="754" spans="2:4" hidden="1" x14ac:dyDescent="0.25">
      <c r="B754" s="6" t="s">
        <v>932</v>
      </c>
      <c r="C754" s="7" t="s">
        <v>315</v>
      </c>
      <c r="D754" s="7" t="s">
        <v>171</v>
      </c>
    </row>
    <row r="755" spans="2:4" hidden="1" x14ac:dyDescent="0.25">
      <c r="B755" s="6" t="s">
        <v>933</v>
      </c>
      <c r="C755" s="7" t="s">
        <v>281</v>
      </c>
      <c r="D755" s="7" t="s">
        <v>171</v>
      </c>
    </row>
    <row r="756" spans="2:4" hidden="1" x14ac:dyDescent="0.25">
      <c r="B756" s="6" t="s">
        <v>934</v>
      </c>
      <c r="C756" s="7" t="s">
        <v>212</v>
      </c>
      <c r="D756" s="7" t="s">
        <v>171</v>
      </c>
    </row>
    <row r="757" spans="2:4" hidden="1" x14ac:dyDescent="0.25">
      <c r="B757" s="6" t="s">
        <v>935</v>
      </c>
      <c r="C757" s="7" t="s">
        <v>249</v>
      </c>
      <c r="D757" s="7" t="s">
        <v>171</v>
      </c>
    </row>
    <row r="758" spans="2:4" hidden="1" x14ac:dyDescent="0.25">
      <c r="B758" s="6" t="s">
        <v>936</v>
      </c>
      <c r="C758" s="7" t="s">
        <v>151</v>
      </c>
      <c r="D758" s="7" t="s">
        <v>143</v>
      </c>
    </row>
    <row r="759" spans="2:4" hidden="1" x14ac:dyDescent="0.25">
      <c r="B759" s="6" t="s">
        <v>937</v>
      </c>
      <c r="C759" s="7" t="s">
        <v>205</v>
      </c>
      <c r="D759" s="7" t="s">
        <v>133</v>
      </c>
    </row>
    <row r="760" spans="2:4" hidden="1" x14ac:dyDescent="0.25">
      <c r="B760" s="6" t="s">
        <v>938</v>
      </c>
      <c r="C760" s="7" t="s">
        <v>338</v>
      </c>
      <c r="D760" s="7" t="s">
        <v>143</v>
      </c>
    </row>
    <row r="761" spans="2:4" hidden="1" x14ac:dyDescent="0.25">
      <c r="B761" s="6" t="s">
        <v>939</v>
      </c>
      <c r="C761" s="7" t="s">
        <v>273</v>
      </c>
      <c r="D761" s="7" t="s">
        <v>143</v>
      </c>
    </row>
    <row r="762" spans="2:4" hidden="1" x14ac:dyDescent="0.25">
      <c r="B762" s="6" t="s">
        <v>940</v>
      </c>
      <c r="C762" s="7" t="s">
        <v>173</v>
      </c>
      <c r="D762" s="7" t="s">
        <v>143</v>
      </c>
    </row>
    <row r="763" spans="2:4" hidden="1" x14ac:dyDescent="0.25">
      <c r="B763" s="6" t="s">
        <v>941</v>
      </c>
      <c r="C763" s="7" t="s">
        <v>281</v>
      </c>
      <c r="D763" s="7" t="s">
        <v>171</v>
      </c>
    </row>
    <row r="764" spans="2:4" hidden="1" x14ac:dyDescent="0.25">
      <c r="B764" s="6" t="s">
        <v>942</v>
      </c>
      <c r="C764" s="7" t="s">
        <v>255</v>
      </c>
      <c r="D764" s="7" t="s">
        <v>133</v>
      </c>
    </row>
    <row r="765" spans="2:4" hidden="1" x14ac:dyDescent="0.25">
      <c r="B765" s="6" t="s">
        <v>943</v>
      </c>
      <c r="C765" s="7" t="s">
        <v>142</v>
      </c>
      <c r="D765" s="7" t="s">
        <v>143</v>
      </c>
    </row>
    <row r="766" spans="2:4" hidden="1" x14ac:dyDescent="0.25">
      <c r="B766" s="6" t="s">
        <v>944</v>
      </c>
      <c r="C766" s="7" t="s">
        <v>137</v>
      </c>
      <c r="D766" s="7" t="s">
        <v>138</v>
      </c>
    </row>
    <row r="767" spans="2:4" hidden="1" x14ac:dyDescent="0.25">
      <c r="B767" s="6" t="s">
        <v>945</v>
      </c>
      <c r="C767" s="7" t="s">
        <v>132</v>
      </c>
      <c r="D767" s="7" t="s">
        <v>133</v>
      </c>
    </row>
    <row r="768" spans="2:4" hidden="1" x14ac:dyDescent="0.25">
      <c r="B768" s="6" t="s">
        <v>946</v>
      </c>
      <c r="C768" s="7" t="s">
        <v>212</v>
      </c>
      <c r="D768" s="7" t="s">
        <v>171</v>
      </c>
    </row>
    <row r="769" spans="2:4" hidden="1" x14ac:dyDescent="0.25">
      <c r="B769" s="6" t="s">
        <v>947</v>
      </c>
      <c r="C769" s="7" t="s">
        <v>167</v>
      </c>
      <c r="D769" s="7" t="s">
        <v>108</v>
      </c>
    </row>
    <row r="770" spans="2:4" hidden="1" x14ac:dyDescent="0.25">
      <c r="B770" s="6" t="s">
        <v>948</v>
      </c>
      <c r="C770" s="7" t="s">
        <v>170</v>
      </c>
      <c r="D770" s="7" t="s">
        <v>171</v>
      </c>
    </row>
    <row r="771" spans="2:4" hidden="1" x14ac:dyDescent="0.25">
      <c r="B771" s="6" t="s">
        <v>949</v>
      </c>
      <c r="C771" s="7" t="s">
        <v>170</v>
      </c>
      <c r="D771" s="7" t="s">
        <v>171</v>
      </c>
    </row>
    <row r="772" spans="2:4" hidden="1" x14ac:dyDescent="0.25">
      <c r="B772" s="6" t="s">
        <v>950</v>
      </c>
      <c r="C772" s="7" t="s">
        <v>147</v>
      </c>
      <c r="D772" s="7" t="s">
        <v>138</v>
      </c>
    </row>
    <row r="773" spans="2:4" hidden="1" x14ac:dyDescent="0.25">
      <c r="B773" s="6" t="s">
        <v>951</v>
      </c>
      <c r="C773" s="7" t="s">
        <v>315</v>
      </c>
      <c r="D773" s="7" t="s">
        <v>171</v>
      </c>
    </row>
    <row r="774" spans="2:4" hidden="1" x14ac:dyDescent="0.25">
      <c r="B774" s="6" t="s">
        <v>952</v>
      </c>
      <c r="C774" s="7" t="s">
        <v>476</v>
      </c>
      <c r="D774" s="7" t="s">
        <v>112</v>
      </c>
    </row>
    <row r="775" spans="2:4" hidden="1" x14ac:dyDescent="0.25">
      <c r="B775" s="6" t="s">
        <v>953</v>
      </c>
      <c r="C775" s="7" t="s">
        <v>299</v>
      </c>
      <c r="D775" s="7" t="s">
        <v>143</v>
      </c>
    </row>
    <row r="776" spans="2:4" hidden="1" x14ac:dyDescent="0.25">
      <c r="B776" s="6" t="s">
        <v>954</v>
      </c>
      <c r="C776" s="7" t="s">
        <v>313</v>
      </c>
      <c r="D776" s="7" t="s">
        <v>143</v>
      </c>
    </row>
    <row r="777" spans="2:4" hidden="1" x14ac:dyDescent="0.25">
      <c r="B777" s="6" t="s">
        <v>955</v>
      </c>
      <c r="C777" s="7" t="s">
        <v>377</v>
      </c>
      <c r="D777" s="7" t="s">
        <v>143</v>
      </c>
    </row>
    <row r="778" spans="2:4" hidden="1" x14ac:dyDescent="0.25">
      <c r="B778" s="6" t="s">
        <v>956</v>
      </c>
      <c r="C778" s="7" t="s">
        <v>212</v>
      </c>
      <c r="D778" s="7" t="s">
        <v>171</v>
      </c>
    </row>
    <row r="779" spans="2:4" hidden="1" x14ac:dyDescent="0.25">
      <c r="B779" s="6" t="s">
        <v>957</v>
      </c>
      <c r="C779" s="7" t="s">
        <v>338</v>
      </c>
      <c r="D779" s="7" t="s">
        <v>143</v>
      </c>
    </row>
    <row r="780" spans="2:4" hidden="1" x14ac:dyDescent="0.25">
      <c r="B780" s="6" t="s">
        <v>958</v>
      </c>
      <c r="C780" s="7" t="s">
        <v>212</v>
      </c>
      <c r="D780" s="7" t="s">
        <v>171</v>
      </c>
    </row>
    <row r="781" spans="2:4" hidden="1" x14ac:dyDescent="0.25">
      <c r="B781" s="6" t="s">
        <v>958</v>
      </c>
      <c r="C781" s="7" t="s">
        <v>281</v>
      </c>
      <c r="D781" s="7" t="s">
        <v>171</v>
      </c>
    </row>
    <row r="782" spans="2:4" hidden="1" x14ac:dyDescent="0.25">
      <c r="B782" s="6" t="s">
        <v>959</v>
      </c>
      <c r="C782" s="7" t="s">
        <v>114</v>
      </c>
      <c r="D782" s="7" t="s">
        <v>115</v>
      </c>
    </row>
    <row r="783" spans="2:4" hidden="1" x14ac:dyDescent="0.25">
      <c r="B783" s="6" t="s">
        <v>960</v>
      </c>
      <c r="C783" s="7" t="s">
        <v>281</v>
      </c>
      <c r="D783" s="7" t="s">
        <v>171</v>
      </c>
    </row>
    <row r="784" spans="2:4" hidden="1" x14ac:dyDescent="0.25">
      <c r="B784" s="6" t="s">
        <v>961</v>
      </c>
      <c r="C784" s="7" t="s">
        <v>167</v>
      </c>
      <c r="D784" s="7" t="s">
        <v>108</v>
      </c>
    </row>
    <row r="785" spans="2:4" hidden="1" x14ac:dyDescent="0.25">
      <c r="B785" s="6" t="s">
        <v>962</v>
      </c>
      <c r="C785" s="7" t="s">
        <v>124</v>
      </c>
      <c r="D785" s="7" t="s">
        <v>115</v>
      </c>
    </row>
    <row r="786" spans="2:4" hidden="1" x14ac:dyDescent="0.25">
      <c r="B786" s="6" t="s">
        <v>963</v>
      </c>
      <c r="C786" s="7" t="s">
        <v>173</v>
      </c>
      <c r="D786" s="7" t="s">
        <v>143</v>
      </c>
    </row>
    <row r="787" spans="2:4" hidden="1" x14ac:dyDescent="0.25">
      <c r="B787" s="6" t="s">
        <v>964</v>
      </c>
      <c r="C787" s="7" t="s">
        <v>217</v>
      </c>
      <c r="D787" s="7" t="s">
        <v>130</v>
      </c>
    </row>
    <row r="788" spans="2:4" hidden="1" x14ac:dyDescent="0.25">
      <c r="B788" s="6" t="s">
        <v>965</v>
      </c>
      <c r="C788" s="7" t="s">
        <v>315</v>
      </c>
      <c r="D788" s="7" t="s">
        <v>171</v>
      </c>
    </row>
    <row r="789" spans="2:4" hidden="1" x14ac:dyDescent="0.25">
      <c r="B789" s="6" t="s">
        <v>966</v>
      </c>
      <c r="C789" s="7" t="s">
        <v>184</v>
      </c>
      <c r="D789" s="7" t="s">
        <v>112</v>
      </c>
    </row>
    <row r="790" spans="2:4" hidden="1" x14ac:dyDescent="0.25">
      <c r="B790" s="6" t="s">
        <v>967</v>
      </c>
      <c r="C790" s="7" t="s">
        <v>249</v>
      </c>
      <c r="D790" s="7" t="s">
        <v>171</v>
      </c>
    </row>
    <row r="791" spans="2:4" hidden="1" x14ac:dyDescent="0.25">
      <c r="B791" s="6" t="s">
        <v>968</v>
      </c>
      <c r="C791" s="7" t="s">
        <v>315</v>
      </c>
      <c r="D791" s="7" t="s">
        <v>171</v>
      </c>
    </row>
    <row r="792" spans="2:4" hidden="1" x14ac:dyDescent="0.25">
      <c r="B792" s="6" t="s">
        <v>969</v>
      </c>
      <c r="C792" s="7" t="s">
        <v>338</v>
      </c>
      <c r="D792" s="7" t="s">
        <v>143</v>
      </c>
    </row>
    <row r="793" spans="2:4" hidden="1" x14ac:dyDescent="0.25">
      <c r="B793" s="6" t="s">
        <v>970</v>
      </c>
      <c r="C793" s="7" t="s">
        <v>173</v>
      </c>
      <c r="D793" s="7" t="s">
        <v>143</v>
      </c>
    </row>
    <row r="794" spans="2:4" hidden="1" x14ac:dyDescent="0.25">
      <c r="B794" s="6" t="s">
        <v>971</v>
      </c>
      <c r="C794" s="7" t="s">
        <v>173</v>
      </c>
      <c r="D794" s="7" t="s">
        <v>143</v>
      </c>
    </row>
    <row r="795" spans="2:4" hidden="1" x14ac:dyDescent="0.25">
      <c r="B795" s="6" t="s">
        <v>972</v>
      </c>
      <c r="C795" s="7" t="s">
        <v>315</v>
      </c>
      <c r="D795" s="7" t="s">
        <v>171</v>
      </c>
    </row>
    <row r="796" spans="2:4" hidden="1" x14ac:dyDescent="0.25">
      <c r="B796" s="6" t="s">
        <v>973</v>
      </c>
      <c r="C796" s="7" t="s">
        <v>255</v>
      </c>
      <c r="D796" s="7" t="s">
        <v>133</v>
      </c>
    </row>
    <row r="797" spans="2:4" hidden="1" x14ac:dyDescent="0.25">
      <c r="B797" s="6" t="s">
        <v>974</v>
      </c>
      <c r="C797" s="7" t="s">
        <v>271</v>
      </c>
      <c r="D797" s="7" t="s">
        <v>130</v>
      </c>
    </row>
    <row r="798" spans="2:4" hidden="1" x14ac:dyDescent="0.25">
      <c r="B798" s="6" t="s">
        <v>975</v>
      </c>
      <c r="C798" s="7" t="s">
        <v>142</v>
      </c>
      <c r="D798" s="7" t="s">
        <v>143</v>
      </c>
    </row>
    <row r="799" spans="2:4" hidden="1" x14ac:dyDescent="0.25">
      <c r="B799" s="6" t="s">
        <v>975</v>
      </c>
      <c r="C799" s="7" t="s">
        <v>255</v>
      </c>
      <c r="D799" s="7" t="s">
        <v>133</v>
      </c>
    </row>
    <row r="800" spans="2:4" hidden="1" x14ac:dyDescent="0.25">
      <c r="B800" s="6" t="s">
        <v>976</v>
      </c>
      <c r="C800" s="7" t="s">
        <v>245</v>
      </c>
      <c r="D800" s="7" t="s">
        <v>138</v>
      </c>
    </row>
    <row r="801" spans="2:4" hidden="1" x14ac:dyDescent="0.25">
      <c r="B801" s="6" t="s">
        <v>977</v>
      </c>
      <c r="C801" s="7" t="s">
        <v>173</v>
      </c>
      <c r="D801" s="7" t="s">
        <v>143</v>
      </c>
    </row>
    <row r="802" spans="2:4" hidden="1" x14ac:dyDescent="0.25">
      <c r="B802" s="6" t="s">
        <v>978</v>
      </c>
      <c r="C802" s="7" t="s">
        <v>474</v>
      </c>
      <c r="D802" s="7" t="s">
        <v>143</v>
      </c>
    </row>
    <row r="803" spans="2:4" hidden="1" x14ac:dyDescent="0.25">
      <c r="B803" s="6" t="s">
        <v>979</v>
      </c>
      <c r="C803" s="7" t="s">
        <v>132</v>
      </c>
      <c r="D803" s="7" t="s">
        <v>133</v>
      </c>
    </row>
    <row r="804" spans="2:4" hidden="1" x14ac:dyDescent="0.25">
      <c r="B804" s="6" t="s">
        <v>980</v>
      </c>
      <c r="C804" s="7" t="s">
        <v>132</v>
      </c>
      <c r="D804" s="7" t="s">
        <v>133</v>
      </c>
    </row>
    <row r="805" spans="2:4" hidden="1" x14ac:dyDescent="0.25">
      <c r="B805" s="6" t="s">
        <v>981</v>
      </c>
      <c r="C805" s="7" t="s">
        <v>173</v>
      </c>
      <c r="D805" s="7" t="s">
        <v>143</v>
      </c>
    </row>
    <row r="806" spans="2:4" hidden="1" x14ac:dyDescent="0.25">
      <c r="B806" s="6" t="s">
        <v>982</v>
      </c>
      <c r="C806" s="7" t="s">
        <v>165</v>
      </c>
      <c r="D806" s="7" t="s">
        <v>143</v>
      </c>
    </row>
    <row r="807" spans="2:4" hidden="1" x14ac:dyDescent="0.25">
      <c r="B807" s="6" t="s">
        <v>983</v>
      </c>
      <c r="C807" s="7" t="s">
        <v>338</v>
      </c>
      <c r="D807" s="7" t="s">
        <v>143</v>
      </c>
    </row>
    <row r="808" spans="2:4" hidden="1" x14ac:dyDescent="0.25">
      <c r="B808" s="6" t="s">
        <v>984</v>
      </c>
      <c r="C808" s="7" t="s">
        <v>313</v>
      </c>
      <c r="D808" s="7" t="s">
        <v>143</v>
      </c>
    </row>
    <row r="809" spans="2:4" hidden="1" x14ac:dyDescent="0.25">
      <c r="B809" s="6" t="s">
        <v>985</v>
      </c>
      <c r="C809" s="7" t="s">
        <v>273</v>
      </c>
      <c r="D809" s="7" t="s">
        <v>143</v>
      </c>
    </row>
    <row r="810" spans="2:4" hidden="1" x14ac:dyDescent="0.25">
      <c r="B810" s="6" t="s">
        <v>986</v>
      </c>
      <c r="C810" s="7" t="s">
        <v>124</v>
      </c>
      <c r="D810" s="7" t="s">
        <v>115</v>
      </c>
    </row>
    <row r="811" spans="2:4" hidden="1" x14ac:dyDescent="0.25">
      <c r="B811" s="6" t="s">
        <v>987</v>
      </c>
      <c r="C811" s="7" t="s">
        <v>377</v>
      </c>
      <c r="D811" s="7" t="s">
        <v>143</v>
      </c>
    </row>
    <row r="812" spans="2:4" hidden="1" x14ac:dyDescent="0.25">
      <c r="B812" s="6" t="s">
        <v>988</v>
      </c>
      <c r="C812" s="7" t="s">
        <v>173</v>
      </c>
      <c r="D812" s="7" t="s">
        <v>143</v>
      </c>
    </row>
    <row r="813" spans="2:4" hidden="1" x14ac:dyDescent="0.25">
      <c r="B813" s="6" t="s">
        <v>989</v>
      </c>
      <c r="C813" s="7" t="s">
        <v>184</v>
      </c>
      <c r="D813" s="7" t="s">
        <v>112</v>
      </c>
    </row>
    <row r="814" spans="2:4" hidden="1" x14ac:dyDescent="0.25">
      <c r="B814" s="6" t="s">
        <v>990</v>
      </c>
      <c r="C814" s="7" t="s">
        <v>140</v>
      </c>
      <c r="D814" s="7" t="s">
        <v>108</v>
      </c>
    </row>
    <row r="815" spans="2:4" hidden="1" x14ac:dyDescent="0.25">
      <c r="B815" s="6" t="s">
        <v>991</v>
      </c>
      <c r="C815" s="7" t="s">
        <v>313</v>
      </c>
      <c r="D815" s="7" t="s">
        <v>143</v>
      </c>
    </row>
    <row r="816" spans="2:4" hidden="1" x14ac:dyDescent="0.25">
      <c r="B816" s="6" t="s">
        <v>992</v>
      </c>
      <c r="C816" s="7" t="s">
        <v>173</v>
      </c>
      <c r="D816" s="7" t="s">
        <v>143</v>
      </c>
    </row>
    <row r="817" spans="2:4" hidden="1" x14ac:dyDescent="0.25">
      <c r="B817" s="6" t="s">
        <v>993</v>
      </c>
      <c r="C817" s="7" t="s">
        <v>179</v>
      </c>
      <c r="D817" s="7" t="s">
        <v>112</v>
      </c>
    </row>
    <row r="818" spans="2:4" hidden="1" x14ac:dyDescent="0.25">
      <c r="B818" s="6" t="s">
        <v>994</v>
      </c>
      <c r="C818" s="7" t="s">
        <v>377</v>
      </c>
      <c r="D818" s="7" t="s">
        <v>143</v>
      </c>
    </row>
    <row r="819" spans="2:4" hidden="1" x14ac:dyDescent="0.25">
      <c r="B819" s="6" t="s">
        <v>995</v>
      </c>
      <c r="C819" s="7" t="s">
        <v>572</v>
      </c>
      <c r="D819" s="7" t="s">
        <v>143</v>
      </c>
    </row>
    <row r="820" spans="2:4" hidden="1" x14ac:dyDescent="0.25">
      <c r="B820" s="6" t="s">
        <v>996</v>
      </c>
      <c r="C820" s="7" t="s">
        <v>437</v>
      </c>
      <c r="D820" s="7" t="s">
        <v>143</v>
      </c>
    </row>
    <row r="821" spans="2:4" hidden="1" x14ac:dyDescent="0.25">
      <c r="B821" s="6" t="s">
        <v>997</v>
      </c>
      <c r="C821" s="7" t="s">
        <v>572</v>
      </c>
      <c r="D821" s="7" t="s">
        <v>143</v>
      </c>
    </row>
    <row r="822" spans="2:4" hidden="1" x14ac:dyDescent="0.25">
      <c r="B822" s="6" t="s">
        <v>998</v>
      </c>
      <c r="C822" s="7" t="s">
        <v>572</v>
      </c>
      <c r="D822" s="7" t="s">
        <v>143</v>
      </c>
    </row>
    <row r="823" spans="2:4" hidden="1" x14ac:dyDescent="0.25">
      <c r="B823" s="8" t="s">
        <v>999</v>
      </c>
      <c r="C823" s="7" t="s">
        <v>155</v>
      </c>
      <c r="D823" s="7" t="s">
        <v>115</v>
      </c>
    </row>
    <row r="824" spans="2:4" hidden="1" x14ac:dyDescent="0.25">
      <c r="B824" s="6" t="s">
        <v>1000</v>
      </c>
      <c r="C824" s="7" t="s">
        <v>117</v>
      </c>
      <c r="D824" s="7" t="s">
        <v>112</v>
      </c>
    </row>
    <row r="825" spans="2:4" hidden="1" x14ac:dyDescent="0.25">
      <c r="B825" s="6" t="s">
        <v>1001</v>
      </c>
      <c r="C825" s="7" t="s">
        <v>167</v>
      </c>
      <c r="D825" s="7" t="s">
        <v>108</v>
      </c>
    </row>
    <row r="826" spans="2:4" hidden="1" x14ac:dyDescent="0.25">
      <c r="B826" s="6" t="s">
        <v>1002</v>
      </c>
      <c r="C826" s="7" t="s">
        <v>409</v>
      </c>
      <c r="D826" s="7" t="s">
        <v>133</v>
      </c>
    </row>
    <row r="827" spans="2:4" hidden="1" x14ac:dyDescent="0.25">
      <c r="B827" s="6" t="s">
        <v>1003</v>
      </c>
      <c r="C827" s="7" t="s">
        <v>124</v>
      </c>
      <c r="D827" s="7" t="s">
        <v>115</v>
      </c>
    </row>
    <row r="828" spans="2:4" hidden="1" x14ac:dyDescent="0.25">
      <c r="B828" s="6" t="s">
        <v>1004</v>
      </c>
      <c r="C828" s="7" t="s">
        <v>476</v>
      </c>
      <c r="D828" s="7" t="s">
        <v>112</v>
      </c>
    </row>
    <row r="829" spans="2:4" hidden="1" x14ac:dyDescent="0.25">
      <c r="B829" s="6" t="s">
        <v>1005</v>
      </c>
      <c r="C829" s="7" t="s">
        <v>1005</v>
      </c>
      <c r="D829" s="7" t="s">
        <v>171</v>
      </c>
    </row>
    <row r="830" spans="2:4" hidden="1" x14ac:dyDescent="0.25">
      <c r="B830" s="6" t="s">
        <v>1006</v>
      </c>
      <c r="C830" s="7" t="s">
        <v>179</v>
      </c>
      <c r="D830" s="7" t="s">
        <v>112</v>
      </c>
    </row>
    <row r="831" spans="2:4" hidden="1" x14ac:dyDescent="0.25">
      <c r="B831" s="6" t="s">
        <v>1007</v>
      </c>
      <c r="C831" s="7" t="s">
        <v>362</v>
      </c>
      <c r="D831" s="7" t="s">
        <v>112</v>
      </c>
    </row>
    <row r="832" spans="2:4" hidden="1" x14ac:dyDescent="0.25">
      <c r="B832" s="6" t="s">
        <v>1008</v>
      </c>
      <c r="C832" s="7" t="s">
        <v>184</v>
      </c>
      <c r="D832" s="7" t="s">
        <v>112</v>
      </c>
    </row>
    <row r="833" spans="2:4" hidden="1" x14ac:dyDescent="0.25">
      <c r="B833" s="6" t="s">
        <v>1009</v>
      </c>
      <c r="C833" s="7" t="s">
        <v>182</v>
      </c>
      <c r="D833" s="7" t="s">
        <v>112</v>
      </c>
    </row>
    <row r="834" spans="2:4" hidden="1" x14ac:dyDescent="0.25">
      <c r="B834" s="6" t="s">
        <v>1010</v>
      </c>
      <c r="C834" s="7" t="s">
        <v>572</v>
      </c>
      <c r="D834" s="7" t="s">
        <v>143</v>
      </c>
    </row>
    <row r="835" spans="2:4" hidden="1" x14ac:dyDescent="0.25">
      <c r="B835" s="6" t="s">
        <v>1011</v>
      </c>
      <c r="C835" s="7" t="s">
        <v>205</v>
      </c>
      <c r="D835" s="7" t="s">
        <v>133</v>
      </c>
    </row>
    <row r="836" spans="2:4" hidden="1" x14ac:dyDescent="0.25">
      <c r="B836" s="6" t="s">
        <v>1012</v>
      </c>
      <c r="C836" s="7" t="s">
        <v>313</v>
      </c>
      <c r="D836" s="7" t="s">
        <v>143</v>
      </c>
    </row>
    <row r="837" spans="2:4" hidden="1" x14ac:dyDescent="0.25">
      <c r="B837" s="6" t="s">
        <v>1013</v>
      </c>
      <c r="C837" s="7" t="s">
        <v>107</v>
      </c>
      <c r="D837" s="7" t="s">
        <v>108</v>
      </c>
    </row>
    <row r="838" spans="2:4" hidden="1" x14ac:dyDescent="0.25">
      <c r="B838" s="6" t="s">
        <v>1014</v>
      </c>
      <c r="C838" s="7" t="s">
        <v>153</v>
      </c>
      <c r="D838" s="7" t="s">
        <v>108</v>
      </c>
    </row>
    <row r="839" spans="2:4" hidden="1" x14ac:dyDescent="0.25">
      <c r="B839" s="6" t="s">
        <v>1015</v>
      </c>
      <c r="C839" s="7" t="s">
        <v>212</v>
      </c>
      <c r="D839" s="7" t="s">
        <v>171</v>
      </c>
    </row>
    <row r="840" spans="2:4" hidden="1" x14ac:dyDescent="0.25">
      <c r="B840" s="6" t="s">
        <v>1016</v>
      </c>
      <c r="C840" s="7" t="s">
        <v>271</v>
      </c>
      <c r="D840" s="7" t="s">
        <v>130</v>
      </c>
    </row>
    <row r="841" spans="2:4" hidden="1" x14ac:dyDescent="0.25">
      <c r="B841" s="6" t="s">
        <v>1017</v>
      </c>
      <c r="C841" s="7" t="s">
        <v>212</v>
      </c>
      <c r="D841" s="7" t="s">
        <v>171</v>
      </c>
    </row>
    <row r="842" spans="2:4" hidden="1" x14ac:dyDescent="0.25">
      <c r="B842" s="6" t="s">
        <v>1018</v>
      </c>
      <c r="C842" s="7" t="s">
        <v>281</v>
      </c>
      <c r="D842" s="7" t="s">
        <v>171</v>
      </c>
    </row>
    <row r="843" spans="2:4" hidden="1" x14ac:dyDescent="0.25">
      <c r="B843" s="6" t="s">
        <v>1019</v>
      </c>
      <c r="C843" s="7" t="s">
        <v>153</v>
      </c>
      <c r="D843" s="7" t="s">
        <v>108</v>
      </c>
    </row>
    <row r="844" spans="2:4" hidden="1" x14ac:dyDescent="0.25">
      <c r="B844" s="6" t="s">
        <v>1020</v>
      </c>
      <c r="C844" s="7" t="s">
        <v>245</v>
      </c>
      <c r="D844" s="7" t="s">
        <v>138</v>
      </c>
    </row>
    <row r="845" spans="2:4" hidden="1" x14ac:dyDescent="0.25">
      <c r="B845" s="6" t="s">
        <v>1021</v>
      </c>
      <c r="C845" s="7" t="s">
        <v>315</v>
      </c>
      <c r="D845" s="7" t="s">
        <v>171</v>
      </c>
    </row>
    <row r="846" spans="2:4" hidden="1" x14ac:dyDescent="0.25">
      <c r="B846" s="8" t="s">
        <v>1022</v>
      </c>
      <c r="C846" s="7" t="s">
        <v>1022</v>
      </c>
      <c r="D846" s="7" t="s">
        <v>115</v>
      </c>
    </row>
    <row r="847" spans="2:4" hidden="1" x14ac:dyDescent="0.25">
      <c r="B847" s="6" t="s">
        <v>1023</v>
      </c>
      <c r="C847" s="7" t="s">
        <v>147</v>
      </c>
      <c r="D847" s="7" t="s">
        <v>138</v>
      </c>
    </row>
    <row r="848" spans="2:4" hidden="1" x14ac:dyDescent="0.25">
      <c r="B848" s="6" t="s">
        <v>1024</v>
      </c>
      <c r="C848" s="7" t="s">
        <v>209</v>
      </c>
      <c r="D848" s="7" t="s">
        <v>108</v>
      </c>
    </row>
    <row r="849" spans="2:4" hidden="1" x14ac:dyDescent="0.25">
      <c r="B849" s="6" t="s">
        <v>1025</v>
      </c>
      <c r="C849" s="7" t="s">
        <v>195</v>
      </c>
      <c r="D849" s="7" t="s">
        <v>171</v>
      </c>
    </row>
    <row r="850" spans="2:4" hidden="1" x14ac:dyDescent="0.25">
      <c r="B850" s="6" t="s">
        <v>1026</v>
      </c>
      <c r="C850" s="7" t="s">
        <v>170</v>
      </c>
      <c r="D850" s="7" t="s">
        <v>171</v>
      </c>
    </row>
    <row r="851" spans="2:4" hidden="1" x14ac:dyDescent="0.25">
      <c r="B851" s="6" t="s">
        <v>1027</v>
      </c>
      <c r="C851" s="7" t="s">
        <v>132</v>
      </c>
      <c r="D851" s="7" t="s">
        <v>133</v>
      </c>
    </row>
    <row r="852" spans="2:4" hidden="1" x14ac:dyDescent="0.25">
      <c r="B852" s="6" t="s">
        <v>1028</v>
      </c>
      <c r="C852" s="7" t="s">
        <v>198</v>
      </c>
      <c r="D852" s="7" t="s">
        <v>108</v>
      </c>
    </row>
    <row r="853" spans="2:4" hidden="1" x14ac:dyDescent="0.25">
      <c r="B853" s="6" t="s">
        <v>1029</v>
      </c>
      <c r="C853" s="7" t="s">
        <v>299</v>
      </c>
      <c r="D853" s="7" t="s">
        <v>143</v>
      </c>
    </row>
    <row r="854" spans="2:4" hidden="1" x14ac:dyDescent="0.25">
      <c r="B854" s="6" t="s">
        <v>1030</v>
      </c>
      <c r="C854" s="7" t="s">
        <v>249</v>
      </c>
      <c r="D854" s="7" t="s">
        <v>171</v>
      </c>
    </row>
    <row r="855" spans="2:4" hidden="1" x14ac:dyDescent="0.25">
      <c r="B855" s="6" t="s">
        <v>1031</v>
      </c>
      <c r="C855" s="7" t="s">
        <v>299</v>
      </c>
      <c r="D855" s="7" t="s">
        <v>143</v>
      </c>
    </row>
    <row r="856" spans="2:4" hidden="1" x14ac:dyDescent="0.25">
      <c r="B856" s="6" t="s">
        <v>1032</v>
      </c>
      <c r="C856" s="7" t="s">
        <v>182</v>
      </c>
      <c r="D856" s="7" t="s">
        <v>112</v>
      </c>
    </row>
    <row r="857" spans="2:4" hidden="1" x14ac:dyDescent="0.25">
      <c r="B857" s="6" t="s">
        <v>1033</v>
      </c>
      <c r="C857" s="7" t="s">
        <v>124</v>
      </c>
      <c r="D857" s="7" t="s">
        <v>115</v>
      </c>
    </row>
    <row r="858" spans="2:4" hidden="1" x14ac:dyDescent="0.25">
      <c r="B858" s="6" t="s">
        <v>1034</v>
      </c>
      <c r="C858" s="7" t="s">
        <v>273</v>
      </c>
      <c r="D858" s="7" t="s">
        <v>143</v>
      </c>
    </row>
    <row r="859" spans="2:4" hidden="1" x14ac:dyDescent="0.25">
      <c r="B859" s="6" t="s">
        <v>1035</v>
      </c>
      <c r="C859" s="7" t="s">
        <v>231</v>
      </c>
      <c r="D859" s="7" t="s">
        <v>112</v>
      </c>
    </row>
    <row r="860" spans="2:4" hidden="1" x14ac:dyDescent="0.25">
      <c r="B860" s="6" t="s">
        <v>1036</v>
      </c>
      <c r="C860" s="7" t="s">
        <v>343</v>
      </c>
      <c r="D860" s="7" t="s">
        <v>115</v>
      </c>
    </row>
    <row r="861" spans="2:4" hidden="1" x14ac:dyDescent="0.25">
      <c r="B861" s="6" t="s">
        <v>1037</v>
      </c>
      <c r="C861" s="7" t="s">
        <v>182</v>
      </c>
      <c r="D861" s="7" t="s">
        <v>112</v>
      </c>
    </row>
    <row r="862" spans="2:4" hidden="1" x14ac:dyDescent="0.25">
      <c r="B862" s="6" t="s">
        <v>1038</v>
      </c>
      <c r="C862" s="7" t="s">
        <v>173</v>
      </c>
      <c r="D862" s="7" t="s">
        <v>143</v>
      </c>
    </row>
    <row r="863" spans="2:4" hidden="1" x14ac:dyDescent="0.25">
      <c r="B863" s="6" t="s">
        <v>1039</v>
      </c>
      <c r="C863" s="7" t="s">
        <v>242</v>
      </c>
      <c r="D863" s="7" t="s">
        <v>112</v>
      </c>
    </row>
    <row r="864" spans="2:4" hidden="1" x14ac:dyDescent="0.25">
      <c r="B864" s="6" t="s">
        <v>1040</v>
      </c>
      <c r="C864" s="7" t="s">
        <v>132</v>
      </c>
      <c r="D864" s="7" t="s">
        <v>133</v>
      </c>
    </row>
    <row r="865" spans="2:4" hidden="1" x14ac:dyDescent="0.25">
      <c r="B865" s="6" t="s">
        <v>1041</v>
      </c>
      <c r="C865" s="7" t="s">
        <v>173</v>
      </c>
      <c r="D865" s="7" t="s">
        <v>143</v>
      </c>
    </row>
    <row r="866" spans="2:4" hidden="1" x14ac:dyDescent="0.25">
      <c r="B866" s="6" t="s">
        <v>1042</v>
      </c>
      <c r="C866" s="7" t="s">
        <v>281</v>
      </c>
      <c r="D866" s="7" t="s">
        <v>171</v>
      </c>
    </row>
    <row r="867" spans="2:4" hidden="1" x14ac:dyDescent="0.25">
      <c r="B867" s="6" t="s">
        <v>1043</v>
      </c>
      <c r="C867" s="7" t="s">
        <v>117</v>
      </c>
      <c r="D867" s="7" t="s">
        <v>112</v>
      </c>
    </row>
    <row r="868" spans="2:4" hidden="1" x14ac:dyDescent="0.25">
      <c r="B868" s="6" t="s">
        <v>1044</v>
      </c>
      <c r="C868" s="7" t="s">
        <v>205</v>
      </c>
      <c r="D868" s="7" t="s">
        <v>133</v>
      </c>
    </row>
    <row r="869" spans="2:4" hidden="1" x14ac:dyDescent="0.25">
      <c r="B869" s="8" t="s">
        <v>1045</v>
      </c>
      <c r="C869" s="7" t="s">
        <v>155</v>
      </c>
      <c r="D869" s="7" t="s">
        <v>115</v>
      </c>
    </row>
    <row r="870" spans="2:4" hidden="1" x14ac:dyDescent="0.25">
      <c r="B870" s="6" t="s">
        <v>1046</v>
      </c>
      <c r="C870" s="7" t="s">
        <v>245</v>
      </c>
      <c r="D870" s="7" t="s">
        <v>138</v>
      </c>
    </row>
    <row r="871" spans="2:4" hidden="1" x14ac:dyDescent="0.25">
      <c r="B871" s="6" t="s">
        <v>1047</v>
      </c>
      <c r="C871" s="7" t="s">
        <v>572</v>
      </c>
      <c r="D871" s="7" t="s">
        <v>143</v>
      </c>
    </row>
    <row r="872" spans="2:4" hidden="1" x14ac:dyDescent="0.25">
      <c r="B872" s="6" t="s">
        <v>1048</v>
      </c>
      <c r="C872" s="7" t="s">
        <v>140</v>
      </c>
      <c r="D872" s="7" t="s">
        <v>108</v>
      </c>
    </row>
    <row r="873" spans="2:4" hidden="1" x14ac:dyDescent="0.25">
      <c r="B873" s="6" t="s">
        <v>1049</v>
      </c>
      <c r="C873" s="7" t="s">
        <v>212</v>
      </c>
      <c r="D873" s="7" t="s">
        <v>171</v>
      </c>
    </row>
    <row r="874" spans="2:4" hidden="1" x14ac:dyDescent="0.25">
      <c r="B874" s="6" t="s">
        <v>1050</v>
      </c>
      <c r="C874" s="7" t="s">
        <v>114</v>
      </c>
      <c r="D874" s="7" t="s">
        <v>115</v>
      </c>
    </row>
    <row r="875" spans="2:4" hidden="1" x14ac:dyDescent="0.25">
      <c r="B875" s="6" t="s">
        <v>1051</v>
      </c>
      <c r="C875" s="7" t="s">
        <v>281</v>
      </c>
      <c r="D875" s="7" t="s">
        <v>171</v>
      </c>
    </row>
    <row r="876" spans="2:4" hidden="1" x14ac:dyDescent="0.25">
      <c r="B876" s="6" t="s">
        <v>1052</v>
      </c>
      <c r="C876" s="7" t="s">
        <v>237</v>
      </c>
      <c r="D876" s="7" t="s">
        <v>112</v>
      </c>
    </row>
    <row r="877" spans="2:4" hidden="1" x14ac:dyDescent="0.25">
      <c r="B877" s="6" t="s">
        <v>1053</v>
      </c>
      <c r="C877" s="7" t="s">
        <v>153</v>
      </c>
      <c r="D877" s="7" t="s">
        <v>108</v>
      </c>
    </row>
    <row r="878" spans="2:4" hidden="1" x14ac:dyDescent="0.25">
      <c r="B878" s="6" t="s">
        <v>1054</v>
      </c>
      <c r="C878" s="7" t="s">
        <v>313</v>
      </c>
      <c r="D878" s="7" t="s">
        <v>143</v>
      </c>
    </row>
    <row r="879" spans="2:4" hidden="1" x14ac:dyDescent="0.25">
      <c r="B879" s="6" t="s">
        <v>1055</v>
      </c>
      <c r="C879" s="7" t="s">
        <v>205</v>
      </c>
      <c r="D879" s="7" t="s">
        <v>133</v>
      </c>
    </row>
    <row r="880" spans="2:4" hidden="1" x14ac:dyDescent="0.25">
      <c r="B880" s="6" t="s">
        <v>1056</v>
      </c>
      <c r="C880" s="7" t="s">
        <v>170</v>
      </c>
      <c r="D880" s="7" t="s">
        <v>171</v>
      </c>
    </row>
    <row r="881" spans="2:4" hidden="1" x14ac:dyDescent="0.25">
      <c r="B881" s="6" t="s">
        <v>1057</v>
      </c>
      <c r="C881" s="7" t="s">
        <v>142</v>
      </c>
      <c r="D881" s="7" t="s">
        <v>143</v>
      </c>
    </row>
    <row r="882" spans="2:4" hidden="1" x14ac:dyDescent="0.25">
      <c r="B882" s="6" t="s">
        <v>1058</v>
      </c>
      <c r="C882" s="7" t="s">
        <v>212</v>
      </c>
      <c r="D882" s="7" t="s">
        <v>171</v>
      </c>
    </row>
    <row r="883" spans="2:4" hidden="1" x14ac:dyDescent="0.25">
      <c r="B883" s="6" t="s">
        <v>1058</v>
      </c>
      <c r="C883" s="7" t="s">
        <v>237</v>
      </c>
      <c r="D883" s="7" t="s">
        <v>112</v>
      </c>
    </row>
    <row r="884" spans="2:4" hidden="1" x14ac:dyDescent="0.25">
      <c r="B884" s="6" t="s">
        <v>1058</v>
      </c>
      <c r="C884" s="7" t="s">
        <v>151</v>
      </c>
      <c r="D884" s="7" t="s">
        <v>143</v>
      </c>
    </row>
    <row r="885" spans="2:4" hidden="1" x14ac:dyDescent="0.25">
      <c r="B885" s="6" t="s">
        <v>1059</v>
      </c>
      <c r="C885" s="7" t="s">
        <v>159</v>
      </c>
      <c r="D885" s="7" t="s">
        <v>138</v>
      </c>
    </row>
    <row r="886" spans="2:4" hidden="1" x14ac:dyDescent="0.25">
      <c r="B886" s="6" t="s">
        <v>1060</v>
      </c>
      <c r="C886" s="7" t="s">
        <v>255</v>
      </c>
      <c r="D886" s="7" t="s">
        <v>133</v>
      </c>
    </row>
    <row r="887" spans="2:4" hidden="1" x14ac:dyDescent="0.25">
      <c r="B887" s="6" t="s">
        <v>1061</v>
      </c>
      <c r="C887" s="7" t="s">
        <v>207</v>
      </c>
      <c r="D887" s="7" t="s">
        <v>171</v>
      </c>
    </row>
    <row r="888" spans="2:4" hidden="1" x14ac:dyDescent="0.25">
      <c r="B888" s="6" t="s">
        <v>1062</v>
      </c>
      <c r="C888" s="7" t="s">
        <v>306</v>
      </c>
      <c r="D888" s="7" t="s">
        <v>143</v>
      </c>
    </row>
    <row r="889" spans="2:4" hidden="1" x14ac:dyDescent="0.25">
      <c r="B889" s="6" t="s">
        <v>1063</v>
      </c>
      <c r="C889" s="7" t="s">
        <v>145</v>
      </c>
      <c r="D889" s="7" t="s">
        <v>112</v>
      </c>
    </row>
    <row r="890" spans="2:4" hidden="1" x14ac:dyDescent="0.25">
      <c r="B890" s="6" t="s">
        <v>1064</v>
      </c>
      <c r="C890" s="7" t="s">
        <v>173</v>
      </c>
      <c r="D890" s="7" t="s">
        <v>143</v>
      </c>
    </row>
    <row r="891" spans="2:4" hidden="1" x14ac:dyDescent="0.25">
      <c r="B891" s="6" t="s">
        <v>1065</v>
      </c>
      <c r="C891" s="7" t="s">
        <v>111</v>
      </c>
      <c r="D891" s="7" t="s">
        <v>112</v>
      </c>
    </row>
    <row r="892" spans="2:4" hidden="1" x14ac:dyDescent="0.25">
      <c r="B892" s="6" t="s">
        <v>1066</v>
      </c>
      <c r="C892" s="7" t="s">
        <v>195</v>
      </c>
      <c r="D892" s="7" t="s">
        <v>171</v>
      </c>
    </row>
    <row r="893" spans="2:4" hidden="1" x14ac:dyDescent="0.25">
      <c r="B893" s="6" t="s">
        <v>1067</v>
      </c>
      <c r="C893" s="7" t="s">
        <v>293</v>
      </c>
      <c r="D893" s="7" t="s">
        <v>171</v>
      </c>
    </row>
    <row r="894" spans="2:4" hidden="1" x14ac:dyDescent="0.25">
      <c r="B894" s="6" t="s">
        <v>1068</v>
      </c>
      <c r="C894" s="7" t="s">
        <v>111</v>
      </c>
      <c r="D894" s="7" t="s">
        <v>112</v>
      </c>
    </row>
    <row r="895" spans="2:4" hidden="1" x14ac:dyDescent="0.25">
      <c r="B895" s="6" t="s">
        <v>1069</v>
      </c>
      <c r="C895" s="7" t="s">
        <v>107</v>
      </c>
      <c r="D895" s="7" t="s">
        <v>108</v>
      </c>
    </row>
    <row r="896" spans="2:4" hidden="1" x14ac:dyDescent="0.25">
      <c r="B896" s="6" t="s">
        <v>1070</v>
      </c>
      <c r="C896" s="7" t="s">
        <v>249</v>
      </c>
      <c r="D896" s="7" t="s">
        <v>171</v>
      </c>
    </row>
    <row r="897" spans="2:4" hidden="1" x14ac:dyDescent="0.25">
      <c r="B897" s="6" t="s">
        <v>1071</v>
      </c>
      <c r="C897" s="7" t="s">
        <v>219</v>
      </c>
      <c r="D897" s="7" t="s">
        <v>143</v>
      </c>
    </row>
    <row r="898" spans="2:4" hidden="1" x14ac:dyDescent="0.25">
      <c r="B898" s="6" t="s">
        <v>1072</v>
      </c>
      <c r="C898" s="7" t="s">
        <v>237</v>
      </c>
      <c r="D898" s="7" t="s">
        <v>112</v>
      </c>
    </row>
    <row r="899" spans="2:4" hidden="1" x14ac:dyDescent="0.25">
      <c r="B899" s="6" t="s">
        <v>1073</v>
      </c>
      <c r="C899" s="7" t="s">
        <v>192</v>
      </c>
      <c r="D899" s="7" t="s">
        <v>108</v>
      </c>
    </row>
    <row r="900" spans="2:4" hidden="1" x14ac:dyDescent="0.25">
      <c r="B900" s="6" t="s">
        <v>1074</v>
      </c>
      <c r="C900" s="7" t="s">
        <v>281</v>
      </c>
      <c r="D900" s="7" t="s">
        <v>171</v>
      </c>
    </row>
    <row r="901" spans="2:4" hidden="1" x14ac:dyDescent="0.25">
      <c r="B901" s="6" t="s">
        <v>1075</v>
      </c>
      <c r="C901" s="7" t="s">
        <v>357</v>
      </c>
      <c r="D901" s="7" t="s">
        <v>171</v>
      </c>
    </row>
    <row r="902" spans="2:4" hidden="1" x14ac:dyDescent="0.25">
      <c r="B902" s="6" t="s">
        <v>1076</v>
      </c>
      <c r="C902" s="7" t="s">
        <v>114</v>
      </c>
      <c r="D902" s="7" t="s">
        <v>115</v>
      </c>
    </row>
    <row r="903" spans="2:4" hidden="1" x14ac:dyDescent="0.25">
      <c r="B903" s="6" t="s">
        <v>1077</v>
      </c>
      <c r="C903" s="7" t="s">
        <v>219</v>
      </c>
      <c r="D903" s="7" t="s">
        <v>143</v>
      </c>
    </row>
    <row r="904" spans="2:4" hidden="1" x14ac:dyDescent="0.25">
      <c r="B904" s="6" t="s">
        <v>1078</v>
      </c>
      <c r="C904" s="7" t="s">
        <v>572</v>
      </c>
      <c r="D904" s="7" t="s">
        <v>143</v>
      </c>
    </row>
    <row r="905" spans="2:4" hidden="1" x14ac:dyDescent="0.25">
      <c r="B905" s="6" t="s">
        <v>1079</v>
      </c>
      <c r="C905" s="7" t="s">
        <v>242</v>
      </c>
      <c r="D905" s="7" t="s">
        <v>112</v>
      </c>
    </row>
    <row r="906" spans="2:4" hidden="1" x14ac:dyDescent="0.25">
      <c r="B906" s="6" t="s">
        <v>1080</v>
      </c>
      <c r="C906" s="7" t="s">
        <v>188</v>
      </c>
      <c r="D906" s="7" t="s">
        <v>138</v>
      </c>
    </row>
    <row r="907" spans="2:4" hidden="1" x14ac:dyDescent="0.25">
      <c r="B907" s="6" t="s">
        <v>1081</v>
      </c>
      <c r="C907" s="7" t="s">
        <v>572</v>
      </c>
      <c r="D907" s="7" t="s">
        <v>143</v>
      </c>
    </row>
    <row r="908" spans="2:4" hidden="1" x14ac:dyDescent="0.25">
      <c r="B908" s="6" t="s">
        <v>1082</v>
      </c>
      <c r="C908" s="7" t="s">
        <v>137</v>
      </c>
      <c r="D908" s="7" t="s">
        <v>138</v>
      </c>
    </row>
    <row r="909" spans="2:4" hidden="1" x14ac:dyDescent="0.25">
      <c r="B909" s="6" t="s">
        <v>1083</v>
      </c>
      <c r="C909" s="7" t="s">
        <v>132</v>
      </c>
      <c r="D909" s="7" t="s">
        <v>133</v>
      </c>
    </row>
    <row r="910" spans="2:4" hidden="1" x14ac:dyDescent="0.25">
      <c r="B910" s="6" t="s">
        <v>1084</v>
      </c>
      <c r="C910" s="7" t="s">
        <v>225</v>
      </c>
      <c r="D910" s="7" t="s">
        <v>108</v>
      </c>
    </row>
    <row r="911" spans="2:4" hidden="1" x14ac:dyDescent="0.25">
      <c r="B911" s="6" t="s">
        <v>1085</v>
      </c>
      <c r="C911" s="7" t="s">
        <v>271</v>
      </c>
      <c r="D911" s="7" t="s">
        <v>130</v>
      </c>
    </row>
    <row r="912" spans="2:4" hidden="1" x14ac:dyDescent="0.25">
      <c r="B912" s="6" t="s">
        <v>1086</v>
      </c>
      <c r="C912" s="7" t="s">
        <v>173</v>
      </c>
      <c r="D912" s="7" t="s">
        <v>143</v>
      </c>
    </row>
    <row r="913" spans="2:4" hidden="1" x14ac:dyDescent="0.25">
      <c r="B913" s="6" t="s">
        <v>1087</v>
      </c>
      <c r="C913" s="7" t="s">
        <v>293</v>
      </c>
      <c r="D913" s="7" t="s">
        <v>171</v>
      </c>
    </row>
    <row r="914" spans="2:4" hidden="1" x14ac:dyDescent="0.25">
      <c r="B914" s="6" t="s">
        <v>1088</v>
      </c>
      <c r="C914" s="7" t="s">
        <v>165</v>
      </c>
      <c r="D914" s="7" t="s">
        <v>143</v>
      </c>
    </row>
    <row r="915" spans="2:4" hidden="1" x14ac:dyDescent="0.25">
      <c r="B915" s="6" t="s">
        <v>1089</v>
      </c>
      <c r="C915" s="7" t="s">
        <v>299</v>
      </c>
      <c r="D915" s="7" t="s">
        <v>143</v>
      </c>
    </row>
    <row r="916" spans="2:4" hidden="1" x14ac:dyDescent="0.25">
      <c r="B916" s="8" t="s">
        <v>1090</v>
      </c>
      <c r="C916" s="7" t="s">
        <v>155</v>
      </c>
      <c r="D916" s="7" t="s">
        <v>115</v>
      </c>
    </row>
    <row r="917" spans="2:4" hidden="1" x14ac:dyDescent="0.25">
      <c r="B917" s="6" t="s">
        <v>1091</v>
      </c>
      <c r="C917" s="7" t="s">
        <v>149</v>
      </c>
      <c r="D917" s="7" t="s">
        <v>143</v>
      </c>
    </row>
    <row r="918" spans="2:4" hidden="1" x14ac:dyDescent="0.25">
      <c r="B918" s="6" t="s">
        <v>1092</v>
      </c>
      <c r="C918" s="7" t="s">
        <v>117</v>
      </c>
      <c r="D918" s="7" t="s">
        <v>112</v>
      </c>
    </row>
    <row r="919" spans="2:4" hidden="1" x14ac:dyDescent="0.25">
      <c r="B919" s="6" t="s">
        <v>1093</v>
      </c>
      <c r="C919" s="7" t="s">
        <v>198</v>
      </c>
      <c r="D919" s="7" t="s">
        <v>108</v>
      </c>
    </row>
    <row r="920" spans="2:4" hidden="1" x14ac:dyDescent="0.25">
      <c r="B920" s="6" t="s">
        <v>1094</v>
      </c>
      <c r="C920" s="7" t="s">
        <v>149</v>
      </c>
      <c r="D920" s="7" t="s">
        <v>143</v>
      </c>
    </row>
    <row r="921" spans="2:4" hidden="1" x14ac:dyDescent="0.25">
      <c r="B921" s="6" t="s">
        <v>1095</v>
      </c>
      <c r="C921" s="7" t="s">
        <v>142</v>
      </c>
      <c r="D921" s="7" t="s">
        <v>143</v>
      </c>
    </row>
    <row r="922" spans="2:4" hidden="1" x14ac:dyDescent="0.25">
      <c r="B922" s="6" t="s">
        <v>1096</v>
      </c>
      <c r="C922" s="7" t="s">
        <v>173</v>
      </c>
      <c r="D922" s="7" t="s">
        <v>143</v>
      </c>
    </row>
    <row r="923" spans="2:4" hidden="1" x14ac:dyDescent="0.25">
      <c r="B923" s="6" t="s">
        <v>1097</v>
      </c>
      <c r="C923" s="7" t="s">
        <v>151</v>
      </c>
      <c r="D923" s="7" t="s">
        <v>143</v>
      </c>
    </row>
    <row r="924" spans="2:4" hidden="1" x14ac:dyDescent="0.25">
      <c r="B924" s="8" t="s">
        <v>1098</v>
      </c>
      <c r="C924" s="7" t="s">
        <v>155</v>
      </c>
      <c r="D924" s="7" t="s">
        <v>115</v>
      </c>
    </row>
    <row r="925" spans="2:4" hidden="1" x14ac:dyDescent="0.25">
      <c r="B925" s="6" t="s">
        <v>1099</v>
      </c>
      <c r="C925" s="7" t="s">
        <v>437</v>
      </c>
      <c r="D925" s="7" t="s">
        <v>143</v>
      </c>
    </row>
    <row r="926" spans="2:4" hidden="1" x14ac:dyDescent="0.25">
      <c r="B926" s="6" t="s">
        <v>1100</v>
      </c>
      <c r="C926" s="7" t="s">
        <v>142</v>
      </c>
      <c r="D926" s="7" t="s">
        <v>143</v>
      </c>
    </row>
    <row r="927" spans="2:4" hidden="1" x14ac:dyDescent="0.25">
      <c r="B927" s="6" t="s">
        <v>1101</v>
      </c>
      <c r="C927" s="7" t="s">
        <v>142</v>
      </c>
      <c r="D927" s="7" t="s">
        <v>143</v>
      </c>
    </row>
    <row r="928" spans="2:4" hidden="1" x14ac:dyDescent="0.25">
      <c r="B928" s="6" t="s">
        <v>1102</v>
      </c>
      <c r="C928" s="7" t="s">
        <v>562</v>
      </c>
      <c r="D928" s="7" t="s">
        <v>130</v>
      </c>
    </row>
    <row r="929" spans="2:4" hidden="1" x14ac:dyDescent="0.25">
      <c r="B929" s="6" t="s">
        <v>1103</v>
      </c>
      <c r="C929" s="7" t="s">
        <v>249</v>
      </c>
      <c r="D929" s="7" t="s">
        <v>171</v>
      </c>
    </row>
    <row r="930" spans="2:4" hidden="1" x14ac:dyDescent="0.25">
      <c r="B930" s="6" t="s">
        <v>1104</v>
      </c>
      <c r="C930" s="7" t="s">
        <v>299</v>
      </c>
      <c r="D930" s="7" t="s">
        <v>143</v>
      </c>
    </row>
    <row r="931" spans="2:4" hidden="1" x14ac:dyDescent="0.25">
      <c r="B931" s="6" t="s">
        <v>1105</v>
      </c>
      <c r="C931" s="7" t="s">
        <v>255</v>
      </c>
      <c r="D931" s="7" t="s">
        <v>133</v>
      </c>
    </row>
    <row r="932" spans="2:4" hidden="1" x14ac:dyDescent="0.25">
      <c r="B932" s="6" t="s">
        <v>1106</v>
      </c>
      <c r="C932" s="7" t="s">
        <v>343</v>
      </c>
      <c r="D932" s="7" t="s">
        <v>115</v>
      </c>
    </row>
    <row r="933" spans="2:4" hidden="1" x14ac:dyDescent="0.25">
      <c r="B933" s="6" t="s">
        <v>1107</v>
      </c>
      <c r="C933" s="7" t="s">
        <v>242</v>
      </c>
      <c r="D933" s="7" t="s">
        <v>112</v>
      </c>
    </row>
    <row r="934" spans="2:4" hidden="1" x14ac:dyDescent="0.25">
      <c r="B934" s="6" t="s">
        <v>1108</v>
      </c>
      <c r="C934" s="7" t="s">
        <v>734</v>
      </c>
      <c r="D934" s="7" t="s">
        <v>138</v>
      </c>
    </row>
    <row r="935" spans="2:4" hidden="1" x14ac:dyDescent="0.25">
      <c r="B935" s="6" t="s">
        <v>1109</v>
      </c>
      <c r="C935" s="7" t="s">
        <v>219</v>
      </c>
      <c r="D935" s="7" t="s">
        <v>143</v>
      </c>
    </row>
    <row r="936" spans="2:4" hidden="1" x14ac:dyDescent="0.25">
      <c r="B936" s="6" t="s">
        <v>1110</v>
      </c>
      <c r="C936" s="7" t="s">
        <v>132</v>
      </c>
      <c r="D936" s="7" t="s">
        <v>133</v>
      </c>
    </row>
    <row r="937" spans="2:4" hidden="1" x14ac:dyDescent="0.25">
      <c r="B937" s="6" t="s">
        <v>1111</v>
      </c>
      <c r="C937" s="7" t="s">
        <v>476</v>
      </c>
      <c r="D937" s="7" t="s">
        <v>112</v>
      </c>
    </row>
    <row r="938" spans="2:4" hidden="1" x14ac:dyDescent="0.25">
      <c r="B938" s="6" t="s">
        <v>1112</v>
      </c>
      <c r="C938" s="7" t="s">
        <v>357</v>
      </c>
      <c r="D938" s="7" t="s">
        <v>171</v>
      </c>
    </row>
    <row r="939" spans="2:4" hidden="1" x14ac:dyDescent="0.25">
      <c r="B939" s="6" t="s">
        <v>1113</v>
      </c>
      <c r="C939" s="7" t="s">
        <v>132</v>
      </c>
      <c r="D939" s="7" t="s">
        <v>133</v>
      </c>
    </row>
    <row r="940" spans="2:4" hidden="1" x14ac:dyDescent="0.25">
      <c r="B940" s="6" t="s">
        <v>1114</v>
      </c>
      <c r="C940" s="7" t="s">
        <v>313</v>
      </c>
      <c r="D940" s="7" t="s">
        <v>143</v>
      </c>
    </row>
    <row r="941" spans="2:4" hidden="1" x14ac:dyDescent="0.25">
      <c r="B941" s="6" t="s">
        <v>1115</v>
      </c>
      <c r="C941" s="7" t="s">
        <v>281</v>
      </c>
      <c r="D941" s="7" t="s">
        <v>171</v>
      </c>
    </row>
    <row r="942" spans="2:4" hidden="1" x14ac:dyDescent="0.25">
      <c r="B942" s="6" t="s">
        <v>1116</v>
      </c>
      <c r="C942" s="7" t="s">
        <v>132</v>
      </c>
      <c r="D942" s="7" t="s">
        <v>133</v>
      </c>
    </row>
    <row r="943" spans="2:4" hidden="1" x14ac:dyDescent="0.25">
      <c r="B943" s="6" t="s">
        <v>1117</v>
      </c>
      <c r="C943" s="7" t="s">
        <v>124</v>
      </c>
      <c r="D943" s="7" t="s">
        <v>115</v>
      </c>
    </row>
    <row r="944" spans="2:4" hidden="1" x14ac:dyDescent="0.25">
      <c r="B944" s="6" t="s">
        <v>1118</v>
      </c>
      <c r="C944" s="7" t="s">
        <v>167</v>
      </c>
      <c r="D944" s="7" t="s">
        <v>108</v>
      </c>
    </row>
    <row r="945" spans="2:4" hidden="1" x14ac:dyDescent="0.25">
      <c r="B945" s="6" t="s">
        <v>1119</v>
      </c>
      <c r="C945" s="7" t="s">
        <v>153</v>
      </c>
      <c r="D945" s="7" t="s">
        <v>108</v>
      </c>
    </row>
    <row r="946" spans="2:4" hidden="1" x14ac:dyDescent="0.25">
      <c r="B946" s="6" t="s">
        <v>1120</v>
      </c>
      <c r="C946" s="7" t="s">
        <v>173</v>
      </c>
      <c r="D946" s="7" t="s">
        <v>143</v>
      </c>
    </row>
    <row r="947" spans="2:4" hidden="1" x14ac:dyDescent="0.25">
      <c r="B947" s="6" t="s">
        <v>1121</v>
      </c>
      <c r="C947" s="7" t="s">
        <v>132</v>
      </c>
      <c r="D947" s="7" t="s">
        <v>133</v>
      </c>
    </row>
    <row r="948" spans="2:4" hidden="1" x14ac:dyDescent="0.25">
      <c r="B948" s="6" t="s">
        <v>1122</v>
      </c>
      <c r="C948" s="7" t="s">
        <v>474</v>
      </c>
      <c r="D948" s="7" t="s">
        <v>143</v>
      </c>
    </row>
    <row r="949" spans="2:4" hidden="1" x14ac:dyDescent="0.25">
      <c r="B949" s="6" t="s">
        <v>1123</v>
      </c>
      <c r="C949" s="7" t="s">
        <v>530</v>
      </c>
      <c r="D949" s="7" t="s">
        <v>108</v>
      </c>
    </row>
    <row r="950" spans="2:4" hidden="1" x14ac:dyDescent="0.25">
      <c r="B950" s="6" t="s">
        <v>1124</v>
      </c>
      <c r="C950" s="7" t="s">
        <v>409</v>
      </c>
      <c r="D950" s="7" t="s">
        <v>133</v>
      </c>
    </row>
    <row r="951" spans="2:4" hidden="1" x14ac:dyDescent="0.25">
      <c r="B951" s="6" t="s">
        <v>1125</v>
      </c>
      <c r="C951" s="7" t="s">
        <v>219</v>
      </c>
      <c r="D951" s="7" t="s">
        <v>143</v>
      </c>
    </row>
    <row r="952" spans="2:4" hidden="1" x14ac:dyDescent="0.25">
      <c r="B952" s="6" t="s">
        <v>1126</v>
      </c>
      <c r="C952" s="7" t="s">
        <v>228</v>
      </c>
      <c r="D952" s="7" t="s">
        <v>108</v>
      </c>
    </row>
    <row r="953" spans="2:4" hidden="1" x14ac:dyDescent="0.25">
      <c r="B953" s="6" t="s">
        <v>1127</v>
      </c>
      <c r="C953" s="7" t="s">
        <v>167</v>
      </c>
      <c r="D953" s="7" t="s">
        <v>108</v>
      </c>
    </row>
    <row r="954" spans="2:4" hidden="1" x14ac:dyDescent="0.25">
      <c r="B954" s="6" t="s">
        <v>1128</v>
      </c>
      <c r="C954" s="7" t="s">
        <v>165</v>
      </c>
      <c r="D954" s="7" t="s">
        <v>143</v>
      </c>
    </row>
    <row r="955" spans="2:4" hidden="1" x14ac:dyDescent="0.25">
      <c r="B955" s="6" t="s">
        <v>1129</v>
      </c>
      <c r="C955" s="7" t="s">
        <v>565</v>
      </c>
      <c r="D955" s="7" t="s">
        <v>130</v>
      </c>
    </row>
    <row r="956" spans="2:4" hidden="1" x14ac:dyDescent="0.25">
      <c r="B956" s="6" t="s">
        <v>1130</v>
      </c>
      <c r="C956" s="7" t="s">
        <v>338</v>
      </c>
      <c r="D956" s="7" t="s">
        <v>143</v>
      </c>
    </row>
    <row r="957" spans="2:4" hidden="1" x14ac:dyDescent="0.25">
      <c r="B957" s="6" t="s">
        <v>1131</v>
      </c>
      <c r="C957" s="7" t="s">
        <v>179</v>
      </c>
      <c r="D957" s="7" t="s">
        <v>112</v>
      </c>
    </row>
    <row r="958" spans="2:4" hidden="1" x14ac:dyDescent="0.25">
      <c r="B958" s="6" t="s">
        <v>1132</v>
      </c>
      <c r="C958" s="7" t="s">
        <v>114</v>
      </c>
      <c r="D958" s="7" t="s">
        <v>115</v>
      </c>
    </row>
    <row r="959" spans="2:4" hidden="1" x14ac:dyDescent="0.25">
      <c r="B959" s="6" t="s">
        <v>1133</v>
      </c>
      <c r="C959" s="7" t="s">
        <v>217</v>
      </c>
      <c r="D959" s="7" t="s">
        <v>130</v>
      </c>
    </row>
    <row r="960" spans="2:4" hidden="1" x14ac:dyDescent="0.25">
      <c r="B960" s="6" t="s">
        <v>1134</v>
      </c>
      <c r="C960" s="7" t="s">
        <v>119</v>
      </c>
      <c r="D960" s="7" t="s">
        <v>112</v>
      </c>
    </row>
    <row r="961" spans="2:4" hidden="1" x14ac:dyDescent="0.25">
      <c r="B961" s="6" t="s">
        <v>1135</v>
      </c>
      <c r="C961" s="7" t="s">
        <v>114</v>
      </c>
      <c r="D961" s="7" t="s">
        <v>115</v>
      </c>
    </row>
    <row r="962" spans="2:4" hidden="1" x14ac:dyDescent="0.25">
      <c r="B962" s="6" t="s">
        <v>1136</v>
      </c>
      <c r="C962" s="7" t="s">
        <v>281</v>
      </c>
      <c r="D962" s="7" t="s">
        <v>171</v>
      </c>
    </row>
    <row r="963" spans="2:4" hidden="1" x14ac:dyDescent="0.25">
      <c r="B963" s="6" t="s">
        <v>1137</v>
      </c>
      <c r="C963" s="7" t="s">
        <v>114</v>
      </c>
      <c r="D963" s="7" t="s">
        <v>115</v>
      </c>
    </row>
    <row r="964" spans="2:4" x14ac:dyDescent="0.25">
      <c r="B964" s="6" t="s">
        <v>1138</v>
      </c>
      <c r="C964" s="7" t="s">
        <v>484</v>
      </c>
      <c r="D964" s="7" t="s">
        <v>133</v>
      </c>
    </row>
    <row r="965" spans="2:4" hidden="1" x14ac:dyDescent="0.25">
      <c r="B965" s="6" t="s">
        <v>1139</v>
      </c>
      <c r="C965" s="7" t="s">
        <v>228</v>
      </c>
      <c r="D965" s="7" t="s">
        <v>108</v>
      </c>
    </row>
    <row r="966" spans="2:4" hidden="1" x14ac:dyDescent="0.25">
      <c r="B966" s="6" t="s">
        <v>1140</v>
      </c>
      <c r="C966" s="7" t="s">
        <v>476</v>
      </c>
      <c r="D966" s="7" t="s">
        <v>112</v>
      </c>
    </row>
    <row r="967" spans="2:4" hidden="1" x14ac:dyDescent="0.25">
      <c r="B967" s="6" t="s">
        <v>1141</v>
      </c>
      <c r="C967" s="7" t="s">
        <v>147</v>
      </c>
      <c r="D967" s="7" t="s">
        <v>138</v>
      </c>
    </row>
    <row r="968" spans="2:4" hidden="1" x14ac:dyDescent="0.25">
      <c r="B968" s="6" t="s">
        <v>1142</v>
      </c>
      <c r="C968" s="7" t="s">
        <v>137</v>
      </c>
      <c r="D968" s="7" t="s">
        <v>138</v>
      </c>
    </row>
    <row r="969" spans="2:4" hidden="1" x14ac:dyDescent="0.25">
      <c r="B969" s="6" t="s">
        <v>1143</v>
      </c>
      <c r="C969" s="7" t="s">
        <v>198</v>
      </c>
      <c r="D969" s="7" t="s">
        <v>108</v>
      </c>
    </row>
    <row r="970" spans="2:4" hidden="1" x14ac:dyDescent="0.25">
      <c r="B970" s="6" t="s">
        <v>1144</v>
      </c>
      <c r="C970" s="7" t="s">
        <v>167</v>
      </c>
      <c r="D970" s="7" t="s">
        <v>108</v>
      </c>
    </row>
    <row r="971" spans="2:4" hidden="1" x14ac:dyDescent="0.25">
      <c r="B971" s="6" t="s">
        <v>1145</v>
      </c>
      <c r="C971" s="7" t="s">
        <v>165</v>
      </c>
      <c r="D971" s="7" t="s">
        <v>143</v>
      </c>
    </row>
    <row r="972" spans="2:4" hidden="1" x14ac:dyDescent="0.25">
      <c r="B972" s="6" t="s">
        <v>1146</v>
      </c>
      <c r="C972" s="7" t="s">
        <v>165</v>
      </c>
      <c r="D972" s="7" t="s">
        <v>143</v>
      </c>
    </row>
    <row r="973" spans="2:4" hidden="1" x14ac:dyDescent="0.25">
      <c r="B973" s="6" t="s">
        <v>1147</v>
      </c>
      <c r="C973" s="7" t="s">
        <v>281</v>
      </c>
      <c r="D973" s="7" t="s">
        <v>171</v>
      </c>
    </row>
    <row r="974" spans="2:4" hidden="1" x14ac:dyDescent="0.25">
      <c r="B974" s="6" t="s">
        <v>1148</v>
      </c>
      <c r="C974" s="7" t="s">
        <v>207</v>
      </c>
      <c r="D974" s="7" t="s">
        <v>171</v>
      </c>
    </row>
    <row r="975" spans="2:4" hidden="1" x14ac:dyDescent="0.25">
      <c r="B975" s="6" t="s">
        <v>1149</v>
      </c>
      <c r="C975" s="7" t="s">
        <v>205</v>
      </c>
      <c r="D975" s="7" t="s">
        <v>133</v>
      </c>
    </row>
    <row r="976" spans="2:4" hidden="1" x14ac:dyDescent="0.25">
      <c r="B976" s="6" t="s">
        <v>1150</v>
      </c>
      <c r="C976" s="7" t="s">
        <v>205</v>
      </c>
      <c r="D976" s="7" t="s">
        <v>133</v>
      </c>
    </row>
    <row r="977" spans="2:4" hidden="1" x14ac:dyDescent="0.25">
      <c r="B977" s="6" t="s">
        <v>1151</v>
      </c>
      <c r="C977" s="7" t="s">
        <v>299</v>
      </c>
      <c r="D977" s="7" t="s">
        <v>143</v>
      </c>
    </row>
    <row r="978" spans="2:4" hidden="1" x14ac:dyDescent="0.25">
      <c r="B978" s="6" t="s">
        <v>1152</v>
      </c>
      <c r="C978" s="7" t="s">
        <v>114</v>
      </c>
      <c r="D978" s="7" t="s">
        <v>115</v>
      </c>
    </row>
    <row r="979" spans="2:4" hidden="1" x14ac:dyDescent="0.25">
      <c r="B979" s="6" t="s">
        <v>1153</v>
      </c>
      <c r="C979" s="7" t="s">
        <v>117</v>
      </c>
      <c r="D979" s="7" t="s">
        <v>112</v>
      </c>
    </row>
    <row r="980" spans="2:4" hidden="1" x14ac:dyDescent="0.25">
      <c r="B980" s="6" t="s">
        <v>1154</v>
      </c>
      <c r="C980" s="7" t="s">
        <v>151</v>
      </c>
      <c r="D980" s="7" t="s">
        <v>143</v>
      </c>
    </row>
    <row r="981" spans="2:4" hidden="1" x14ac:dyDescent="0.25">
      <c r="B981" s="6" t="s">
        <v>1155</v>
      </c>
      <c r="C981" s="7" t="s">
        <v>153</v>
      </c>
      <c r="D981" s="7" t="s">
        <v>108</v>
      </c>
    </row>
    <row r="982" spans="2:4" hidden="1" x14ac:dyDescent="0.25">
      <c r="B982" s="6" t="s">
        <v>1156</v>
      </c>
      <c r="C982" s="7" t="s">
        <v>126</v>
      </c>
      <c r="D982" s="7" t="s">
        <v>108</v>
      </c>
    </row>
    <row r="983" spans="2:4" hidden="1" x14ac:dyDescent="0.25">
      <c r="B983" s="6" t="s">
        <v>1157</v>
      </c>
      <c r="C983" s="7" t="s">
        <v>132</v>
      </c>
      <c r="D983" s="7" t="s">
        <v>133</v>
      </c>
    </row>
    <row r="984" spans="2:4" hidden="1" x14ac:dyDescent="0.25">
      <c r="B984" s="6" t="s">
        <v>1158</v>
      </c>
      <c r="C984" s="7" t="s">
        <v>377</v>
      </c>
      <c r="D984" s="7" t="s">
        <v>143</v>
      </c>
    </row>
    <row r="985" spans="2:4" hidden="1" x14ac:dyDescent="0.25">
      <c r="B985" s="6" t="s">
        <v>1159</v>
      </c>
      <c r="C985" s="7" t="s">
        <v>245</v>
      </c>
      <c r="D985" s="7" t="s">
        <v>138</v>
      </c>
    </row>
    <row r="986" spans="2:4" hidden="1" x14ac:dyDescent="0.25">
      <c r="B986" s="6" t="s">
        <v>1160</v>
      </c>
      <c r="C986" s="7" t="s">
        <v>217</v>
      </c>
      <c r="D986" s="7" t="s">
        <v>130</v>
      </c>
    </row>
    <row r="987" spans="2:4" hidden="1" x14ac:dyDescent="0.25">
      <c r="B987" s="6" t="s">
        <v>1161</v>
      </c>
      <c r="C987" s="7" t="s">
        <v>530</v>
      </c>
      <c r="D987" s="7" t="s">
        <v>108</v>
      </c>
    </row>
    <row r="988" spans="2:4" x14ac:dyDescent="0.25">
      <c r="B988" s="6" t="s">
        <v>1162</v>
      </c>
      <c r="C988" s="7" t="s">
        <v>484</v>
      </c>
      <c r="D988" s="7" t="s">
        <v>133</v>
      </c>
    </row>
    <row r="989" spans="2:4" hidden="1" x14ac:dyDescent="0.25">
      <c r="B989" s="6" t="s">
        <v>1163</v>
      </c>
      <c r="C989" s="7" t="s">
        <v>474</v>
      </c>
      <c r="D989" s="7" t="s">
        <v>143</v>
      </c>
    </row>
    <row r="990" spans="2:4" hidden="1" x14ac:dyDescent="0.25">
      <c r="B990" s="6" t="s">
        <v>1164</v>
      </c>
      <c r="C990" s="7" t="s">
        <v>147</v>
      </c>
      <c r="D990" s="7" t="s">
        <v>138</v>
      </c>
    </row>
    <row r="991" spans="2:4" hidden="1" x14ac:dyDescent="0.25">
      <c r="B991" s="6" t="s">
        <v>1165</v>
      </c>
      <c r="C991" s="7" t="s">
        <v>377</v>
      </c>
      <c r="D991" s="7" t="s">
        <v>143</v>
      </c>
    </row>
    <row r="992" spans="2:4" hidden="1" x14ac:dyDescent="0.25">
      <c r="B992" s="6" t="s">
        <v>1166</v>
      </c>
      <c r="C992" s="7" t="s">
        <v>137</v>
      </c>
      <c r="D992" s="7" t="s">
        <v>138</v>
      </c>
    </row>
    <row r="993" spans="2:4" hidden="1" x14ac:dyDescent="0.25">
      <c r="B993" s="6" t="s">
        <v>1167</v>
      </c>
      <c r="C993" s="7" t="s">
        <v>165</v>
      </c>
      <c r="D993" s="7" t="s">
        <v>143</v>
      </c>
    </row>
    <row r="994" spans="2:4" hidden="1" x14ac:dyDescent="0.25">
      <c r="B994" s="6" t="s">
        <v>1168</v>
      </c>
      <c r="C994" s="7" t="s">
        <v>192</v>
      </c>
      <c r="D994" s="7" t="s">
        <v>108</v>
      </c>
    </row>
    <row r="995" spans="2:4" hidden="1" x14ac:dyDescent="0.25">
      <c r="B995" s="6" t="s">
        <v>1169</v>
      </c>
      <c r="C995" s="7" t="s">
        <v>151</v>
      </c>
      <c r="D995" s="7" t="s">
        <v>143</v>
      </c>
    </row>
    <row r="996" spans="2:4" hidden="1" x14ac:dyDescent="0.25">
      <c r="B996" s="6" t="s">
        <v>1170</v>
      </c>
      <c r="C996" s="7" t="s">
        <v>209</v>
      </c>
      <c r="D996" s="7" t="s">
        <v>108</v>
      </c>
    </row>
    <row r="997" spans="2:4" hidden="1" x14ac:dyDescent="0.25">
      <c r="B997" s="6" t="s">
        <v>1171</v>
      </c>
      <c r="C997" s="7" t="s">
        <v>231</v>
      </c>
      <c r="D997" s="7" t="s">
        <v>112</v>
      </c>
    </row>
    <row r="998" spans="2:4" hidden="1" x14ac:dyDescent="0.25">
      <c r="B998" s="6" t="s">
        <v>1172</v>
      </c>
      <c r="C998" s="7" t="s">
        <v>299</v>
      </c>
      <c r="D998" s="7" t="s">
        <v>143</v>
      </c>
    </row>
    <row r="999" spans="2:4" hidden="1" x14ac:dyDescent="0.25">
      <c r="B999" s="6" t="s">
        <v>1173</v>
      </c>
      <c r="C999" s="7" t="s">
        <v>255</v>
      </c>
      <c r="D999" s="7" t="s">
        <v>133</v>
      </c>
    </row>
    <row r="1000" spans="2:4" hidden="1" x14ac:dyDescent="0.25">
      <c r="B1000" s="6" t="s">
        <v>1174</v>
      </c>
      <c r="C1000" s="7" t="s">
        <v>182</v>
      </c>
      <c r="D1000" s="7" t="s">
        <v>112</v>
      </c>
    </row>
    <row r="1001" spans="2:4" hidden="1" x14ac:dyDescent="0.25">
      <c r="B1001" s="6" t="s">
        <v>1175</v>
      </c>
      <c r="C1001" s="7" t="s">
        <v>237</v>
      </c>
      <c r="D1001" s="7" t="s">
        <v>112</v>
      </c>
    </row>
    <row r="1002" spans="2:4" hidden="1" x14ac:dyDescent="0.25">
      <c r="B1002" s="6" t="s">
        <v>1176</v>
      </c>
      <c r="C1002" s="7" t="s">
        <v>177</v>
      </c>
      <c r="D1002" s="7" t="s">
        <v>130</v>
      </c>
    </row>
    <row r="1003" spans="2:4" hidden="1" x14ac:dyDescent="0.25">
      <c r="B1003" s="6" t="s">
        <v>1177</v>
      </c>
      <c r="C1003" s="7" t="s">
        <v>343</v>
      </c>
      <c r="D1003" s="7" t="s">
        <v>115</v>
      </c>
    </row>
    <row r="1004" spans="2:4" hidden="1" x14ac:dyDescent="0.25">
      <c r="B1004" s="6" t="s">
        <v>1178</v>
      </c>
      <c r="C1004" s="7" t="s">
        <v>357</v>
      </c>
      <c r="D1004" s="7" t="s">
        <v>171</v>
      </c>
    </row>
    <row r="1005" spans="2:4" hidden="1" x14ac:dyDescent="0.25">
      <c r="B1005" s="6" t="s">
        <v>1179</v>
      </c>
      <c r="C1005" s="7" t="s">
        <v>404</v>
      </c>
      <c r="D1005" s="7" t="s">
        <v>143</v>
      </c>
    </row>
    <row r="1006" spans="2:4" hidden="1" x14ac:dyDescent="0.25">
      <c r="B1006" s="6" t="s">
        <v>1180</v>
      </c>
      <c r="C1006" s="7" t="s">
        <v>153</v>
      </c>
      <c r="D1006" s="7" t="s">
        <v>108</v>
      </c>
    </row>
    <row r="1007" spans="2:4" hidden="1" x14ac:dyDescent="0.25">
      <c r="B1007" s="6" t="s">
        <v>1181</v>
      </c>
      <c r="C1007" s="7" t="s">
        <v>145</v>
      </c>
      <c r="D1007" s="7" t="s">
        <v>112</v>
      </c>
    </row>
    <row r="1008" spans="2:4" hidden="1" x14ac:dyDescent="0.25">
      <c r="B1008" s="6" t="s">
        <v>1182</v>
      </c>
      <c r="C1008" s="7" t="s">
        <v>188</v>
      </c>
      <c r="D1008" s="7" t="s">
        <v>138</v>
      </c>
    </row>
    <row r="1009" spans="2:4" hidden="1" x14ac:dyDescent="0.25">
      <c r="B1009" s="6" t="s">
        <v>1183</v>
      </c>
      <c r="C1009" s="7" t="s">
        <v>565</v>
      </c>
      <c r="D1009" s="7" t="s">
        <v>130</v>
      </c>
    </row>
    <row r="1010" spans="2:4" hidden="1" x14ac:dyDescent="0.25">
      <c r="B1010" s="6" t="s">
        <v>1184</v>
      </c>
      <c r="C1010" s="7" t="s">
        <v>153</v>
      </c>
      <c r="D1010" s="7" t="s">
        <v>108</v>
      </c>
    </row>
    <row r="1011" spans="2:4" hidden="1" x14ac:dyDescent="0.25">
      <c r="B1011" s="6" t="s">
        <v>1185</v>
      </c>
      <c r="C1011" s="7" t="s">
        <v>205</v>
      </c>
      <c r="D1011" s="7" t="s">
        <v>133</v>
      </c>
    </row>
    <row r="1012" spans="2:4" hidden="1" x14ac:dyDescent="0.25">
      <c r="B1012" s="6" t="s">
        <v>1186</v>
      </c>
      <c r="C1012" s="7" t="s">
        <v>153</v>
      </c>
      <c r="D1012" s="7" t="s">
        <v>108</v>
      </c>
    </row>
    <row r="1013" spans="2:4" hidden="1" x14ac:dyDescent="0.25">
      <c r="B1013" s="6" t="s">
        <v>1187</v>
      </c>
      <c r="C1013" s="7" t="s">
        <v>114</v>
      </c>
      <c r="D1013" s="7" t="s">
        <v>115</v>
      </c>
    </row>
    <row r="1014" spans="2:4" hidden="1" x14ac:dyDescent="0.25">
      <c r="B1014" s="6" t="s">
        <v>1188</v>
      </c>
      <c r="C1014" s="7" t="s">
        <v>207</v>
      </c>
      <c r="D1014" s="7" t="s">
        <v>171</v>
      </c>
    </row>
    <row r="1015" spans="2:4" hidden="1" x14ac:dyDescent="0.25">
      <c r="B1015" s="6" t="s">
        <v>1189</v>
      </c>
      <c r="C1015" s="7" t="s">
        <v>117</v>
      </c>
      <c r="D1015" s="7" t="s">
        <v>112</v>
      </c>
    </row>
    <row r="1016" spans="2:4" hidden="1" x14ac:dyDescent="0.25">
      <c r="B1016" s="6" t="s">
        <v>1190</v>
      </c>
      <c r="C1016" s="7" t="s">
        <v>357</v>
      </c>
      <c r="D1016" s="7" t="s">
        <v>171</v>
      </c>
    </row>
    <row r="1017" spans="2:4" hidden="1" x14ac:dyDescent="0.25">
      <c r="B1017" s="6" t="s">
        <v>1191</v>
      </c>
      <c r="C1017" s="7" t="s">
        <v>117</v>
      </c>
      <c r="D1017" s="7" t="s">
        <v>112</v>
      </c>
    </row>
    <row r="1018" spans="2:4" hidden="1" x14ac:dyDescent="0.25">
      <c r="B1018" s="6" t="s">
        <v>1192</v>
      </c>
      <c r="C1018" s="7" t="s">
        <v>192</v>
      </c>
      <c r="D1018" s="7" t="s">
        <v>108</v>
      </c>
    </row>
    <row r="1019" spans="2:4" hidden="1" x14ac:dyDescent="0.25">
      <c r="B1019" s="6" t="s">
        <v>1193</v>
      </c>
      <c r="C1019" s="7" t="s">
        <v>437</v>
      </c>
      <c r="D1019" s="7" t="s">
        <v>143</v>
      </c>
    </row>
    <row r="1020" spans="2:4" hidden="1" x14ac:dyDescent="0.25">
      <c r="B1020" s="8" t="s">
        <v>1194</v>
      </c>
      <c r="C1020" s="7" t="s">
        <v>155</v>
      </c>
      <c r="D1020" s="7" t="s">
        <v>115</v>
      </c>
    </row>
    <row r="1021" spans="2:4" hidden="1" x14ac:dyDescent="0.25">
      <c r="B1021" s="6" t="s">
        <v>1195</v>
      </c>
      <c r="C1021" s="7" t="s">
        <v>299</v>
      </c>
      <c r="D1021" s="7" t="s">
        <v>143</v>
      </c>
    </row>
    <row r="1022" spans="2:4" hidden="1" x14ac:dyDescent="0.25">
      <c r="B1022" s="6" t="s">
        <v>1195</v>
      </c>
      <c r="C1022" s="7" t="s">
        <v>188</v>
      </c>
      <c r="D1022" s="7" t="s">
        <v>138</v>
      </c>
    </row>
    <row r="1023" spans="2:4" hidden="1" x14ac:dyDescent="0.25">
      <c r="B1023" s="6" t="s">
        <v>1196</v>
      </c>
      <c r="C1023" s="7" t="s">
        <v>343</v>
      </c>
      <c r="D1023" s="7" t="s">
        <v>115</v>
      </c>
    </row>
    <row r="1024" spans="2:4" hidden="1" x14ac:dyDescent="0.25">
      <c r="B1024" s="6" t="s">
        <v>1197</v>
      </c>
      <c r="C1024" s="7" t="s">
        <v>173</v>
      </c>
      <c r="D1024" s="7" t="s">
        <v>143</v>
      </c>
    </row>
    <row r="1025" spans="2:4" hidden="1" x14ac:dyDescent="0.25">
      <c r="B1025" s="6" t="s">
        <v>1198</v>
      </c>
      <c r="C1025" s="7" t="s">
        <v>338</v>
      </c>
      <c r="D1025" s="7" t="s">
        <v>143</v>
      </c>
    </row>
    <row r="1026" spans="2:4" hidden="1" x14ac:dyDescent="0.25">
      <c r="B1026" s="6" t="s">
        <v>1199</v>
      </c>
      <c r="C1026" s="7" t="s">
        <v>159</v>
      </c>
      <c r="D1026" s="7" t="s">
        <v>138</v>
      </c>
    </row>
    <row r="1027" spans="2:4" hidden="1" x14ac:dyDescent="0.25">
      <c r="B1027" s="6" t="s">
        <v>1200</v>
      </c>
      <c r="C1027" s="7" t="s">
        <v>114</v>
      </c>
      <c r="D1027" s="7" t="s">
        <v>115</v>
      </c>
    </row>
    <row r="1028" spans="2:4" hidden="1" x14ac:dyDescent="0.25">
      <c r="B1028" s="6" t="s">
        <v>1201</v>
      </c>
      <c r="C1028" s="7" t="s">
        <v>255</v>
      </c>
      <c r="D1028" s="7" t="s">
        <v>133</v>
      </c>
    </row>
    <row r="1029" spans="2:4" hidden="1" x14ac:dyDescent="0.25">
      <c r="B1029" s="6" t="s">
        <v>1202</v>
      </c>
      <c r="C1029" s="7" t="s">
        <v>200</v>
      </c>
      <c r="D1029" s="7" t="s">
        <v>115</v>
      </c>
    </row>
    <row r="1030" spans="2:4" hidden="1" x14ac:dyDescent="0.25">
      <c r="B1030" s="6" t="s">
        <v>1203</v>
      </c>
      <c r="C1030" s="7" t="s">
        <v>207</v>
      </c>
      <c r="D1030" s="7" t="s">
        <v>171</v>
      </c>
    </row>
    <row r="1031" spans="2:4" hidden="1" x14ac:dyDescent="0.25">
      <c r="B1031" s="6" t="s">
        <v>1204</v>
      </c>
      <c r="C1031" s="7" t="s">
        <v>308</v>
      </c>
      <c r="D1031" s="7" t="s">
        <v>130</v>
      </c>
    </row>
    <row r="1032" spans="2:4" hidden="1" x14ac:dyDescent="0.25">
      <c r="B1032" s="6" t="s">
        <v>1205</v>
      </c>
      <c r="C1032" s="7" t="s">
        <v>184</v>
      </c>
      <c r="D1032" s="7" t="s">
        <v>112</v>
      </c>
    </row>
    <row r="1033" spans="2:4" hidden="1" x14ac:dyDescent="0.25">
      <c r="B1033" s="6" t="s">
        <v>1206</v>
      </c>
      <c r="C1033" s="7" t="s">
        <v>225</v>
      </c>
      <c r="D1033" s="7" t="s">
        <v>108</v>
      </c>
    </row>
    <row r="1034" spans="2:4" hidden="1" x14ac:dyDescent="0.25">
      <c r="B1034" s="6" t="s">
        <v>1207</v>
      </c>
      <c r="C1034" s="7" t="s">
        <v>173</v>
      </c>
      <c r="D1034" s="7" t="s">
        <v>143</v>
      </c>
    </row>
    <row r="1035" spans="2:4" hidden="1" x14ac:dyDescent="0.25">
      <c r="B1035" s="6" t="s">
        <v>1208</v>
      </c>
      <c r="C1035" s="7" t="s">
        <v>293</v>
      </c>
      <c r="D1035" s="7" t="s">
        <v>171</v>
      </c>
    </row>
    <row r="1036" spans="2:4" hidden="1" x14ac:dyDescent="0.25">
      <c r="B1036" s="6" t="s">
        <v>1209</v>
      </c>
      <c r="C1036" s="7" t="s">
        <v>147</v>
      </c>
      <c r="D1036" s="7" t="s">
        <v>138</v>
      </c>
    </row>
    <row r="1037" spans="2:4" hidden="1" x14ac:dyDescent="0.25">
      <c r="B1037" s="6" t="s">
        <v>1210</v>
      </c>
      <c r="C1037" s="7" t="s">
        <v>173</v>
      </c>
      <c r="D1037" s="7" t="s">
        <v>143</v>
      </c>
    </row>
    <row r="1038" spans="2:4" hidden="1" x14ac:dyDescent="0.25">
      <c r="B1038" s="6" t="s">
        <v>1211</v>
      </c>
      <c r="C1038" s="7" t="s">
        <v>135</v>
      </c>
      <c r="D1038" s="7" t="s">
        <v>112</v>
      </c>
    </row>
    <row r="1039" spans="2:4" hidden="1" x14ac:dyDescent="0.25">
      <c r="B1039" s="6" t="s">
        <v>1212</v>
      </c>
      <c r="C1039" s="7" t="s">
        <v>124</v>
      </c>
      <c r="D1039" s="7" t="s">
        <v>115</v>
      </c>
    </row>
    <row r="1040" spans="2:4" hidden="1" x14ac:dyDescent="0.25">
      <c r="B1040" s="6" t="s">
        <v>1213</v>
      </c>
      <c r="C1040" s="7" t="s">
        <v>245</v>
      </c>
      <c r="D1040" s="7" t="s">
        <v>138</v>
      </c>
    </row>
    <row r="1041" spans="2:4" hidden="1" x14ac:dyDescent="0.25">
      <c r="B1041" s="6" t="s">
        <v>1214</v>
      </c>
      <c r="C1041" s="7" t="s">
        <v>126</v>
      </c>
      <c r="D1041" s="7" t="s">
        <v>108</v>
      </c>
    </row>
    <row r="1042" spans="2:4" hidden="1" x14ac:dyDescent="0.25">
      <c r="B1042" s="6" t="s">
        <v>1215</v>
      </c>
      <c r="C1042" s="7" t="s">
        <v>145</v>
      </c>
      <c r="D1042" s="7" t="s">
        <v>112</v>
      </c>
    </row>
    <row r="1043" spans="2:4" hidden="1" x14ac:dyDescent="0.25">
      <c r="B1043" s="6" t="s">
        <v>1216</v>
      </c>
      <c r="C1043" s="7" t="s">
        <v>476</v>
      </c>
      <c r="D1043" s="7" t="s">
        <v>112</v>
      </c>
    </row>
    <row r="1044" spans="2:4" hidden="1" x14ac:dyDescent="0.25">
      <c r="B1044" s="6" t="s">
        <v>1217</v>
      </c>
      <c r="C1044" s="7" t="s">
        <v>404</v>
      </c>
      <c r="D1044" s="7" t="s">
        <v>143</v>
      </c>
    </row>
    <row r="1045" spans="2:4" hidden="1" x14ac:dyDescent="0.25">
      <c r="B1045" s="6" t="s">
        <v>1218</v>
      </c>
      <c r="C1045" s="7" t="s">
        <v>205</v>
      </c>
      <c r="D1045" s="7" t="s">
        <v>133</v>
      </c>
    </row>
    <row r="1046" spans="2:4" hidden="1" x14ac:dyDescent="0.25">
      <c r="B1046" s="6" t="s">
        <v>1219</v>
      </c>
      <c r="C1046" s="7" t="s">
        <v>135</v>
      </c>
      <c r="D1046" s="7" t="s">
        <v>112</v>
      </c>
    </row>
    <row r="1047" spans="2:4" hidden="1" x14ac:dyDescent="0.25">
      <c r="B1047" s="6" t="s">
        <v>1220</v>
      </c>
      <c r="C1047" s="7" t="s">
        <v>217</v>
      </c>
      <c r="D1047" s="7" t="s">
        <v>130</v>
      </c>
    </row>
    <row r="1048" spans="2:4" hidden="1" x14ac:dyDescent="0.25">
      <c r="B1048" s="6" t="s">
        <v>1221</v>
      </c>
      <c r="C1048" s="7" t="s">
        <v>151</v>
      </c>
      <c r="D1048" s="7" t="s">
        <v>143</v>
      </c>
    </row>
    <row r="1049" spans="2:4" hidden="1" x14ac:dyDescent="0.25">
      <c r="B1049" s="6" t="s">
        <v>1222</v>
      </c>
      <c r="C1049" s="7" t="s">
        <v>205</v>
      </c>
      <c r="D1049" s="7" t="s">
        <v>133</v>
      </c>
    </row>
    <row r="1050" spans="2:4" hidden="1" x14ac:dyDescent="0.25">
      <c r="B1050" s="6" t="s">
        <v>1223</v>
      </c>
      <c r="C1050" s="7" t="s">
        <v>145</v>
      </c>
      <c r="D1050" s="7" t="s">
        <v>112</v>
      </c>
    </row>
    <row r="1051" spans="2:4" hidden="1" x14ac:dyDescent="0.25">
      <c r="B1051" s="6" t="s">
        <v>1224</v>
      </c>
      <c r="C1051" s="7" t="s">
        <v>153</v>
      </c>
      <c r="D1051" s="7" t="s">
        <v>108</v>
      </c>
    </row>
    <row r="1052" spans="2:4" hidden="1" x14ac:dyDescent="0.25">
      <c r="B1052" s="6" t="s">
        <v>1225</v>
      </c>
      <c r="C1052" s="7" t="s">
        <v>228</v>
      </c>
      <c r="D1052" s="7" t="s">
        <v>108</v>
      </c>
    </row>
    <row r="1053" spans="2:4" hidden="1" x14ac:dyDescent="0.25">
      <c r="B1053" s="6" t="s">
        <v>1226</v>
      </c>
      <c r="C1053" s="7" t="s">
        <v>207</v>
      </c>
      <c r="D1053" s="7" t="s">
        <v>171</v>
      </c>
    </row>
    <row r="1054" spans="2:4" hidden="1" x14ac:dyDescent="0.25">
      <c r="B1054" s="6" t="s">
        <v>1227</v>
      </c>
      <c r="C1054" s="7" t="s">
        <v>565</v>
      </c>
      <c r="D1054" s="7" t="s">
        <v>130</v>
      </c>
    </row>
    <row r="1055" spans="2:4" hidden="1" x14ac:dyDescent="0.25">
      <c r="B1055" s="6" t="s">
        <v>1228</v>
      </c>
      <c r="C1055" s="7" t="s">
        <v>145</v>
      </c>
      <c r="D1055" s="7" t="s">
        <v>112</v>
      </c>
    </row>
    <row r="1056" spans="2:4" hidden="1" x14ac:dyDescent="0.25">
      <c r="B1056" s="6" t="s">
        <v>1229</v>
      </c>
      <c r="C1056" s="7" t="s">
        <v>173</v>
      </c>
      <c r="D1056" s="7" t="s">
        <v>143</v>
      </c>
    </row>
    <row r="1057" spans="2:4" hidden="1" x14ac:dyDescent="0.25">
      <c r="B1057" s="6" t="s">
        <v>1230</v>
      </c>
      <c r="C1057" s="7" t="s">
        <v>107</v>
      </c>
      <c r="D1057" s="7" t="s">
        <v>108</v>
      </c>
    </row>
    <row r="1058" spans="2:4" hidden="1" x14ac:dyDescent="0.25">
      <c r="B1058" s="6" t="s">
        <v>1231</v>
      </c>
      <c r="C1058" s="7" t="s">
        <v>145</v>
      </c>
      <c r="D1058" s="7" t="s">
        <v>112</v>
      </c>
    </row>
    <row r="1059" spans="2:4" hidden="1" x14ac:dyDescent="0.25">
      <c r="B1059" s="6" t="s">
        <v>1232</v>
      </c>
      <c r="C1059" s="7" t="s">
        <v>212</v>
      </c>
      <c r="D1059" s="7" t="s">
        <v>171</v>
      </c>
    </row>
    <row r="1060" spans="2:4" hidden="1" x14ac:dyDescent="0.25">
      <c r="B1060" s="6" t="s">
        <v>1233</v>
      </c>
      <c r="C1060" s="7" t="s">
        <v>173</v>
      </c>
      <c r="D1060" s="7" t="s">
        <v>143</v>
      </c>
    </row>
    <row r="1061" spans="2:4" hidden="1" x14ac:dyDescent="0.25">
      <c r="B1061" s="6" t="s">
        <v>1234</v>
      </c>
      <c r="C1061" s="7" t="s">
        <v>119</v>
      </c>
      <c r="D1061" s="7" t="s">
        <v>112</v>
      </c>
    </row>
    <row r="1062" spans="2:4" hidden="1" x14ac:dyDescent="0.25">
      <c r="B1062" s="6" t="s">
        <v>1235</v>
      </c>
      <c r="C1062" s="7" t="s">
        <v>225</v>
      </c>
      <c r="D1062" s="7" t="s">
        <v>108</v>
      </c>
    </row>
    <row r="1063" spans="2:4" hidden="1" x14ac:dyDescent="0.25">
      <c r="B1063" s="6" t="s">
        <v>1236</v>
      </c>
      <c r="C1063" s="7" t="s">
        <v>182</v>
      </c>
      <c r="D1063" s="7" t="s">
        <v>112</v>
      </c>
    </row>
    <row r="1064" spans="2:4" hidden="1" x14ac:dyDescent="0.25">
      <c r="B1064" s="6" t="s">
        <v>1237</v>
      </c>
      <c r="C1064" s="7" t="s">
        <v>293</v>
      </c>
      <c r="D1064" s="7" t="s">
        <v>171</v>
      </c>
    </row>
    <row r="1065" spans="2:4" hidden="1" x14ac:dyDescent="0.25">
      <c r="B1065" s="6" t="s">
        <v>1238</v>
      </c>
      <c r="C1065" s="7" t="s">
        <v>228</v>
      </c>
      <c r="D1065" s="7" t="s">
        <v>108</v>
      </c>
    </row>
    <row r="1066" spans="2:4" hidden="1" x14ac:dyDescent="0.25">
      <c r="B1066" s="6" t="s">
        <v>1239</v>
      </c>
      <c r="C1066" s="7" t="s">
        <v>145</v>
      </c>
      <c r="D1066" s="7" t="s">
        <v>112</v>
      </c>
    </row>
    <row r="1067" spans="2:4" hidden="1" x14ac:dyDescent="0.25">
      <c r="B1067" s="6" t="s">
        <v>1240</v>
      </c>
      <c r="C1067" s="7" t="s">
        <v>306</v>
      </c>
      <c r="D1067" s="7" t="s">
        <v>143</v>
      </c>
    </row>
    <row r="1068" spans="2:4" hidden="1" x14ac:dyDescent="0.25">
      <c r="B1068" s="6" t="s">
        <v>1241</v>
      </c>
      <c r="C1068" s="7" t="s">
        <v>126</v>
      </c>
      <c r="D1068" s="7" t="s">
        <v>108</v>
      </c>
    </row>
    <row r="1069" spans="2:4" hidden="1" x14ac:dyDescent="0.25">
      <c r="B1069" s="6" t="s">
        <v>1242</v>
      </c>
      <c r="C1069" s="7" t="s">
        <v>420</v>
      </c>
      <c r="D1069" s="7" t="s">
        <v>133</v>
      </c>
    </row>
    <row r="1070" spans="2:4" hidden="1" x14ac:dyDescent="0.25">
      <c r="B1070" s="6" t="s">
        <v>1243</v>
      </c>
      <c r="C1070" s="7" t="s">
        <v>177</v>
      </c>
      <c r="D1070" s="7" t="s">
        <v>130</v>
      </c>
    </row>
    <row r="1071" spans="2:4" hidden="1" x14ac:dyDescent="0.25">
      <c r="B1071" s="6" t="s">
        <v>1244</v>
      </c>
      <c r="C1071" s="7" t="s">
        <v>192</v>
      </c>
      <c r="D1071" s="7" t="s">
        <v>108</v>
      </c>
    </row>
    <row r="1072" spans="2:4" hidden="1" x14ac:dyDescent="0.25">
      <c r="B1072" s="6" t="s">
        <v>1245</v>
      </c>
      <c r="C1072" s="7" t="s">
        <v>306</v>
      </c>
      <c r="D1072" s="7" t="s">
        <v>143</v>
      </c>
    </row>
    <row r="1073" spans="2:4" hidden="1" x14ac:dyDescent="0.25">
      <c r="B1073" s="6" t="s">
        <v>1246</v>
      </c>
      <c r="C1073" s="7" t="s">
        <v>173</v>
      </c>
      <c r="D1073" s="7" t="s">
        <v>143</v>
      </c>
    </row>
    <row r="1074" spans="2:4" hidden="1" x14ac:dyDescent="0.25">
      <c r="B1074" s="6" t="s">
        <v>1247</v>
      </c>
      <c r="C1074" s="7" t="s">
        <v>124</v>
      </c>
      <c r="D1074" s="7" t="s">
        <v>115</v>
      </c>
    </row>
    <row r="1075" spans="2:4" hidden="1" x14ac:dyDescent="0.25">
      <c r="B1075" s="6" t="s">
        <v>1248</v>
      </c>
      <c r="C1075" s="7" t="s">
        <v>182</v>
      </c>
      <c r="D1075" s="7" t="s">
        <v>112</v>
      </c>
    </row>
    <row r="1076" spans="2:4" hidden="1" x14ac:dyDescent="0.25">
      <c r="B1076" s="6" t="s">
        <v>1249</v>
      </c>
      <c r="C1076" s="7" t="s">
        <v>572</v>
      </c>
      <c r="D1076" s="7" t="s">
        <v>143</v>
      </c>
    </row>
    <row r="1077" spans="2:4" hidden="1" x14ac:dyDescent="0.25">
      <c r="B1077" s="6" t="s">
        <v>1250</v>
      </c>
      <c r="C1077" s="7" t="s">
        <v>149</v>
      </c>
      <c r="D1077" s="7" t="s">
        <v>143</v>
      </c>
    </row>
    <row r="1078" spans="2:4" hidden="1" x14ac:dyDescent="0.25">
      <c r="B1078" s="6" t="s">
        <v>1251</v>
      </c>
      <c r="C1078" s="7" t="s">
        <v>153</v>
      </c>
      <c r="D1078" s="7" t="s">
        <v>108</v>
      </c>
    </row>
    <row r="1079" spans="2:4" hidden="1" x14ac:dyDescent="0.25">
      <c r="B1079" s="6" t="s">
        <v>1252</v>
      </c>
      <c r="C1079" s="7" t="s">
        <v>195</v>
      </c>
      <c r="D1079" s="7" t="s">
        <v>171</v>
      </c>
    </row>
    <row r="1080" spans="2:4" hidden="1" x14ac:dyDescent="0.25">
      <c r="B1080" s="6" t="s">
        <v>1253</v>
      </c>
      <c r="C1080" s="7" t="s">
        <v>225</v>
      </c>
      <c r="D1080" s="7" t="s">
        <v>108</v>
      </c>
    </row>
    <row r="1081" spans="2:4" hidden="1" x14ac:dyDescent="0.25">
      <c r="B1081" s="6" t="s">
        <v>1254</v>
      </c>
      <c r="C1081" s="7" t="s">
        <v>245</v>
      </c>
      <c r="D1081" s="7" t="s">
        <v>138</v>
      </c>
    </row>
    <row r="1082" spans="2:4" hidden="1" x14ac:dyDescent="0.25">
      <c r="B1082" s="6" t="s">
        <v>1255</v>
      </c>
      <c r="C1082" s="7" t="s">
        <v>184</v>
      </c>
      <c r="D1082" s="7" t="s">
        <v>112</v>
      </c>
    </row>
    <row r="1083" spans="2:4" hidden="1" x14ac:dyDescent="0.25">
      <c r="B1083" s="6" t="s">
        <v>1256</v>
      </c>
      <c r="C1083" s="7" t="s">
        <v>281</v>
      </c>
      <c r="D1083" s="7" t="s">
        <v>171</v>
      </c>
    </row>
    <row r="1084" spans="2:4" hidden="1" x14ac:dyDescent="0.25">
      <c r="B1084" s="6" t="s">
        <v>1257</v>
      </c>
      <c r="C1084" s="7" t="s">
        <v>135</v>
      </c>
      <c r="D1084" s="7" t="s">
        <v>112</v>
      </c>
    </row>
    <row r="1085" spans="2:4" hidden="1" x14ac:dyDescent="0.25">
      <c r="B1085" s="6" t="s">
        <v>1258</v>
      </c>
      <c r="C1085" s="7" t="s">
        <v>420</v>
      </c>
      <c r="D1085" s="7" t="s">
        <v>133</v>
      </c>
    </row>
    <row r="1086" spans="2:4" hidden="1" x14ac:dyDescent="0.25">
      <c r="B1086" s="6" t="s">
        <v>1259</v>
      </c>
      <c r="C1086" s="7" t="s">
        <v>338</v>
      </c>
      <c r="D1086" s="7" t="s">
        <v>143</v>
      </c>
    </row>
    <row r="1087" spans="2:4" hidden="1" x14ac:dyDescent="0.25">
      <c r="B1087" s="6" t="s">
        <v>1260</v>
      </c>
      <c r="C1087" s="7" t="s">
        <v>151</v>
      </c>
      <c r="D1087" s="7" t="s">
        <v>143</v>
      </c>
    </row>
    <row r="1088" spans="2:4" hidden="1" x14ac:dyDescent="0.25">
      <c r="B1088" s="8" t="s">
        <v>1261</v>
      </c>
      <c r="C1088" s="7" t="s">
        <v>155</v>
      </c>
      <c r="D1088" s="7" t="s">
        <v>115</v>
      </c>
    </row>
    <row r="1089" spans="2:4" hidden="1" x14ac:dyDescent="0.25">
      <c r="B1089" s="6" t="s">
        <v>1262</v>
      </c>
      <c r="C1089" s="7" t="s">
        <v>173</v>
      </c>
      <c r="D1089" s="7" t="s">
        <v>143</v>
      </c>
    </row>
    <row r="1090" spans="2:4" hidden="1" x14ac:dyDescent="0.25">
      <c r="B1090" s="6" t="s">
        <v>1263</v>
      </c>
      <c r="C1090" s="7" t="s">
        <v>437</v>
      </c>
      <c r="D1090" s="7" t="s">
        <v>143</v>
      </c>
    </row>
    <row r="1091" spans="2:4" hidden="1" x14ac:dyDescent="0.25">
      <c r="B1091" s="6" t="s">
        <v>1264</v>
      </c>
      <c r="C1091" s="7" t="s">
        <v>420</v>
      </c>
      <c r="D1091" s="7" t="s">
        <v>133</v>
      </c>
    </row>
    <row r="1092" spans="2:4" hidden="1" x14ac:dyDescent="0.25">
      <c r="B1092" s="6" t="s">
        <v>1265</v>
      </c>
      <c r="C1092" s="7" t="s">
        <v>173</v>
      </c>
      <c r="D1092" s="7" t="s">
        <v>143</v>
      </c>
    </row>
    <row r="1093" spans="2:4" hidden="1" x14ac:dyDescent="0.25">
      <c r="B1093" s="6" t="s">
        <v>1266</v>
      </c>
      <c r="C1093" s="7" t="s">
        <v>173</v>
      </c>
      <c r="D1093" s="7" t="s">
        <v>143</v>
      </c>
    </row>
    <row r="1094" spans="2:4" hidden="1" x14ac:dyDescent="0.25">
      <c r="B1094" s="6" t="s">
        <v>1267</v>
      </c>
      <c r="C1094" s="7" t="s">
        <v>173</v>
      </c>
      <c r="D1094" s="7" t="s">
        <v>143</v>
      </c>
    </row>
    <row r="1095" spans="2:4" hidden="1" x14ac:dyDescent="0.25">
      <c r="B1095" s="6" t="s">
        <v>1268</v>
      </c>
      <c r="C1095" s="7" t="s">
        <v>397</v>
      </c>
      <c r="D1095" s="7" t="s">
        <v>115</v>
      </c>
    </row>
    <row r="1096" spans="2:4" hidden="1" x14ac:dyDescent="0.25">
      <c r="B1096" s="6" t="s">
        <v>1269</v>
      </c>
      <c r="C1096" s="7" t="s">
        <v>184</v>
      </c>
      <c r="D1096" s="7" t="s">
        <v>112</v>
      </c>
    </row>
    <row r="1097" spans="2:4" hidden="1" x14ac:dyDescent="0.25">
      <c r="B1097" s="6" t="s">
        <v>1270</v>
      </c>
      <c r="C1097" s="7" t="s">
        <v>273</v>
      </c>
      <c r="D1097" s="7" t="s">
        <v>143</v>
      </c>
    </row>
    <row r="1098" spans="2:4" hidden="1" x14ac:dyDescent="0.25">
      <c r="B1098" s="6" t="s">
        <v>1271</v>
      </c>
      <c r="C1098" s="7" t="s">
        <v>255</v>
      </c>
      <c r="D1098" s="7" t="s">
        <v>133</v>
      </c>
    </row>
    <row r="1099" spans="2:4" hidden="1" x14ac:dyDescent="0.25">
      <c r="B1099" s="6" t="s">
        <v>1272</v>
      </c>
      <c r="C1099" s="7" t="s">
        <v>338</v>
      </c>
      <c r="D1099" s="7" t="s">
        <v>143</v>
      </c>
    </row>
    <row r="1100" spans="2:4" hidden="1" x14ac:dyDescent="0.25">
      <c r="B1100" s="6" t="s">
        <v>1273</v>
      </c>
      <c r="C1100" s="7" t="s">
        <v>147</v>
      </c>
      <c r="D1100" s="7" t="s">
        <v>138</v>
      </c>
    </row>
    <row r="1101" spans="2:4" hidden="1" x14ac:dyDescent="0.25">
      <c r="B1101" s="6" t="s">
        <v>1274</v>
      </c>
      <c r="C1101" s="7" t="s">
        <v>308</v>
      </c>
      <c r="D1101" s="7" t="s">
        <v>130</v>
      </c>
    </row>
    <row r="1102" spans="2:4" hidden="1" x14ac:dyDescent="0.25">
      <c r="B1102" s="6" t="s">
        <v>1275</v>
      </c>
      <c r="C1102" s="7" t="s">
        <v>205</v>
      </c>
      <c r="D1102" s="7" t="s">
        <v>133</v>
      </c>
    </row>
    <row r="1103" spans="2:4" hidden="1" x14ac:dyDescent="0.25">
      <c r="B1103" s="6" t="s">
        <v>1276</v>
      </c>
      <c r="C1103" s="7" t="s">
        <v>167</v>
      </c>
      <c r="D1103" s="7" t="s">
        <v>108</v>
      </c>
    </row>
    <row r="1104" spans="2:4" hidden="1" x14ac:dyDescent="0.25">
      <c r="B1104" s="6" t="s">
        <v>1277</v>
      </c>
      <c r="C1104" s="7" t="s">
        <v>142</v>
      </c>
      <c r="D1104" s="7" t="s">
        <v>143</v>
      </c>
    </row>
    <row r="1105" spans="2:4" hidden="1" x14ac:dyDescent="0.25">
      <c r="B1105" s="6" t="s">
        <v>1278</v>
      </c>
      <c r="C1105" s="7" t="s">
        <v>338</v>
      </c>
      <c r="D1105" s="7" t="s">
        <v>143</v>
      </c>
    </row>
    <row r="1106" spans="2:4" hidden="1" x14ac:dyDescent="0.25">
      <c r="B1106" s="6" t="s">
        <v>1279</v>
      </c>
      <c r="C1106" s="7" t="s">
        <v>205</v>
      </c>
      <c r="D1106" s="7" t="s">
        <v>133</v>
      </c>
    </row>
    <row r="1107" spans="2:4" hidden="1" x14ac:dyDescent="0.25">
      <c r="B1107" s="6" t="s">
        <v>1280</v>
      </c>
      <c r="C1107" s="7" t="s">
        <v>219</v>
      </c>
      <c r="D1107" s="7" t="s">
        <v>143</v>
      </c>
    </row>
    <row r="1108" spans="2:4" hidden="1" x14ac:dyDescent="0.25">
      <c r="B1108" s="6" t="s">
        <v>1281</v>
      </c>
      <c r="C1108" s="7" t="s">
        <v>135</v>
      </c>
      <c r="D1108" s="7" t="s">
        <v>112</v>
      </c>
    </row>
    <row r="1109" spans="2:4" hidden="1" x14ac:dyDescent="0.25">
      <c r="B1109" s="6" t="s">
        <v>1282</v>
      </c>
      <c r="C1109" s="7" t="s">
        <v>137</v>
      </c>
      <c r="D1109" s="7" t="s">
        <v>138</v>
      </c>
    </row>
    <row r="1110" spans="2:4" hidden="1" x14ac:dyDescent="0.25">
      <c r="B1110" s="8" t="s">
        <v>1283</v>
      </c>
      <c r="C1110" s="7" t="s">
        <v>155</v>
      </c>
      <c r="D1110" s="7" t="s">
        <v>115</v>
      </c>
    </row>
    <row r="1111" spans="2:4" x14ac:dyDescent="0.25">
      <c r="B1111" s="6" t="s">
        <v>1284</v>
      </c>
      <c r="C1111" s="7" t="s">
        <v>484</v>
      </c>
      <c r="D1111" s="7" t="s">
        <v>133</v>
      </c>
    </row>
    <row r="1112" spans="2:4" hidden="1" x14ac:dyDescent="0.25">
      <c r="B1112" s="6" t="s">
        <v>1285</v>
      </c>
      <c r="C1112" s="7" t="s">
        <v>117</v>
      </c>
      <c r="D1112" s="7" t="s">
        <v>112</v>
      </c>
    </row>
    <row r="1113" spans="2:4" hidden="1" x14ac:dyDescent="0.25">
      <c r="B1113" s="6" t="s">
        <v>1286</v>
      </c>
      <c r="C1113" s="7" t="s">
        <v>237</v>
      </c>
      <c r="D1113" s="7" t="s">
        <v>112</v>
      </c>
    </row>
    <row r="1114" spans="2:4" hidden="1" x14ac:dyDescent="0.25">
      <c r="B1114" s="6" t="s">
        <v>1287</v>
      </c>
      <c r="C1114" s="7" t="s">
        <v>140</v>
      </c>
      <c r="D1114" s="7" t="s">
        <v>108</v>
      </c>
    </row>
    <row r="1115" spans="2:4" hidden="1" x14ac:dyDescent="0.25">
      <c r="B1115" s="6" t="s">
        <v>1288</v>
      </c>
      <c r="C1115" s="7" t="s">
        <v>377</v>
      </c>
      <c r="D1115" s="7" t="s">
        <v>143</v>
      </c>
    </row>
    <row r="1116" spans="2:4" hidden="1" x14ac:dyDescent="0.25">
      <c r="B1116" s="6" t="s">
        <v>1289</v>
      </c>
      <c r="C1116" s="7" t="s">
        <v>313</v>
      </c>
      <c r="D1116" s="7" t="s">
        <v>143</v>
      </c>
    </row>
    <row r="1117" spans="2:4" hidden="1" x14ac:dyDescent="0.25">
      <c r="B1117" s="6" t="s">
        <v>1290</v>
      </c>
      <c r="C1117" s="7" t="s">
        <v>151</v>
      </c>
      <c r="D1117" s="7" t="s">
        <v>143</v>
      </c>
    </row>
    <row r="1118" spans="2:4" hidden="1" x14ac:dyDescent="0.25">
      <c r="B1118" s="6" t="s">
        <v>1291</v>
      </c>
      <c r="C1118" s="7" t="s">
        <v>111</v>
      </c>
      <c r="D1118" s="7" t="s">
        <v>112</v>
      </c>
    </row>
    <row r="1119" spans="2:4" hidden="1" x14ac:dyDescent="0.25">
      <c r="B1119" s="6" t="s">
        <v>1292</v>
      </c>
      <c r="C1119" s="7" t="s">
        <v>173</v>
      </c>
      <c r="D1119" s="7" t="s">
        <v>143</v>
      </c>
    </row>
  </sheetData>
  <autoFilter ref="B2:D1119">
    <filterColumn colId="1">
      <filters>
        <filter val="Тюменская область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17</vt:i4>
      </vt:variant>
    </vt:vector>
  </HeadingPairs>
  <TitlesOfParts>
    <vt:vector size="29" baseType="lpstr">
      <vt:lpstr>Лист1</vt:lpstr>
      <vt:lpstr>Отчёт</vt:lpstr>
      <vt:lpstr>Т</vt:lpstr>
      <vt:lpstr>Шаблон</vt:lpstr>
      <vt:lpstr>ВН</vt:lpstr>
      <vt:lpstr>Инструкция</vt:lpstr>
      <vt:lpstr>Код инфицирования</vt:lpstr>
      <vt:lpstr>Код обследования</vt:lpstr>
      <vt:lpstr>Город Регион Округ</vt:lpstr>
      <vt:lpstr>АРВП</vt:lpstr>
      <vt:lpstr>АРВП+</vt:lpstr>
      <vt:lpstr>Перечни</vt:lpstr>
      <vt:lpstr>Город</vt:lpstr>
      <vt:lpstr>ДН</vt:lpstr>
      <vt:lpstr>Шаблон!Заголовки_для_печати</vt:lpstr>
      <vt:lpstr>Код1</vt:lpstr>
      <vt:lpstr>Код2</vt:lpstr>
      <vt:lpstr>Материал</vt:lpstr>
      <vt:lpstr>МЛС</vt:lpstr>
      <vt:lpstr>Шаблон!Область_печати</vt:lpstr>
      <vt:lpstr>Пол</vt:lpstr>
      <vt:lpstr>ППП</vt:lpstr>
      <vt:lpstr>Приверж</vt:lpstr>
      <vt:lpstr>Причина</vt:lpstr>
      <vt:lpstr>ПутьИнф</vt:lpstr>
      <vt:lpstr>Регионы</vt:lpstr>
      <vt:lpstr>Стадия</vt:lpstr>
      <vt:lpstr>ТаблИсх</vt:lpstr>
      <vt:lpstr>ФО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Галкин Николай Юрьевич</dc:creator>
  <cp:lastModifiedBy>User</cp:lastModifiedBy>
  <cp:lastPrinted>2022-11-25T08:03:43Z</cp:lastPrinted>
  <dcterms:created xsi:type="dcterms:W3CDTF">2015-06-05T18:17:20Z</dcterms:created>
  <dcterms:modified xsi:type="dcterms:W3CDTF">2023-03-22T06:41:37Z</dcterms:modified>
</cp:coreProperties>
</file>