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1840" windowHeight="1314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0" i="1" l="1"/>
  <c r="D108" i="1"/>
  <c r="D107" i="1"/>
  <c r="F103" i="1"/>
  <c r="D101" i="1"/>
  <c r="D104" i="1" s="1"/>
  <c r="C64" i="1"/>
  <c r="D64" i="1" s="1"/>
  <c r="D32" i="1"/>
  <c r="D34" i="1"/>
  <c r="D36" i="1"/>
  <c r="D30" i="1"/>
  <c r="D91" i="1"/>
  <c r="K60" i="1"/>
  <c r="K59" i="1"/>
  <c r="F57" i="1"/>
  <c r="D55" i="1"/>
  <c r="D54" i="1"/>
  <c r="F50" i="1"/>
  <c r="D48" i="1"/>
  <c r="D51" i="1" s="1"/>
  <c r="K47" i="1"/>
  <c r="C29" i="1"/>
  <c r="D38" i="1" s="1"/>
  <c r="K36" i="1"/>
  <c r="K28" i="1"/>
  <c r="K26" i="1"/>
  <c r="F23" i="1"/>
  <c r="D23" i="1"/>
  <c r="C25" i="1" s="1"/>
  <c r="D25" i="1" s="1"/>
  <c r="F21" i="1"/>
  <c r="D21" i="1"/>
  <c r="D20" i="1"/>
  <c r="D18" i="1"/>
  <c r="D17" i="1"/>
  <c r="D15" i="1"/>
  <c r="D12" i="1"/>
  <c r="C14" i="1" s="1"/>
  <c r="D9" i="1"/>
  <c r="C11" i="1" s="1"/>
  <c r="F4" i="1"/>
  <c r="D4" i="1"/>
  <c r="C7" i="1" s="1"/>
  <c r="D7" i="1" s="1"/>
  <c r="C8" i="1" s="1"/>
  <c r="D8" i="1" s="1"/>
  <c r="C104" i="1" l="1"/>
  <c r="C51" i="1"/>
</calcChain>
</file>

<file path=xl/comments1.xml><?xml version="1.0" encoding="utf-8"?>
<comments xmlns="http://schemas.openxmlformats.org/spreadsheetml/2006/main">
  <authors>
    <author>Автор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 инструкции 5-10 минут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 инструкции 5-10 минут</t>
        </r>
      </text>
    </comment>
  </commentList>
</comments>
</file>

<file path=xl/sharedStrings.xml><?xml version="1.0" encoding="utf-8"?>
<sst xmlns="http://schemas.openxmlformats.org/spreadsheetml/2006/main" count="178" uniqueCount="131">
  <si>
    <t>ВЫДЕЛЕНИЕ</t>
  </si>
  <si>
    <t>Компоненты</t>
  </si>
  <si>
    <t>N</t>
  </si>
  <si>
    <t>Объём исх., мкл</t>
  </si>
  <si>
    <t>Объём в реакции, мкл</t>
  </si>
  <si>
    <t>Температура</t>
  </si>
  <si>
    <t>Длительность (Д), сек</t>
  </si>
  <si>
    <t>Описание этапа</t>
  </si>
  <si>
    <t>Лизирующий раствор</t>
  </si>
  <si>
    <t>Предварительно прогреть [Лизирующий раствор] при 65 градусах на термостате до полного растворения кристаллического осадка; внести в пробирки на 1,5 мл; вортексировать [Сорбент] в течение 10 сек, внести в эппендорфы; внести пробы, вортексировать 5 сек, инкубировать 1 мин; снова вортексировать 5 сек, инкубировать 5 мин, получаем [Лизат]</t>
  </si>
  <si>
    <t>Сорбент</t>
  </si>
  <si>
    <t>Сыворотка крови</t>
  </si>
  <si>
    <t>Лизат</t>
  </si>
  <si>
    <t>Вортексировать пробирки 5 сек, центрифугировать в микроцентрифуге при 10 000 об/мин 30 сек, получаем [Осадок+лизат]</t>
  </si>
  <si>
    <t>Осадок+лизат</t>
  </si>
  <si>
    <t xml:space="preserve">Удалить надосадочную жидкость, используя вакуумный отсасыватель и отдельный наконечник для каждой пробы, получаем [Осадок после лизиса]
</t>
  </si>
  <si>
    <t>Осадок после лизиса</t>
  </si>
  <si>
    <t>Смешать компоненты, плотно закрыть крышки пробирок, вортексировать до полного ресуспендирования осадка, центрифугировать в микроцентрифуге при 10 000 об/мин 30 сек, получаем [Осадок+раствор для отмывки 1]</t>
  </si>
  <si>
    <t>Раствор для отмывки 1</t>
  </si>
  <si>
    <t>Осадок+раствор для отмывки 1</t>
  </si>
  <si>
    <t xml:space="preserve">Удалить надосадочную жидкость, используя вакуумный отсасыватель и отдельный наконечник для каждой пробы, получаем [Осадок после отмывки 1]
</t>
  </si>
  <si>
    <t>Осадок после отмывки 1</t>
  </si>
  <si>
    <t>Смешать компоненты, плотно закрыть крышки пробирок, вортексировать до полного ресуспендирования осадка, центрифугировать в микроцентрифуге при 10 000 об/мин 30 сек, получаем [Осадок+раствор для отмывки 3]</t>
  </si>
  <si>
    <t>Раствор для отмывки 3</t>
  </si>
  <si>
    <t>Осадок+раствор для отмывки 3</t>
  </si>
  <si>
    <t xml:space="preserve">Удалить надосадочную жидкость, используя вакуумный отсасыватель и отдельный наконечник для каждой пробы, получаем [Осадок после отмывки 2]
</t>
  </si>
  <si>
    <t>Осадок после отмывки 2</t>
  </si>
  <si>
    <t xml:space="preserve">Удалить надосадочную жидкость, используя вакуумный отсасыватель и отдельный наконечник для каждой пробы, получаем [Осадок после отмывки 3]
</t>
  </si>
  <si>
    <t>Осадок после отмывки 3</t>
  </si>
  <si>
    <t>Смешать компоненты, плотно закрыть крышки пробирок, вортексировать до полного ресуспендирования осадка, центрифугировать в микроцентрифуге при 10 000 об/мин 30 сек, получаем [Осадок+раствор для отмывки 4]</t>
  </si>
  <si>
    <t>Раствор для отмывки 4</t>
  </si>
  <si>
    <t xml:space="preserve">Удалить надосадочную жидкость, используя вакуумный отсасыватель и отдельный наконечник для каждой пробы, получаем [Осадок после отмывки 4]
</t>
  </si>
  <si>
    <t>Осадок после отмывки 4</t>
  </si>
  <si>
    <t>Поместить пробирки в термостат при температуре 60 °С на 12-15 мин для подсушивания сорбента, крышки пробирок должны быть открыты, получаем [Высушенный сорбент]</t>
  </si>
  <si>
    <t>Высушенный сорбент</t>
  </si>
  <si>
    <t>Смешать компоненты, вортексировать 5 сек, инкубировать, получаем [Сорбент +элюиент]</t>
  </si>
  <si>
    <t>РНК-буфер</t>
  </si>
  <si>
    <t>Сорбент +элюиент</t>
  </si>
  <si>
    <t>Центрифугировать при 13 000 об/мин, получаем [Осадок+элюиент]</t>
  </si>
  <si>
    <t>БиоМастер HS-qPCR (2×) (кат.№MH020-400, серия MH020-012-22)</t>
  </si>
  <si>
    <t>Праймер обратный "1-SeqR " (конц 5 мМоль)</t>
  </si>
  <si>
    <t>Праймер прямой "1-SeqF" (конц 5 мМоль)</t>
  </si>
  <si>
    <t>Праймер обратный "2-SeqR-2-2-SeqR " (конц 5 мМоль)</t>
  </si>
  <si>
    <t>Праймер прямой "2-SeqF" (конц 5 мМоль)</t>
  </si>
  <si>
    <t>Праймер обратный "3-SeqR " (конц 5 мМоль)</t>
  </si>
  <si>
    <t>Праймер прямой "3-SeqF-3-1-SeqF" (конц 5 мМоль)</t>
  </si>
  <si>
    <t>Праймер обратный "4-SeqR " (конц 5 мМоль)</t>
  </si>
  <si>
    <t>Праймер прямой "4-SeqF-4-1-SeqF" (конц 5 мМоль)</t>
  </si>
  <si>
    <t>Аликвота ДНК</t>
  </si>
  <si>
    <t xml:space="preserve">Вода </t>
  </si>
  <si>
    <t>Реакционная ПЦР-смесь</t>
  </si>
  <si>
    <t>1 этап Предварительная денатурация</t>
  </si>
  <si>
    <t>2 этап: Денатурация</t>
  </si>
  <si>
    <t>4 этап: Элонгация</t>
  </si>
  <si>
    <t>Повторить 2-4 этап ещё 39 раз, скорость нагрева 2 гр/сек</t>
  </si>
  <si>
    <t>6 этап: Завершающая элонгация, получаем [Продукт амплификации 1]</t>
  </si>
  <si>
    <t>Хранение не более 12 часов</t>
  </si>
  <si>
    <t>Агарозная навеска</t>
  </si>
  <si>
    <t>Греть в микроволновой печи до полного растворения, перемешивать каждые 30 сек, получаем [Раствор агарозы]</t>
  </si>
  <si>
    <t>Бромистый этидий</t>
  </si>
  <si>
    <t>Раствор агарозы</t>
  </si>
  <si>
    <t>Маркер молеклярных масс от 200 до 1000 п.н.</t>
  </si>
  <si>
    <t>Продукт амплификации</t>
  </si>
  <si>
    <t>Буфер для внесения</t>
  </si>
  <si>
    <t>Прогон</t>
  </si>
  <si>
    <t>Установить напряжение 50В</t>
  </si>
  <si>
    <t>Этиловый спирт 96%</t>
  </si>
  <si>
    <t>Промывочный раствор</t>
  </si>
  <si>
    <t>Гель с ампликонами</t>
  </si>
  <si>
    <t>Вырезать фрагмент [Геля с ампликонами] с целевой ДНК и взвесить, поместить гель в микроцентрифужную пробирку объемом 2 мл</t>
  </si>
  <si>
    <t>Связывающий раствор S</t>
  </si>
  <si>
    <t>Внести в пробирку [Связывающий раствор S], инкубировать до полного растворения, получаем [Связанная ДНК]</t>
  </si>
  <si>
    <t>Поместить спин-колонку в собирательную пробирку</t>
  </si>
  <si>
    <t>Связанная ДНК</t>
  </si>
  <si>
    <t>Перенести [Связанную ДНК] в колонку и центрифугировать 30 с, удалить фильтрат из собирательной пробирки, добавить [Промывочный раствор], центрифугировать 30 с, удалить фильтрат, повторить отмывку, получаем [Пустую колонку]</t>
  </si>
  <si>
    <t>Пустуя колонка</t>
  </si>
  <si>
    <t>Элюирующий раствор</t>
  </si>
  <si>
    <t>АМПЛИФИКАЦИЯ 2</t>
  </si>
  <si>
    <t>Праймер прямой "2-1-SeqR" (конц 5 мМоль)</t>
  </si>
  <si>
    <t>Праймер обратный "3-1-SeqR" (конц 5 мМоль)</t>
  </si>
  <si>
    <t>Праймер обратный "3-2-SeqR" (конц 5 мМоль)</t>
  </si>
  <si>
    <t>Праймер прямой "3-2-SeqF" (конц 5 мМоль)</t>
  </si>
  <si>
    <t>Праймер обратный "4-1-SeqR" (конц 5 мМоль)</t>
  </si>
  <si>
    <t>Праймер обратный "4-2-SeqR" (конц 5 мМоль)</t>
  </si>
  <si>
    <t>Праймер прямой "4-2-SeqF" (конц 5 мМоль)</t>
  </si>
  <si>
    <t>Праймер обратный "4-3-SeqR" (конц 5 мМоль)</t>
  </si>
  <si>
    <t>Праймер прямой "4-3-SeqF" (конц 5 мМоль)</t>
  </si>
  <si>
    <t>Аликвота ДНК 2</t>
  </si>
  <si>
    <t>6 этап: Завершающая элонгация</t>
  </si>
  <si>
    <t>Праймер прямой "1-1-SeqF" (конц 5 мМоль)</t>
  </si>
  <si>
    <t>Праймер обратный "1-1-SeqR" (конц 5 мМоль)</t>
  </si>
  <si>
    <t>Праймер прямой "1-2-SeqF" (конц 5 мМоль)</t>
  </si>
  <si>
    <t>Праймер обратный "1-2-SeqR" (конц 5 мМоль)</t>
  </si>
  <si>
    <t>Праймер прямой "2-1-SeqF " (конц 5 мМоль)</t>
  </si>
  <si>
    <t>Праймер прямой "2-2-SeqF " (конц 5 мМоль)</t>
  </si>
  <si>
    <t>Праймер обратный "2-SeqR-2-2-SeqR" (конц 5 мМоль)</t>
  </si>
  <si>
    <t>ЭЛЕКТРОФОРЕЗ</t>
  </si>
  <si>
    <t>1,7 г</t>
  </si>
  <si>
    <t>100 мл</t>
  </si>
  <si>
    <t>~ 2 мкл (1-2 капли из этой пипирки, в которой он хранится)</t>
  </si>
  <si>
    <t>Внести 2 капли [Раствора бромистого этидия] в [Раствор агарозы], остудить до 60 градусов (чтобы рука терпела) и залить в контейнер с гребёнкой, дождаться застывания раствора, перенести в ЭФ камеру</t>
  </si>
  <si>
    <t>Буфер TBE (х10)</t>
  </si>
  <si>
    <t>Вода дистиллированная</t>
  </si>
  <si>
    <t>900 мл</t>
  </si>
  <si>
    <t>1000 мл</t>
  </si>
  <si>
    <t>Развести ТВЕ буфер до концентрации 1х. Чтобы потом в середине эксперимента не доразводить, сразу литр подготовить</t>
  </si>
  <si>
    <t>Буфер TBE (1х, разбадяженный)</t>
  </si>
  <si>
    <t>Смесь для ПЦР с праймерами</t>
  </si>
  <si>
    <t>Смешать в отдельной пробирке на 2 мл БиоМастер HS-qPCR (2×) и воду на количество проб с запасиком. Вортексировать, осадить капли и раскапать по отдельным пробиркам.</t>
  </si>
  <si>
    <t>Внести в пробирки со [Смесью для ПЦР  с праймерами]  [Аликвоту ДНК], вортексировать, осадить капли центрифугированием. Получаем [Реакционную ПЦР-смесь]</t>
  </si>
  <si>
    <t>Каждую пару праймеров закапать в отдельную пробиру. Получаем [Смесь для ПЦР с праймерами]</t>
  </si>
  <si>
    <t>3 этап: Отжиг праймеров (Для определения наиболее оптимальной температуры отжига праймеров на приборе температуру отжига задать в виде градиента от 54 до 62 градусов цельсия)</t>
  </si>
  <si>
    <t>54-62</t>
  </si>
  <si>
    <t>Внести в краевые лунки</t>
  </si>
  <si>
    <t>[Продукт амплификации 1] вортексировать, осадить капли. Смешать [Продукт амплификации 1] с [Буфер для внесения] в наконечнике, внести в лунку в геле.</t>
  </si>
  <si>
    <t>Очистка НК из агарозного геля</t>
  </si>
  <si>
    <t>в соответствии с инструкцией к набору</t>
  </si>
  <si>
    <t>Добавить [Этиловый спирт 96%] во флакон с [Промывочным раствором], тщательно перемешать, поставить галочку на крышке флакона</t>
  </si>
  <si>
    <t>150 мг</t>
  </si>
  <si>
    <t>Центрифугировать [пустую колонку]</t>
  </si>
  <si>
    <t>Перенести [пустую колонку] в новую пробирку, оставить при комнатной температуре до полного испарения спирта</t>
  </si>
  <si>
    <t>Внести в центр мембраны [пустой колонки], центрифугировать 1 мин, получаем [Аликвота ДНК 2]</t>
  </si>
  <si>
    <t>Измерить концентрацию полученной [аликвоты ДНК 2] (на nanodrop)</t>
  </si>
  <si>
    <t>Каждую пару праймеров закапать в отдельную пробиру. Получаем [Смесь для ПЦР с праймерами (2 раунд)]</t>
  </si>
  <si>
    <t>Смесь для ПЦР с праймерами (2 раунд)</t>
  </si>
  <si>
    <t>Внести в пробирки с [Смесь для ПЦР с праймерами (2 раунд)] [Аликвоту ДНК 2], вортексировать, осадить капли центрифугированием. Получаем [Реакционную ПЦР-смесь (2 раунд)]</t>
  </si>
  <si>
    <t>Реакционная ПЦР-смесь (2 раунд)</t>
  </si>
  <si>
    <t>АМПЛИФИКАЦИЯ</t>
  </si>
  <si>
    <t>3 этап: Отжиг праймеров (Для определения наиболее оптимальной температуры отжига праймеров на приборе температуру отжига задать в виде градиента от 47 до 55 градусов цельсия)</t>
  </si>
  <si>
    <t>47-55</t>
  </si>
  <si>
    <t>Возможно выделение будет проводиться другим набором реагентов. Ближе к делу видно будет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</si>
</sst>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5" fillId="0" borderId="8" xfId="2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3">
    <cellStyle name="Гиперссылка" xfId="2" builtinId="8"/>
    <cellStyle name="Обычный" xfId="0" builtinId="0"/>
    <cellStyle name="Обычный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0"/>
  <sheetViews>
    <sheetView tabSelected="1" topLeftCell="A88" workbookViewId="0">
      <selection activeCell="A100" sqref="A100:G110"/>
    </sheetView>
  </sheetViews>
  <sheetFormatPr defaultColWidth="9.140625" defaultRowHeight="15" x14ac:dyDescent="0.25"/>
  <cols>
    <col min="1" max="1" width="49.5703125" style="23" bestFit="1" customWidth="1"/>
    <col min="2" max="2" width="5.28515625" style="7" bestFit="1" customWidth="1"/>
    <col min="3" max="3" width="17.28515625" style="7" customWidth="1"/>
    <col min="4" max="4" width="8.7109375" style="7" bestFit="1" customWidth="1"/>
    <col min="5" max="5" width="12" style="7" customWidth="1"/>
    <col min="6" max="6" width="20.28515625" style="7" bestFit="1" customWidth="1"/>
    <col min="7" max="7" width="54.5703125" style="23" customWidth="1"/>
    <col min="8" max="8" width="61.85546875" style="1" bestFit="1" customWidth="1"/>
    <col min="9" max="10" width="5.85546875" style="1" customWidth="1"/>
    <col min="11" max="16384" width="9.140625" style="1"/>
  </cols>
  <sheetData>
    <row r="1" spans="1:7" ht="15" customHeight="1" x14ac:dyDescent="0.25">
      <c r="A1" s="54" t="s">
        <v>0</v>
      </c>
      <c r="B1" s="54"/>
      <c r="C1" s="54"/>
      <c r="D1" s="54"/>
      <c r="E1" s="54"/>
      <c r="F1" s="54"/>
      <c r="G1" s="54"/>
    </row>
    <row r="2" spans="1:7" ht="15" customHeight="1" x14ac:dyDescent="0.25">
      <c r="A2" s="47" t="s">
        <v>130</v>
      </c>
      <c r="B2" s="48"/>
      <c r="C2" s="48"/>
      <c r="D2" s="48"/>
      <c r="E2" s="48"/>
      <c r="F2" s="48"/>
      <c r="G2" s="49"/>
    </row>
    <row r="3" spans="1:7" ht="60" x14ac:dyDescent="0.25">
      <c r="A3" s="34" t="s">
        <v>1</v>
      </c>
      <c r="B3" s="35" t="s">
        <v>2</v>
      </c>
      <c r="C3" s="35" t="s">
        <v>3</v>
      </c>
      <c r="D3" s="35" t="s">
        <v>4</v>
      </c>
      <c r="E3" s="35" t="s">
        <v>5</v>
      </c>
      <c r="F3" s="35" t="s">
        <v>6</v>
      </c>
      <c r="G3" s="34" t="s">
        <v>7</v>
      </c>
    </row>
    <row r="4" spans="1:7" ht="41.45" customHeight="1" x14ac:dyDescent="0.25">
      <c r="A4" s="34" t="s">
        <v>8</v>
      </c>
      <c r="B4" s="35">
        <v>4</v>
      </c>
      <c r="C4" s="35">
        <v>450</v>
      </c>
      <c r="D4" s="50">
        <f>SUM(C4:C6)</f>
        <v>575</v>
      </c>
      <c r="E4" s="50">
        <v>20</v>
      </c>
      <c r="F4" s="50">
        <f>6*60</f>
        <v>360</v>
      </c>
      <c r="G4" s="52" t="s">
        <v>9</v>
      </c>
    </row>
    <row r="5" spans="1:7" ht="29.45" customHeight="1" x14ac:dyDescent="0.25">
      <c r="A5" s="34" t="s">
        <v>10</v>
      </c>
      <c r="B5" s="35">
        <v>4</v>
      </c>
      <c r="C5" s="35">
        <v>25</v>
      </c>
      <c r="D5" s="55"/>
      <c r="E5" s="55"/>
      <c r="F5" s="55"/>
      <c r="G5" s="56"/>
    </row>
    <row r="6" spans="1:7" s="7" customFormat="1" ht="38.25" customHeight="1" x14ac:dyDescent="0.25">
      <c r="A6" s="36" t="s">
        <v>11</v>
      </c>
      <c r="B6" s="37">
        <v>4</v>
      </c>
      <c r="C6" s="37">
        <v>100</v>
      </c>
      <c r="D6" s="51"/>
      <c r="E6" s="51"/>
      <c r="F6" s="51"/>
      <c r="G6" s="53"/>
    </row>
    <row r="7" spans="1:7" ht="45" x14ac:dyDescent="0.25">
      <c r="A7" s="34" t="s">
        <v>12</v>
      </c>
      <c r="B7" s="35">
        <v>4</v>
      </c>
      <c r="C7" s="35">
        <f>D4</f>
        <v>575</v>
      </c>
      <c r="D7" s="35">
        <f>C7</f>
        <v>575</v>
      </c>
      <c r="E7" s="35">
        <v>20</v>
      </c>
      <c r="F7" s="35">
        <v>30</v>
      </c>
      <c r="G7" s="34" t="s">
        <v>13</v>
      </c>
    </row>
    <row r="8" spans="1:7" ht="60" x14ac:dyDescent="0.25">
      <c r="A8" s="34" t="s">
        <v>14</v>
      </c>
      <c r="B8" s="35">
        <v>4</v>
      </c>
      <c r="C8" s="35">
        <f>D7</f>
        <v>575</v>
      </c>
      <c r="D8" s="35">
        <f>C8</f>
        <v>575</v>
      </c>
      <c r="E8" s="35">
        <v>20</v>
      </c>
      <c r="F8" s="35"/>
      <c r="G8" s="34" t="s">
        <v>15</v>
      </c>
    </row>
    <row r="9" spans="1:7" ht="36.6" customHeight="1" x14ac:dyDescent="0.25">
      <c r="A9" s="34" t="s">
        <v>16</v>
      </c>
      <c r="B9" s="35">
        <v>4</v>
      </c>
      <c r="C9" s="35">
        <v>10</v>
      </c>
      <c r="D9" s="57">
        <f>SUM(C9:C10)</f>
        <v>410</v>
      </c>
      <c r="E9" s="57">
        <v>20</v>
      </c>
      <c r="F9" s="57">
        <v>30</v>
      </c>
      <c r="G9" s="52" t="s">
        <v>17</v>
      </c>
    </row>
    <row r="10" spans="1:7" ht="31.9" customHeight="1" x14ac:dyDescent="0.25">
      <c r="A10" s="34" t="s">
        <v>18</v>
      </c>
      <c r="B10" s="35">
        <v>4</v>
      </c>
      <c r="C10" s="35">
        <v>400</v>
      </c>
      <c r="D10" s="57"/>
      <c r="E10" s="57"/>
      <c r="F10" s="57"/>
      <c r="G10" s="53"/>
    </row>
    <row r="11" spans="1:7" ht="56.45" customHeight="1" x14ac:dyDescent="0.25">
      <c r="A11" s="34" t="s">
        <v>19</v>
      </c>
      <c r="B11" s="35">
        <v>4</v>
      </c>
      <c r="C11" s="35">
        <f>D9</f>
        <v>410</v>
      </c>
      <c r="D11" s="35"/>
      <c r="E11" s="35">
        <v>20</v>
      </c>
      <c r="F11" s="35"/>
      <c r="G11" s="34" t="s">
        <v>20</v>
      </c>
    </row>
    <row r="12" spans="1:7" ht="36.6" customHeight="1" x14ac:dyDescent="0.25">
      <c r="A12" s="34" t="s">
        <v>21</v>
      </c>
      <c r="B12" s="35">
        <v>4</v>
      </c>
      <c r="C12" s="35">
        <v>10</v>
      </c>
      <c r="D12" s="50">
        <f>SUM(C12:C13)</f>
        <v>510</v>
      </c>
      <c r="E12" s="50">
        <v>20</v>
      </c>
      <c r="F12" s="50">
        <v>30</v>
      </c>
      <c r="G12" s="52" t="s">
        <v>22</v>
      </c>
    </row>
    <row r="13" spans="1:7" ht="34.9" customHeight="1" x14ac:dyDescent="0.25">
      <c r="A13" s="34" t="s">
        <v>23</v>
      </c>
      <c r="B13" s="35">
        <v>4</v>
      </c>
      <c r="C13" s="35">
        <v>500</v>
      </c>
      <c r="D13" s="51"/>
      <c r="E13" s="51"/>
      <c r="F13" s="51"/>
      <c r="G13" s="53"/>
    </row>
    <row r="14" spans="1:7" ht="60" x14ac:dyDescent="0.25">
      <c r="A14" s="34" t="s">
        <v>24</v>
      </c>
      <c r="B14" s="35">
        <v>4</v>
      </c>
      <c r="C14" s="35">
        <f>D12</f>
        <v>510</v>
      </c>
      <c r="D14" s="35"/>
      <c r="E14" s="35">
        <v>20</v>
      </c>
      <c r="F14" s="35"/>
      <c r="G14" s="34" t="s">
        <v>25</v>
      </c>
    </row>
    <row r="15" spans="1:7" ht="33" customHeight="1" x14ac:dyDescent="0.25">
      <c r="A15" s="34" t="s">
        <v>26</v>
      </c>
      <c r="B15" s="35">
        <v>4</v>
      </c>
      <c r="C15" s="35">
        <v>10</v>
      </c>
      <c r="D15" s="50">
        <f>SUM(C15:C16)</f>
        <v>510</v>
      </c>
      <c r="E15" s="50">
        <v>20</v>
      </c>
      <c r="F15" s="50">
        <v>30</v>
      </c>
      <c r="G15" s="52" t="s">
        <v>22</v>
      </c>
    </row>
    <row r="16" spans="1:7" ht="41.45" customHeight="1" x14ac:dyDescent="0.25">
      <c r="A16" s="34" t="s">
        <v>23</v>
      </c>
      <c r="B16" s="35">
        <v>4</v>
      </c>
      <c r="C16" s="35">
        <v>500</v>
      </c>
      <c r="D16" s="51"/>
      <c r="E16" s="51"/>
      <c r="F16" s="51"/>
      <c r="G16" s="53"/>
    </row>
    <row r="17" spans="1:11" ht="60" x14ac:dyDescent="0.25">
      <c r="A17" s="34" t="s">
        <v>24</v>
      </c>
      <c r="B17" s="35">
        <v>4</v>
      </c>
      <c r="C17" s="35">
        <v>10</v>
      </c>
      <c r="D17" s="35">
        <f>C17</f>
        <v>10</v>
      </c>
      <c r="E17" s="35">
        <v>20</v>
      </c>
      <c r="F17" s="35"/>
      <c r="G17" s="34" t="s">
        <v>27</v>
      </c>
    </row>
    <row r="18" spans="1:11" ht="38.450000000000003" customHeight="1" x14ac:dyDescent="0.25">
      <c r="A18" s="34" t="s">
        <v>28</v>
      </c>
      <c r="B18" s="35">
        <v>4</v>
      </c>
      <c r="C18" s="35">
        <v>10</v>
      </c>
      <c r="D18" s="50">
        <f>SUM(C18:C19)</f>
        <v>410</v>
      </c>
      <c r="E18" s="50">
        <v>20</v>
      </c>
      <c r="F18" s="50">
        <v>30</v>
      </c>
      <c r="G18" s="52" t="s">
        <v>29</v>
      </c>
    </row>
    <row r="19" spans="1:11" ht="33" customHeight="1" x14ac:dyDescent="0.25">
      <c r="A19" s="34" t="s">
        <v>30</v>
      </c>
      <c r="B19" s="35">
        <v>4</v>
      </c>
      <c r="C19" s="35">
        <v>400</v>
      </c>
      <c r="D19" s="51"/>
      <c r="E19" s="51"/>
      <c r="F19" s="51"/>
      <c r="G19" s="53"/>
    </row>
    <row r="20" spans="1:11" ht="60" x14ac:dyDescent="0.25">
      <c r="A20" s="34" t="s">
        <v>24</v>
      </c>
      <c r="B20" s="35">
        <v>4</v>
      </c>
      <c r="C20" s="35">
        <v>10</v>
      </c>
      <c r="D20" s="35">
        <f>C20</f>
        <v>10</v>
      </c>
      <c r="E20" s="35">
        <v>20</v>
      </c>
      <c r="F20" s="35"/>
      <c r="G20" s="34" t="s">
        <v>31</v>
      </c>
    </row>
    <row r="21" spans="1:11" ht="21.6" customHeight="1" x14ac:dyDescent="0.25">
      <c r="A21" s="52" t="s">
        <v>32</v>
      </c>
      <c r="B21" s="50">
        <v>4</v>
      </c>
      <c r="C21" s="50">
        <v>10</v>
      </c>
      <c r="D21" s="57">
        <f>C21</f>
        <v>10</v>
      </c>
      <c r="E21" s="57">
        <v>60</v>
      </c>
      <c r="F21" s="50">
        <f>5*60</f>
        <v>300</v>
      </c>
      <c r="G21" s="58" t="s">
        <v>33</v>
      </c>
    </row>
    <row r="22" spans="1:11" ht="22.15" customHeight="1" x14ac:dyDescent="0.25">
      <c r="A22" s="53"/>
      <c r="B22" s="51"/>
      <c r="C22" s="51"/>
      <c r="D22" s="57"/>
      <c r="E22" s="57"/>
      <c r="F22" s="51"/>
      <c r="G22" s="58"/>
    </row>
    <row r="23" spans="1:11" x14ac:dyDescent="0.25">
      <c r="A23" s="34" t="s">
        <v>34</v>
      </c>
      <c r="B23" s="35">
        <v>4</v>
      </c>
      <c r="C23" s="35">
        <v>10</v>
      </c>
      <c r="D23" s="57">
        <f>SUM(C23:C24)</f>
        <v>60</v>
      </c>
      <c r="E23" s="57">
        <v>60</v>
      </c>
      <c r="F23" s="57">
        <f>3*60</f>
        <v>180</v>
      </c>
      <c r="G23" s="58" t="s">
        <v>35</v>
      </c>
    </row>
    <row r="24" spans="1:11" x14ac:dyDescent="0.25">
      <c r="A24" s="34" t="s">
        <v>36</v>
      </c>
      <c r="B24" s="35">
        <v>4</v>
      </c>
      <c r="C24" s="35">
        <v>50</v>
      </c>
      <c r="D24" s="57"/>
      <c r="E24" s="57"/>
      <c r="F24" s="57"/>
      <c r="G24" s="58"/>
    </row>
    <row r="25" spans="1:11" ht="30" x14ac:dyDescent="0.25">
      <c r="A25" s="34" t="s">
        <v>37</v>
      </c>
      <c r="B25" s="35">
        <v>4</v>
      </c>
      <c r="C25" s="35">
        <f>D23</f>
        <v>60</v>
      </c>
      <c r="D25" s="35">
        <f>C25</f>
        <v>60</v>
      </c>
      <c r="E25" s="35">
        <v>4</v>
      </c>
      <c r="F25" s="35">
        <v>300</v>
      </c>
      <c r="G25" s="34" t="s">
        <v>38</v>
      </c>
    </row>
    <row r="26" spans="1:11" ht="33" customHeight="1" x14ac:dyDescent="0.25">
      <c r="A26" s="59" t="s">
        <v>127</v>
      </c>
      <c r="B26" s="60"/>
      <c r="C26" s="60"/>
      <c r="D26" s="60"/>
      <c r="E26" s="60"/>
      <c r="F26" s="60"/>
      <c r="G26" s="61"/>
      <c r="I26" s="1">
        <v>12.5</v>
      </c>
      <c r="J26" s="1">
        <v>6</v>
      </c>
      <c r="K26" s="1">
        <f>I26*J26</f>
        <v>75</v>
      </c>
    </row>
    <row r="27" spans="1:11" ht="60" x14ac:dyDescent="0.25">
      <c r="A27" s="2" t="s">
        <v>1</v>
      </c>
      <c r="B27" s="3" t="s">
        <v>2</v>
      </c>
      <c r="C27" s="3" t="s">
        <v>3</v>
      </c>
      <c r="D27" s="3" t="s">
        <v>4</v>
      </c>
      <c r="E27" s="3" t="s">
        <v>5</v>
      </c>
      <c r="F27" s="3" t="s">
        <v>6</v>
      </c>
      <c r="G27" s="2" t="s">
        <v>7</v>
      </c>
    </row>
    <row r="28" spans="1:11" ht="60" customHeight="1" x14ac:dyDescent="0.25">
      <c r="A28" s="2" t="s">
        <v>39</v>
      </c>
      <c r="B28" s="5">
        <v>1</v>
      </c>
      <c r="C28" s="3">
        <v>12.5</v>
      </c>
      <c r="D28" s="38">
        <v>15</v>
      </c>
      <c r="E28" s="4"/>
      <c r="F28" s="4"/>
      <c r="G28" s="38" t="s">
        <v>108</v>
      </c>
      <c r="I28" s="1">
        <v>2</v>
      </c>
      <c r="J28" s="1">
        <v>6</v>
      </c>
      <c r="K28" s="1">
        <f>I28*J28</f>
        <v>12</v>
      </c>
    </row>
    <row r="29" spans="1:11" x14ac:dyDescent="0.25">
      <c r="A29" s="8" t="s">
        <v>49</v>
      </c>
      <c r="B29" s="28"/>
      <c r="C29" s="3">
        <f>25-C38-C39</f>
        <v>2.5</v>
      </c>
      <c r="D29" s="40"/>
      <c r="E29" s="31"/>
      <c r="F29" s="31"/>
      <c r="G29" s="40"/>
    </row>
    <row r="30" spans="1:11" x14ac:dyDescent="0.25">
      <c r="A30" s="8" t="s">
        <v>40</v>
      </c>
      <c r="B30" s="24">
        <v>1</v>
      </c>
      <c r="C30" s="3">
        <v>2</v>
      </c>
      <c r="D30" s="38">
        <f>$D$28+SUM(C30:C31)</f>
        <v>19</v>
      </c>
      <c r="E30" s="38"/>
      <c r="F30" s="38"/>
      <c r="G30" s="38" t="s">
        <v>110</v>
      </c>
    </row>
    <row r="31" spans="1:11" x14ac:dyDescent="0.25">
      <c r="A31" s="8" t="s">
        <v>41</v>
      </c>
      <c r="B31" s="25"/>
      <c r="C31" s="3">
        <v>2</v>
      </c>
      <c r="D31" s="40"/>
      <c r="E31" s="39"/>
      <c r="F31" s="39"/>
      <c r="G31" s="39"/>
    </row>
    <row r="32" spans="1:11" ht="30" x14ac:dyDescent="0.25">
      <c r="A32" s="8" t="s">
        <v>42</v>
      </c>
      <c r="B32" s="24">
        <v>1</v>
      </c>
      <c r="C32" s="3">
        <v>2</v>
      </c>
      <c r="D32" s="38">
        <f t="shared" ref="D32" si="0">$D$28+SUM(C32:C33)</f>
        <v>19</v>
      </c>
      <c r="E32" s="39"/>
      <c r="F32" s="39"/>
      <c r="G32" s="39"/>
    </row>
    <row r="33" spans="1:11" x14ac:dyDescent="0.25">
      <c r="A33" s="8" t="s">
        <v>43</v>
      </c>
      <c r="B33" s="25"/>
      <c r="C33" s="3">
        <v>2</v>
      </c>
      <c r="D33" s="40"/>
      <c r="E33" s="39"/>
      <c r="F33" s="39"/>
      <c r="G33" s="39"/>
    </row>
    <row r="34" spans="1:11" x14ac:dyDescent="0.25">
      <c r="A34" s="8" t="s">
        <v>44</v>
      </c>
      <c r="B34" s="24">
        <v>1</v>
      </c>
      <c r="C34" s="3">
        <v>2</v>
      </c>
      <c r="D34" s="38">
        <f t="shared" ref="D34" si="1">$D$28+SUM(C34:C35)</f>
        <v>19</v>
      </c>
      <c r="E34" s="39"/>
      <c r="F34" s="39"/>
      <c r="G34" s="39"/>
    </row>
    <row r="35" spans="1:11" x14ac:dyDescent="0.25">
      <c r="A35" s="8" t="s">
        <v>45</v>
      </c>
      <c r="B35" s="25"/>
      <c r="C35" s="3">
        <v>2</v>
      </c>
      <c r="D35" s="40"/>
      <c r="E35" s="39"/>
      <c r="F35" s="39"/>
      <c r="G35" s="39"/>
    </row>
    <row r="36" spans="1:11" x14ac:dyDescent="0.25">
      <c r="A36" s="8" t="s">
        <v>46</v>
      </c>
      <c r="B36" s="24">
        <v>1</v>
      </c>
      <c r="C36" s="3">
        <v>2</v>
      </c>
      <c r="D36" s="38">
        <f t="shared" ref="D36" si="2">$D$28+SUM(C36:C37)</f>
        <v>19</v>
      </c>
      <c r="E36" s="39"/>
      <c r="F36" s="39"/>
      <c r="G36" s="39"/>
      <c r="I36" s="1">
        <v>2</v>
      </c>
      <c r="J36" s="1">
        <v>6</v>
      </c>
      <c r="K36" s="1">
        <f>I36*J36</f>
        <v>12</v>
      </c>
    </row>
    <row r="37" spans="1:11" x14ac:dyDescent="0.25">
      <c r="A37" s="8" t="s">
        <v>47</v>
      </c>
      <c r="B37" s="25"/>
      <c r="C37" s="3">
        <v>2</v>
      </c>
      <c r="D37" s="40"/>
      <c r="E37" s="40"/>
      <c r="F37" s="40"/>
      <c r="G37" s="40"/>
    </row>
    <row r="38" spans="1:11" x14ac:dyDescent="0.25">
      <c r="A38" s="8" t="s">
        <v>107</v>
      </c>
      <c r="B38" s="28">
        <v>4</v>
      </c>
      <c r="C38" s="3">
        <v>16.5</v>
      </c>
      <c r="D38" s="38">
        <f>SUM(C38:C39)</f>
        <v>22.5</v>
      </c>
      <c r="E38" s="29"/>
      <c r="F38" s="29"/>
      <c r="G38" s="38" t="s">
        <v>109</v>
      </c>
    </row>
    <row r="39" spans="1:11" x14ac:dyDescent="0.25">
      <c r="A39" s="8" t="s">
        <v>48</v>
      </c>
      <c r="B39" s="28"/>
      <c r="C39" s="9">
        <v>6</v>
      </c>
      <c r="D39" s="40"/>
      <c r="E39" s="30"/>
      <c r="F39" s="30"/>
      <c r="G39" s="40"/>
    </row>
    <row r="40" spans="1:11" x14ac:dyDescent="0.25">
      <c r="A40" s="67" t="s">
        <v>50</v>
      </c>
      <c r="B40" s="68">
        <v>4</v>
      </c>
      <c r="C40" s="68">
        <v>25</v>
      </c>
      <c r="D40" s="68">
        <v>25</v>
      </c>
      <c r="E40" s="5">
        <v>94</v>
      </c>
      <c r="F40" s="5">
        <v>300</v>
      </c>
      <c r="G40" s="2" t="s">
        <v>51</v>
      </c>
      <c r="H40" s="62"/>
    </row>
    <row r="41" spans="1:11" x14ac:dyDescent="0.25">
      <c r="A41" s="67"/>
      <c r="B41" s="68"/>
      <c r="C41" s="68"/>
      <c r="D41" s="68"/>
      <c r="E41" s="3">
        <v>94</v>
      </c>
      <c r="F41" s="3">
        <v>60</v>
      </c>
      <c r="G41" s="2" t="s">
        <v>52</v>
      </c>
      <c r="H41" s="63"/>
    </row>
    <row r="42" spans="1:11" ht="60" x14ac:dyDescent="0.25">
      <c r="A42" s="67"/>
      <c r="B42" s="68"/>
      <c r="C42" s="68"/>
      <c r="D42" s="68"/>
      <c r="E42" s="10" t="s">
        <v>112</v>
      </c>
      <c r="F42" s="3">
        <v>30</v>
      </c>
      <c r="G42" s="2" t="s">
        <v>111</v>
      </c>
      <c r="H42" s="63"/>
    </row>
    <row r="43" spans="1:11" x14ac:dyDescent="0.25">
      <c r="A43" s="67"/>
      <c r="B43" s="68"/>
      <c r="C43" s="68"/>
      <c r="D43" s="68"/>
      <c r="E43" s="3">
        <v>72</v>
      </c>
      <c r="F43" s="3">
        <v>60</v>
      </c>
      <c r="G43" s="2" t="s">
        <v>53</v>
      </c>
      <c r="H43" s="63"/>
    </row>
    <row r="44" spans="1:11" x14ac:dyDescent="0.25">
      <c r="A44" s="67"/>
      <c r="B44" s="68"/>
      <c r="C44" s="68"/>
      <c r="D44" s="68"/>
      <c r="E44" s="3"/>
      <c r="F44" s="3"/>
      <c r="G44" s="2" t="s">
        <v>54</v>
      </c>
      <c r="H44" s="63"/>
    </row>
    <row r="45" spans="1:11" ht="30" x14ac:dyDescent="0.25">
      <c r="A45" s="67"/>
      <c r="B45" s="68"/>
      <c r="C45" s="68"/>
      <c r="D45" s="68"/>
      <c r="E45" s="3">
        <v>72</v>
      </c>
      <c r="F45" s="3">
        <v>600</v>
      </c>
      <c r="G45" s="2" t="s">
        <v>55</v>
      </c>
      <c r="H45" s="63"/>
    </row>
    <row r="46" spans="1:11" x14ac:dyDescent="0.25">
      <c r="A46" s="67"/>
      <c r="B46" s="68"/>
      <c r="C46" s="68"/>
      <c r="D46" s="68"/>
      <c r="E46" s="3">
        <v>4</v>
      </c>
      <c r="F46" s="3"/>
      <c r="G46" s="2" t="s">
        <v>56</v>
      </c>
    </row>
    <row r="47" spans="1:11" ht="33" customHeight="1" x14ac:dyDescent="0.25">
      <c r="A47" s="59" t="s">
        <v>96</v>
      </c>
      <c r="B47" s="60"/>
      <c r="C47" s="60"/>
      <c r="D47" s="60"/>
      <c r="E47" s="60"/>
      <c r="F47" s="60"/>
      <c r="G47" s="61"/>
      <c r="I47" s="1">
        <v>12.5</v>
      </c>
      <c r="J47" s="1">
        <v>6</v>
      </c>
      <c r="K47" s="1">
        <f>I47*J47</f>
        <v>75</v>
      </c>
    </row>
    <row r="48" spans="1:11" x14ac:dyDescent="0.25">
      <c r="A48" s="11" t="s">
        <v>57</v>
      </c>
      <c r="B48" s="12">
        <v>1</v>
      </c>
      <c r="C48" s="12" t="s">
        <v>97</v>
      </c>
      <c r="D48" s="64" t="str">
        <f>C49</f>
        <v>100 мл</v>
      </c>
      <c r="E48" s="41">
        <v>95</v>
      </c>
      <c r="F48" s="41">
        <v>120</v>
      </c>
      <c r="G48" s="66" t="s">
        <v>58</v>
      </c>
    </row>
    <row r="49" spans="1:11" x14ac:dyDescent="0.25">
      <c r="A49" s="11" t="s">
        <v>106</v>
      </c>
      <c r="B49" s="12">
        <v>1</v>
      </c>
      <c r="C49" s="13" t="s">
        <v>98</v>
      </c>
      <c r="D49" s="65"/>
      <c r="E49" s="42"/>
      <c r="F49" s="42"/>
      <c r="G49" s="66"/>
    </row>
    <row r="50" spans="1:11" ht="75" x14ac:dyDescent="0.25">
      <c r="A50" s="11" t="s">
        <v>59</v>
      </c>
      <c r="B50" s="12">
        <v>1</v>
      </c>
      <c r="C50" s="3" t="s">
        <v>99</v>
      </c>
      <c r="D50" s="12">
        <v>2.5000000000000001E-2</v>
      </c>
      <c r="E50" s="41">
        <v>60</v>
      </c>
      <c r="F50" s="41">
        <f>30*60</f>
        <v>1800</v>
      </c>
      <c r="G50" s="72" t="s">
        <v>100</v>
      </c>
    </row>
    <row r="51" spans="1:11" ht="28.9" customHeight="1" x14ac:dyDescent="0.25">
      <c r="A51" s="11" t="s">
        <v>60</v>
      </c>
      <c r="B51" s="12">
        <v>1</v>
      </c>
      <c r="C51" s="13" t="str">
        <f>D48</f>
        <v>100 мл</v>
      </c>
      <c r="D51" s="14" t="str">
        <f>D48</f>
        <v>100 мл</v>
      </c>
      <c r="E51" s="42"/>
      <c r="F51" s="42"/>
      <c r="G51" s="73"/>
    </row>
    <row r="52" spans="1:11" ht="45" customHeight="1" x14ac:dyDescent="0.25">
      <c r="A52" s="11" t="s">
        <v>101</v>
      </c>
      <c r="B52" s="12">
        <v>1</v>
      </c>
      <c r="C52" s="5" t="s">
        <v>98</v>
      </c>
      <c r="D52" s="41" t="s">
        <v>104</v>
      </c>
      <c r="E52" s="12"/>
      <c r="F52" s="12"/>
      <c r="G52" s="74" t="s">
        <v>105</v>
      </c>
    </row>
    <row r="53" spans="1:11" x14ac:dyDescent="0.25">
      <c r="A53" s="11" t="s">
        <v>102</v>
      </c>
      <c r="B53" s="12">
        <v>1</v>
      </c>
      <c r="C53" s="5" t="s">
        <v>103</v>
      </c>
      <c r="D53" s="42"/>
      <c r="E53" s="12"/>
      <c r="F53" s="12"/>
      <c r="G53" s="75"/>
    </row>
    <row r="54" spans="1:11" x14ac:dyDescent="0.25">
      <c r="A54" s="11" t="s">
        <v>61</v>
      </c>
      <c r="B54" s="12">
        <v>1</v>
      </c>
      <c r="C54" s="5">
        <v>5</v>
      </c>
      <c r="D54" s="12">
        <f>C54</f>
        <v>5</v>
      </c>
      <c r="E54" s="12">
        <v>20</v>
      </c>
      <c r="F54" s="12"/>
      <c r="G54" s="15" t="s">
        <v>113</v>
      </c>
    </row>
    <row r="55" spans="1:11" x14ac:dyDescent="0.25">
      <c r="A55" s="16" t="s">
        <v>62</v>
      </c>
      <c r="B55" s="17">
        <v>4</v>
      </c>
      <c r="C55" s="5">
        <v>5</v>
      </c>
      <c r="D55" s="43">
        <f>SUM(C55:C56)</f>
        <v>10</v>
      </c>
      <c r="E55" s="41">
        <v>20</v>
      </c>
      <c r="F55" s="41"/>
      <c r="G55" s="45" t="s">
        <v>114</v>
      </c>
    </row>
    <row r="56" spans="1:11" ht="28.5" customHeight="1" x14ac:dyDescent="0.25">
      <c r="A56" s="2" t="s">
        <v>63</v>
      </c>
      <c r="B56" s="5">
        <v>1</v>
      </c>
      <c r="C56" s="9">
        <v>5</v>
      </c>
      <c r="D56" s="44"/>
      <c r="E56" s="42"/>
      <c r="F56" s="42"/>
      <c r="G56" s="46"/>
    </row>
    <row r="57" spans="1:11" x14ac:dyDescent="0.25">
      <c r="A57" s="2" t="s">
        <v>64</v>
      </c>
      <c r="B57" s="5"/>
      <c r="C57" s="3"/>
      <c r="D57" s="3"/>
      <c r="E57" s="12">
        <v>20</v>
      </c>
      <c r="F57" s="3">
        <f>120*60</f>
        <v>7200</v>
      </c>
      <c r="G57" s="18" t="s">
        <v>65</v>
      </c>
    </row>
    <row r="58" spans="1:11" x14ac:dyDescent="0.25">
      <c r="A58" s="76" t="s">
        <v>115</v>
      </c>
      <c r="B58" s="77"/>
      <c r="C58" s="77"/>
      <c r="D58" s="77"/>
      <c r="E58" s="77"/>
      <c r="F58" s="77"/>
      <c r="G58" s="78"/>
    </row>
    <row r="59" spans="1:11" ht="24.75" customHeight="1" x14ac:dyDescent="0.25">
      <c r="A59" s="2" t="s">
        <v>66</v>
      </c>
      <c r="B59" s="3">
        <v>4</v>
      </c>
      <c r="C59" s="69" t="s">
        <v>116</v>
      </c>
      <c r="D59" s="69"/>
      <c r="E59" s="38"/>
      <c r="F59" s="38"/>
      <c r="G59" s="70" t="s">
        <v>117</v>
      </c>
      <c r="I59" s="1">
        <v>2</v>
      </c>
      <c r="J59" s="1">
        <v>6</v>
      </c>
      <c r="K59" s="1">
        <f>I59*J59</f>
        <v>12</v>
      </c>
    </row>
    <row r="60" spans="1:11" ht="29.25" customHeight="1" x14ac:dyDescent="0.25">
      <c r="A60" s="2" t="s">
        <v>67</v>
      </c>
      <c r="B60" s="3">
        <v>4</v>
      </c>
      <c r="C60" s="79"/>
      <c r="D60" s="40"/>
      <c r="E60" s="40"/>
      <c r="F60" s="40"/>
      <c r="G60" s="71"/>
      <c r="I60" s="1">
        <v>2</v>
      </c>
      <c r="J60" s="1">
        <v>6</v>
      </c>
      <c r="K60" s="1">
        <f>I60*J60</f>
        <v>12</v>
      </c>
    </row>
    <row r="61" spans="1:11" ht="45" x14ac:dyDescent="0.25">
      <c r="A61" s="2" t="s">
        <v>68</v>
      </c>
      <c r="B61" s="3">
        <v>4</v>
      </c>
      <c r="C61" s="3" t="s">
        <v>118</v>
      </c>
      <c r="D61" s="3"/>
      <c r="E61" s="3"/>
      <c r="F61" s="3"/>
      <c r="G61" s="18" t="s">
        <v>69</v>
      </c>
    </row>
    <row r="62" spans="1:11" ht="45" x14ac:dyDescent="0.25">
      <c r="A62" s="2" t="s">
        <v>70</v>
      </c>
      <c r="B62" s="3">
        <v>1</v>
      </c>
      <c r="C62" s="3">
        <v>450</v>
      </c>
      <c r="D62" s="3">
        <v>600</v>
      </c>
      <c r="E62" s="3">
        <v>55</v>
      </c>
      <c r="F62" s="3"/>
      <c r="G62" s="18" t="s">
        <v>71</v>
      </c>
    </row>
    <row r="63" spans="1:11" x14ac:dyDescent="0.25">
      <c r="A63" s="2"/>
      <c r="B63" s="3"/>
      <c r="C63" s="3"/>
      <c r="D63" s="3"/>
      <c r="E63" s="3">
        <v>20</v>
      </c>
      <c r="F63" s="3"/>
      <c r="G63" s="18" t="s">
        <v>72</v>
      </c>
    </row>
    <row r="64" spans="1:11" ht="54.75" customHeight="1" x14ac:dyDescent="0.25">
      <c r="A64" s="2" t="s">
        <v>73</v>
      </c>
      <c r="B64" s="3">
        <v>4</v>
      </c>
      <c r="C64" s="3">
        <f>D62</f>
        <v>600</v>
      </c>
      <c r="D64" s="38">
        <f>SUM(C64:C65)</f>
        <v>1300</v>
      </c>
      <c r="E64" s="38">
        <v>20</v>
      </c>
      <c r="F64" s="38">
        <v>60</v>
      </c>
      <c r="G64" s="70" t="s">
        <v>74</v>
      </c>
    </row>
    <row r="65" spans="1:7" ht="22.5" customHeight="1" x14ac:dyDescent="0.25">
      <c r="A65" s="2" t="s">
        <v>67</v>
      </c>
      <c r="B65" s="3">
        <v>1</v>
      </c>
      <c r="C65" s="3">
        <v>700</v>
      </c>
      <c r="D65" s="40"/>
      <c r="E65" s="40"/>
      <c r="F65" s="40"/>
      <c r="G65" s="71"/>
    </row>
    <row r="66" spans="1:7" x14ac:dyDescent="0.25">
      <c r="A66" s="2" t="s">
        <v>75</v>
      </c>
      <c r="B66" s="3">
        <v>4</v>
      </c>
      <c r="C66" s="3"/>
      <c r="D66" s="3"/>
      <c r="E66" s="3"/>
      <c r="F66" s="3">
        <v>60</v>
      </c>
      <c r="G66" s="18" t="s">
        <v>119</v>
      </c>
    </row>
    <row r="67" spans="1:7" ht="30" x14ac:dyDescent="0.25">
      <c r="A67" s="2" t="s">
        <v>75</v>
      </c>
      <c r="B67" s="3">
        <v>4</v>
      </c>
      <c r="C67" s="3"/>
      <c r="D67" s="3"/>
      <c r="E67" s="3"/>
      <c r="F67" s="3">
        <v>300</v>
      </c>
      <c r="G67" s="18" t="s">
        <v>120</v>
      </c>
    </row>
    <row r="68" spans="1:7" ht="30" x14ac:dyDescent="0.25">
      <c r="A68" s="2" t="s">
        <v>76</v>
      </c>
      <c r="B68" s="3">
        <v>1</v>
      </c>
      <c r="C68" s="3">
        <v>50</v>
      </c>
      <c r="D68" s="3">
        <v>50</v>
      </c>
      <c r="E68" s="3">
        <v>20</v>
      </c>
      <c r="F68" s="3">
        <v>60</v>
      </c>
      <c r="G68" s="18" t="s">
        <v>121</v>
      </c>
    </row>
    <row r="69" spans="1:7" ht="30" x14ac:dyDescent="0.25">
      <c r="A69" s="2" t="s">
        <v>122</v>
      </c>
      <c r="B69" s="3"/>
      <c r="C69" s="3"/>
      <c r="D69" s="3"/>
      <c r="E69" s="3"/>
      <c r="F69" s="3"/>
      <c r="G69" s="18"/>
    </row>
    <row r="70" spans="1:7" ht="20.25" customHeight="1" x14ac:dyDescent="0.25">
      <c r="A70" s="59" t="s">
        <v>77</v>
      </c>
      <c r="B70" s="60"/>
      <c r="C70" s="60"/>
      <c r="D70" s="60"/>
      <c r="E70" s="60"/>
      <c r="F70" s="60"/>
      <c r="G70" s="61"/>
    </row>
    <row r="71" spans="1:7" ht="30" customHeight="1" x14ac:dyDescent="0.25">
      <c r="A71" s="2" t="s">
        <v>39</v>
      </c>
      <c r="B71" s="5">
        <v>1</v>
      </c>
      <c r="C71" s="3">
        <v>12.5</v>
      </c>
      <c r="D71" s="38">
        <v>15</v>
      </c>
      <c r="E71" s="38"/>
      <c r="F71" s="38"/>
      <c r="G71" s="38" t="s">
        <v>108</v>
      </c>
    </row>
    <row r="72" spans="1:7" ht="29.25" customHeight="1" x14ac:dyDescent="0.25">
      <c r="A72" s="8" t="s">
        <v>49</v>
      </c>
      <c r="B72" s="24">
        <v>1</v>
      </c>
      <c r="C72" s="4">
        <v>2.5</v>
      </c>
      <c r="D72" s="40"/>
      <c r="E72" s="39"/>
      <c r="F72" s="39"/>
      <c r="G72" s="40"/>
    </row>
    <row r="73" spans="1:7" ht="15" customHeight="1" x14ac:dyDescent="0.25">
      <c r="A73" s="26" t="s">
        <v>89</v>
      </c>
      <c r="B73" s="80">
        <v>1</v>
      </c>
      <c r="C73" s="4">
        <v>2</v>
      </c>
      <c r="D73" s="29">
        <v>4</v>
      </c>
      <c r="E73" s="39"/>
      <c r="F73" s="39"/>
      <c r="G73" s="38" t="s">
        <v>123</v>
      </c>
    </row>
    <row r="74" spans="1:7" x14ac:dyDescent="0.25">
      <c r="A74" s="26" t="s">
        <v>90</v>
      </c>
      <c r="B74" s="81"/>
      <c r="C74" s="6">
        <v>2</v>
      </c>
      <c r="D74" s="31"/>
      <c r="E74" s="39"/>
      <c r="F74" s="39"/>
      <c r="G74" s="39"/>
    </row>
    <row r="75" spans="1:7" x14ac:dyDescent="0.25">
      <c r="A75" s="26" t="s">
        <v>91</v>
      </c>
      <c r="B75" s="80">
        <v>1</v>
      </c>
      <c r="C75" s="4">
        <v>2</v>
      </c>
      <c r="D75" s="29">
        <v>4</v>
      </c>
      <c r="E75" s="39"/>
      <c r="F75" s="39"/>
      <c r="G75" s="39"/>
    </row>
    <row r="76" spans="1:7" x14ac:dyDescent="0.25">
      <c r="A76" s="26" t="s">
        <v>92</v>
      </c>
      <c r="B76" s="81"/>
      <c r="C76" s="6">
        <v>2</v>
      </c>
      <c r="D76" s="31"/>
      <c r="E76" s="39"/>
      <c r="F76" s="39"/>
      <c r="G76" s="39"/>
    </row>
    <row r="77" spans="1:7" x14ac:dyDescent="0.25">
      <c r="A77" s="26" t="s">
        <v>93</v>
      </c>
      <c r="B77" s="80">
        <v>1</v>
      </c>
      <c r="C77" s="4">
        <v>2</v>
      </c>
      <c r="D77" s="29">
        <v>4</v>
      </c>
      <c r="E77" s="39"/>
      <c r="F77" s="39"/>
      <c r="G77" s="39"/>
    </row>
    <row r="78" spans="1:7" x14ac:dyDescent="0.25">
      <c r="A78" s="26" t="s">
        <v>78</v>
      </c>
      <c r="B78" s="81"/>
      <c r="C78" s="6">
        <v>2</v>
      </c>
      <c r="D78" s="31"/>
      <c r="E78" s="39"/>
      <c r="F78" s="39"/>
      <c r="G78" s="39"/>
    </row>
    <row r="79" spans="1:7" x14ac:dyDescent="0.25">
      <c r="A79" s="26" t="s">
        <v>94</v>
      </c>
      <c r="B79" s="80">
        <v>1</v>
      </c>
      <c r="C79" s="4">
        <v>2</v>
      </c>
      <c r="D79" s="29">
        <v>4</v>
      </c>
      <c r="E79" s="39"/>
      <c r="F79" s="39"/>
      <c r="G79" s="39"/>
    </row>
    <row r="80" spans="1:7" ht="30" x14ac:dyDescent="0.25">
      <c r="A80" s="26" t="s">
        <v>95</v>
      </c>
      <c r="B80" s="81"/>
      <c r="C80" s="6">
        <v>2</v>
      </c>
      <c r="D80" s="31"/>
      <c r="E80" s="39"/>
      <c r="F80" s="39"/>
      <c r="G80" s="39"/>
    </row>
    <row r="81" spans="1:7" ht="13.9" customHeight="1" x14ac:dyDescent="0.25">
      <c r="A81" s="26" t="s">
        <v>79</v>
      </c>
      <c r="B81" s="80">
        <v>1</v>
      </c>
      <c r="C81" s="4">
        <v>2</v>
      </c>
      <c r="D81" s="29">
        <v>4</v>
      </c>
      <c r="E81" s="39"/>
      <c r="F81" s="39"/>
      <c r="G81" s="39"/>
    </row>
    <row r="82" spans="1:7" x14ac:dyDescent="0.25">
      <c r="A82" s="26" t="s">
        <v>45</v>
      </c>
      <c r="B82" s="81"/>
      <c r="C82" s="6">
        <v>2</v>
      </c>
      <c r="D82" s="31"/>
      <c r="E82" s="39"/>
      <c r="F82" s="39"/>
      <c r="G82" s="39"/>
    </row>
    <row r="83" spans="1:7" x14ac:dyDescent="0.25">
      <c r="A83" s="26" t="s">
        <v>80</v>
      </c>
      <c r="B83" s="80">
        <v>1</v>
      </c>
      <c r="C83" s="4">
        <v>2</v>
      </c>
      <c r="D83" s="29">
        <v>4</v>
      </c>
      <c r="E83" s="39"/>
      <c r="F83" s="39"/>
      <c r="G83" s="39"/>
    </row>
    <row r="84" spans="1:7" x14ac:dyDescent="0.25">
      <c r="A84" s="26" t="s">
        <v>81</v>
      </c>
      <c r="B84" s="81"/>
      <c r="C84" s="6">
        <v>2</v>
      </c>
      <c r="D84" s="31"/>
      <c r="E84" s="39"/>
      <c r="F84" s="39"/>
      <c r="G84" s="39"/>
    </row>
    <row r="85" spans="1:7" x14ac:dyDescent="0.25">
      <c r="A85" s="26" t="s">
        <v>82</v>
      </c>
      <c r="B85" s="80">
        <v>1</v>
      </c>
      <c r="C85" s="4">
        <v>2</v>
      </c>
      <c r="D85" s="29">
        <v>4</v>
      </c>
      <c r="E85" s="39"/>
      <c r="F85" s="39"/>
      <c r="G85" s="39"/>
    </row>
    <row r="86" spans="1:7" x14ac:dyDescent="0.25">
      <c r="A86" s="26" t="s">
        <v>47</v>
      </c>
      <c r="B86" s="81"/>
      <c r="C86" s="6">
        <v>2</v>
      </c>
      <c r="D86" s="31"/>
      <c r="E86" s="39"/>
      <c r="F86" s="39"/>
      <c r="G86" s="39"/>
    </row>
    <row r="87" spans="1:7" x14ac:dyDescent="0.25">
      <c r="A87" s="26" t="s">
        <v>83</v>
      </c>
      <c r="B87" s="82">
        <v>1</v>
      </c>
      <c r="C87" s="4">
        <v>2</v>
      </c>
      <c r="D87" s="29">
        <v>4</v>
      </c>
      <c r="E87" s="39"/>
      <c r="F87" s="39"/>
      <c r="G87" s="39"/>
    </row>
    <row r="88" spans="1:7" x14ac:dyDescent="0.25">
      <c r="A88" s="26" t="s">
        <v>84</v>
      </c>
      <c r="B88" s="82"/>
      <c r="C88" s="6">
        <v>2</v>
      </c>
      <c r="D88" s="31"/>
      <c r="E88" s="39"/>
      <c r="F88" s="39"/>
      <c r="G88" s="39"/>
    </row>
    <row r="89" spans="1:7" x14ac:dyDescent="0.25">
      <c r="A89" s="26" t="s">
        <v>85</v>
      </c>
      <c r="B89" s="80">
        <v>1</v>
      </c>
      <c r="C89" s="4">
        <v>2</v>
      </c>
      <c r="D89" s="29">
        <v>4</v>
      </c>
      <c r="E89" s="39"/>
      <c r="F89" s="39"/>
      <c r="G89" s="39"/>
    </row>
    <row r="90" spans="1:7" x14ac:dyDescent="0.25">
      <c r="A90" s="26" t="s">
        <v>86</v>
      </c>
      <c r="B90" s="81"/>
      <c r="C90" s="6">
        <v>2</v>
      </c>
      <c r="D90" s="31"/>
      <c r="E90" s="40"/>
      <c r="F90" s="40"/>
      <c r="G90" s="40"/>
    </row>
    <row r="91" spans="1:7" ht="48.75" customHeight="1" x14ac:dyDescent="0.25">
      <c r="A91" s="8" t="s">
        <v>124</v>
      </c>
      <c r="B91" s="32">
        <v>9</v>
      </c>
      <c r="C91" s="3">
        <v>19</v>
      </c>
      <c r="D91" s="27">
        <f>SUM(C91:C92)</f>
        <v>25</v>
      </c>
      <c r="E91" s="29"/>
      <c r="F91" s="38"/>
      <c r="G91" s="38" t="s">
        <v>125</v>
      </c>
    </row>
    <row r="92" spans="1:7" ht="27" customHeight="1" x14ac:dyDescent="0.25">
      <c r="A92" s="8" t="s">
        <v>87</v>
      </c>
      <c r="B92" s="33">
        <v>9</v>
      </c>
      <c r="C92" s="9">
        <v>6</v>
      </c>
      <c r="D92" s="27"/>
      <c r="E92" s="30"/>
      <c r="F92" s="39"/>
      <c r="G92" s="40"/>
    </row>
    <row r="93" spans="1:7" x14ac:dyDescent="0.25">
      <c r="A93" s="67" t="s">
        <v>126</v>
      </c>
      <c r="B93" s="68">
        <v>9</v>
      </c>
      <c r="C93" s="68">
        <v>25</v>
      </c>
      <c r="D93" s="68">
        <v>25</v>
      </c>
      <c r="E93" s="5">
        <v>94</v>
      </c>
      <c r="F93" s="5">
        <v>300</v>
      </c>
      <c r="G93" s="2" t="s">
        <v>51</v>
      </c>
    </row>
    <row r="94" spans="1:7" x14ac:dyDescent="0.25">
      <c r="A94" s="67"/>
      <c r="B94" s="68"/>
      <c r="C94" s="68"/>
      <c r="D94" s="68"/>
      <c r="E94" s="3">
        <v>94</v>
      </c>
      <c r="F94" s="3">
        <v>60</v>
      </c>
      <c r="G94" s="2" t="s">
        <v>52</v>
      </c>
    </row>
    <row r="95" spans="1:7" ht="60" x14ac:dyDescent="0.25">
      <c r="A95" s="67"/>
      <c r="B95" s="68"/>
      <c r="C95" s="68"/>
      <c r="D95" s="68"/>
      <c r="E95" s="10" t="s">
        <v>129</v>
      </c>
      <c r="F95" s="3">
        <v>30</v>
      </c>
      <c r="G95" s="2" t="s">
        <v>128</v>
      </c>
    </row>
    <row r="96" spans="1:7" x14ac:dyDescent="0.25">
      <c r="A96" s="67"/>
      <c r="B96" s="68"/>
      <c r="C96" s="68"/>
      <c r="D96" s="68"/>
      <c r="E96" s="3">
        <v>72</v>
      </c>
      <c r="F96" s="3">
        <v>60</v>
      </c>
      <c r="G96" s="2" t="s">
        <v>53</v>
      </c>
    </row>
    <row r="97" spans="1:7" x14ac:dyDescent="0.25">
      <c r="A97" s="67"/>
      <c r="B97" s="68"/>
      <c r="C97" s="68"/>
      <c r="D97" s="68"/>
      <c r="E97" s="3"/>
      <c r="F97" s="3"/>
      <c r="G97" s="2" t="s">
        <v>54</v>
      </c>
    </row>
    <row r="98" spans="1:7" x14ac:dyDescent="0.25">
      <c r="A98" s="67"/>
      <c r="B98" s="68"/>
      <c r="C98" s="68"/>
      <c r="D98" s="68"/>
      <c r="E98" s="3">
        <v>72</v>
      </c>
      <c r="F98" s="3">
        <v>600</v>
      </c>
      <c r="G98" s="2" t="s">
        <v>88</v>
      </c>
    </row>
    <row r="99" spans="1:7" x14ac:dyDescent="0.25">
      <c r="A99" s="67"/>
      <c r="B99" s="68"/>
      <c r="C99" s="68"/>
      <c r="D99" s="68"/>
      <c r="E99" s="3">
        <v>4</v>
      </c>
      <c r="F99" s="3"/>
      <c r="G99" s="2" t="s">
        <v>56</v>
      </c>
    </row>
    <row r="100" spans="1:7" x14ac:dyDescent="0.25">
      <c r="A100" s="59" t="s">
        <v>96</v>
      </c>
      <c r="B100" s="60"/>
      <c r="C100" s="60"/>
      <c r="D100" s="60"/>
      <c r="E100" s="60"/>
      <c r="F100" s="60"/>
      <c r="G100" s="61"/>
    </row>
    <row r="101" spans="1:7" ht="15" customHeight="1" x14ac:dyDescent="0.25">
      <c r="A101" s="11" t="s">
        <v>57</v>
      </c>
      <c r="B101" s="12">
        <v>1</v>
      </c>
      <c r="C101" s="12" t="s">
        <v>97</v>
      </c>
      <c r="D101" s="64" t="str">
        <f>C102</f>
        <v>100 мл</v>
      </c>
      <c r="E101" s="41">
        <v>95</v>
      </c>
      <c r="F101" s="41">
        <v>120</v>
      </c>
      <c r="G101" s="66" t="s">
        <v>58</v>
      </c>
    </row>
    <row r="102" spans="1:7" x14ac:dyDescent="0.25">
      <c r="A102" s="11" t="s">
        <v>106</v>
      </c>
      <c r="B102" s="12">
        <v>1</v>
      </c>
      <c r="C102" s="13" t="s">
        <v>98</v>
      </c>
      <c r="D102" s="65"/>
      <c r="E102" s="42"/>
      <c r="F102" s="42"/>
      <c r="G102" s="66"/>
    </row>
    <row r="103" spans="1:7" ht="15" customHeight="1" x14ac:dyDescent="0.25">
      <c r="A103" s="11" t="s">
        <v>59</v>
      </c>
      <c r="B103" s="12">
        <v>1</v>
      </c>
      <c r="C103" s="3" t="s">
        <v>99</v>
      </c>
      <c r="D103" s="12">
        <v>2.5000000000000001E-2</v>
      </c>
      <c r="E103" s="41">
        <v>60</v>
      </c>
      <c r="F103" s="41">
        <f>30*60</f>
        <v>1800</v>
      </c>
      <c r="G103" s="72" t="s">
        <v>100</v>
      </c>
    </row>
    <row r="104" spans="1:7" x14ac:dyDescent="0.25">
      <c r="A104" s="11" t="s">
        <v>60</v>
      </c>
      <c r="B104" s="12">
        <v>1</v>
      </c>
      <c r="C104" s="13" t="str">
        <f>D101</f>
        <v>100 мл</v>
      </c>
      <c r="D104" s="14" t="str">
        <f>D101</f>
        <v>100 мл</v>
      </c>
      <c r="E104" s="42"/>
      <c r="F104" s="42"/>
      <c r="G104" s="73"/>
    </row>
    <row r="105" spans="1:7" ht="15" customHeight="1" x14ac:dyDescent="0.25">
      <c r="A105" s="11" t="s">
        <v>101</v>
      </c>
      <c r="B105" s="12">
        <v>1</v>
      </c>
      <c r="C105" s="5" t="s">
        <v>98</v>
      </c>
      <c r="D105" s="41" t="s">
        <v>104</v>
      </c>
      <c r="E105" s="12"/>
      <c r="F105" s="12"/>
      <c r="G105" s="74" t="s">
        <v>105</v>
      </c>
    </row>
    <row r="106" spans="1:7" x14ac:dyDescent="0.25">
      <c r="A106" s="11" t="s">
        <v>102</v>
      </c>
      <c r="B106" s="12">
        <v>1</v>
      </c>
      <c r="C106" s="5" t="s">
        <v>103</v>
      </c>
      <c r="D106" s="42"/>
      <c r="E106" s="12"/>
      <c r="F106" s="12"/>
      <c r="G106" s="75"/>
    </row>
    <row r="107" spans="1:7" x14ac:dyDescent="0.25">
      <c r="A107" s="11" t="s">
        <v>61</v>
      </c>
      <c r="B107" s="12">
        <v>1</v>
      </c>
      <c r="C107" s="5">
        <v>5</v>
      </c>
      <c r="D107" s="12">
        <f>C107</f>
        <v>5</v>
      </c>
      <c r="E107" s="12">
        <v>20</v>
      </c>
      <c r="F107" s="12"/>
      <c r="G107" s="15" t="s">
        <v>113</v>
      </c>
    </row>
    <row r="108" spans="1:7" x14ac:dyDescent="0.25">
      <c r="A108" s="16" t="s">
        <v>62</v>
      </c>
      <c r="B108" s="17">
        <v>4</v>
      </c>
      <c r="C108" s="5">
        <v>5</v>
      </c>
      <c r="D108" s="43">
        <f>SUM(C108:C109)</f>
        <v>10</v>
      </c>
      <c r="E108" s="41">
        <v>20</v>
      </c>
      <c r="F108" s="41"/>
      <c r="G108" s="45" t="s">
        <v>114</v>
      </c>
    </row>
    <row r="109" spans="1:7" ht="15" customHeight="1" x14ac:dyDescent="0.25">
      <c r="A109" s="2" t="s">
        <v>63</v>
      </c>
      <c r="B109" s="5">
        <v>1</v>
      </c>
      <c r="C109" s="9">
        <v>5</v>
      </c>
      <c r="D109" s="44"/>
      <c r="E109" s="42"/>
      <c r="F109" s="42"/>
      <c r="G109" s="46"/>
    </row>
    <row r="110" spans="1:7" x14ac:dyDescent="0.25">
      <c r="A110" s="2" t="s">
        <v>64</v>
      </c>
      <c r="B110" s="5"/>
      <c r="C110" s="3"/>
      <c r="D110" s="3"/>
      <c r="E110" s="12">
        <v>20</v>
      </c>
      <c r="F110" s="3">
        <f>120*60</f>
        <v>7200</v>
      </c>
      <c r="G110" s="18" t="s">
        <v>65</v>
      </c>
    </row>
    <row r="111" spans="1:7" x14ac:dyDescent="0.25">
      <c r="A111" s="19"/>
      <c r="B111" s="20"/>
      <c r="C111" s="21"/>
      <c r="D111" s="83"/>
      <c r="E111" s="84"/>
      <c r="F111" s="84"/>
      <c r="G111" s="85"/>
    </row>
    <row r="112" spans="1:7" x14ac:dyDescent="0.25">
      <c r="A112" s="19"/>
      <c r="B112" s="20"/>
      <c r="C112" s="20"/>
      <c r="D112" s="84"/>
      <c r="E112" s="84"/>
      <c r="F112" s="84"/>
      <c r="G112" s="85"/>
    </row>
    <row r="113" spans="1:7" x14ac:dyDescent="0.25">
      <c r="A113" s="19"/>
      <c r="B113" s="20"/>
      <c r="C113" s="20"/>
      <c r="D113" s="20"/>
      <c r="E113" s="20"/>
      <c r="F113" s="20"/>
      <c r="G113" s="22"/>
    </row>
    <row r="114" spans="1:7" x14ac:dyDescent="0.25">
      <c r="A114" s="19"/>
      <c r="B114" s="20"/>
      <c r="C114" s="20"/>
      <c r="D114" s="20"/>
      <c r="E114" s="20"/>
      <c r="F114" s="20"/>
      <c r="G114" s="22"/>
    </row>
    <row r="115" spans="1:7" x14ac:dyDescent="0.25">
      <c r="A115" s="19"/>
      <c r="B115" s="20"/>
      <c r="C115" s="20"/>
      <c r="D115" s="20"/>
      <c r="E115" s="20"/>
      <c r="F115" s="20"/>
      <c r="G115" s="22"/>
    </row>
    <row r="116" spans="1:7" x14ac:dyDescent="0.25">
      <c r="A116" s="19"/>
      <c r="B116" s="20"/>
      <c r="C116" s="20"/>
      <c r="D116" s="84"/>
      <c r="E116" s="84"/>
      <c r="F116" s="84"/>
      <c r="G116" s="85"/>
    </row>
    <row r="117" spans="1:7" x14ac:dyDescent="0.25">
      <c r="A117" s="19"/>
      <c r="B117" s="20"/>
      <c r="C117" s="20"/>
      <c r="D117" s="84"/>
      <c r="E117" s="84"/>
      <c r="F117" s="84"/>
      <c r="G117" s="85"/>
    </row>
    <row r="118" spans="1:7" x14ac:dyDescent="0.25">
      <c r="A118" s="19"/>
      <c r="B118" s="20"/>
      <c r="C118" s="20"/>
      <c r="D118" s="20"/>
      <c r="E118" s="20"/>
      <c r="F118" s="20"/>
      <c r="G118" s="22"/>
    </row>
    <row r="119" spans="1:7" x14ac:dyDescent="0.25">
      <c r="A119" s="19"/>
      <c r="B119" s="20"/>
      <c r="C119" s="20"/>
      <c r="D119" s="20"/>
      <c r="E119" s="20"/>
      <c r="F119" s="20"/>
      <c r="G119" s="22"/>
    </row>
    <row r="120" spans="1:7" x14ac:dyDescent="0.25">
      <c r="A120" s="19"/>
      <c r="B120" s="20"/>
      <c r="C120" s="20"/>
      <c r="D120" s="20"/>
      <c r="E120" s="20"/>
      <c r="F120" s="20"/>
      <c r="G120" s="22"/>
    </row>
  </sheetData>
  <mergeCells count="123">
    <mergeCell ref="E103:E104"/>
    <mergeCell ref="F103:F104"/>
    <mergeCell ref="G103:G104"/>
    <mergeCell ref="D111:D112"/>
    <mergeCell ref="E111:E112"/>
    <mergeCell ref="F111:F112"/>
    <mergeCell ref="G111:G112"/>
    <mergeCell ref="D116:D117"/>
    <mergeCell ref="E116:E117"/>
    <mergeCell ref="F116:F117"/>
    <mergeCell ref="G116:G117"/>
    <mergeCell ref="G105:G106"/>
    <mergeCell ref="F91:F92"/>
    <mergeCell ref="A93:A99"/>
    <mergeCell ref="B93:B99"/>
    <mergeCell ref="C93:C99"/>
    <mergeCell ref="D93:D99"/>
    <mergeCell ref="A100:G100"/>
    <mergeCell ref="D101:D102"/>
    <mergeCell ref="E101:E102"/>
    <mergeCell ref="F101:F102"/>
    <mergeCell ref="G101:G102"/>
    <mergeCell ref="A70:G70"/>
    <mergeCell ref="E71:E90"/>
    <mergeCell ref="F71:F90"/>
    <mergeCell ref="B73:B74"/>
    <mergeCell ref="B75:B76"/>
    <mergeCell ref="B77:B78"/>
    <mergeCell ref="B85:B86"/>
    <mergeCell ref="B87:B88"/>
    <mergeCell ref="B89:B90"/>
    <mergeCell ref="B79:B80"/>
    <mergeCell ref="B81:B82"/>
    <mergeCell ref="B83:B84"/>
    <mergeCell ref="D71:D72"/>
    <mergeCell ref="G71:G72"/>
    <mergeCell ref="D59:D60"/>
    <mergeCell ref="E59:E60"/>
    <mergeCell ref="F59:F60"/>
    <mergeCell ref="G59:G60"/>
    <mergeCell ref="D64:D65"/>
    <mergeCell ref="E64:E65"/>
    <mergeCell ref="F64:F65"/>
    <mergeCell ref="G64:G65"/>
    <mergeCell ref="E50:E51"/>
    <mergeCell ref="F50:F51"/>
    <mergeCell ref="G50:G51"/>
    <mergeCell ref="D55:D56"/>
    <mergeCell ref="E55:E56"/>
    <mergeCell ref="F55:F56"/>
    <mergeCell ref="G55:G56"/>
    <mergeCell ref="D52:D53"/>
    <mergeCell ref="G52:G53"/>
    <mergeCell ref="A58:G58"/>
    <mergeCell ref="C59:C60"/>
    <mergeCell ref="F21:F22"/>
    <mergeCell ref="H40:H45"/>
    <mergeCell ref="A47:G47"/>
    <mergeCell ref="D48:D49"/>
    <mergeCell ref="E48:E49"/>
    <mergeCell ref="F48:F49"/>
    <mergeCell ref="G48:G49"/>
    <mergeCell ref="A40:A46"/>
    <mergeCell ref="B40:B46"/>
    <mergeCell ref="C40:C46"/>
    <mergeCell ref="D40:D46"/>
    <mergeCell ref="A1:G1"/>
    <mergeCell ref="D4:D6"/>
    <mergeCell ref="E4:E6"/>
    <mergeCell ref="F4:F6"/>
    <mergeCell ref="G4:G6"/>
    <mergeCell ref="D9:D10"/>
    <mergeCell ref="E9:E10"/>
    <mergeCell ref="F9:F10"/>
    <mergeCell ref="G9:G10"/>
    <mergeCell ref="G28:G29"/>
    <mergeCell ref="D12:D13"/>
    <mergeCell ref="E12:E13"/>
    <mergeCell ref="F12:F13"/>
    <mergeCell ref="G12:G13"/>
    <mergeCell ref="D15:D16"/>
    <mergeCell ref="E15:E16"/>
    <mergeCell ref="F15:F16"/>
    <mergeCell ref="G15:G16"/>
    <mergeCell ref="G21:G22"/>
    <mergeCell ref="D23:D24"/>
    <mergeCell ref="E23:E24"/>
    <mergeCell ref="F23:F24"/>
    <mergeCell ref="G23:G24"/>
    <mergeCell ref="A26:G26"/>
    <mergeCell ref="D18:D19"/>
    <mergeCell ref="E18:E19"/>
    <mergeCell ref="F18:F19"/>
    <mergeCell ref="G18:G19"/>
    <mergeCell ref="A21:A22"/>
    <mergeCell ref="B21:B22"/>
    <mergeCell ref="C21:C22"/>
    <mergeCell ref="D21:D22"/>
    <mergeCell ref="E21:E22"/>
    <mergeCell ref="G73:G90"/>
    <mergeCell ref="G91:G92"/>
    <mergeCell ref="D105:D106"/>
    <mergeCell ref="D108:D109"/>
    <mergeCell ref="E108:E109"/>
    <mergeCell ref="F108:F109"/>
    <mergeCell ref="G108:G109"/>
    <mergeCell ref="A2:G2"/>
    <mergeCell ref="D28:D29"/>
    <mergeCell ref="E30:E31"/>
    <mergeCell ref="D32:D33"/>
    <mergeCell ref="D30:D31"/>
    <mergeCell ref="D34:D35"/>
    <mergeCell ref="D36:D37"/>
    <mergeCell ref="G30:G37"/>
    <mergeCell ref="G38:G39"/>
    <mergeCell ref="D38:D39"/>
    <mergeCell ref="E32:E33"/>
    <mergeCell ref="E34:E35"/>
    <mergeCell ref="E36:E37"/>
    <mergeCell ref="F30:F31"/>
    <mergeCell ref="F32:F33"/>
    <mergeCell ref="F34:F35"/>
    <mergeCell ref="F36:F3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2023-08-15T11:17:25Z</dcterms:modified>
</cp:coreProperties>
</file>