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111" i="1" l="1"/>
  <c r="D108" i="1"/>
  <c r="D107" i="1"/>
  <c r="D106" i="1"/>
  <c r="D105" i="1"/>
  <c r="C105" i="1"/>
  <c r="F104" i="1"/>
  <c r="D102" i="1"/>
  <c r="D100" i="1"/>
  <c r="C91" i="1"/>
  <c r="D89" i="1"/>
  <c r="F66" i="1"/>
  <c r="D62" i="1"/>
  <c r="C64" i="1" s="1"/>
  <c r="D64" i="1" s="1"/>
  <c r="K60" i="1"/>
  <c r="K59" i="1"/>
  <c r="F58" i="1"/>
  <c r="D55" i="1"/>
  <c r="D54" i="1"/>
  <c r="D53" i="1"/>
  <c r="D52" i="1"/>
  <c r="C52" i="1"/>
  <c r="F51" i="1"/>
  <c r="D49" i="1"/>
  <c r="D47" i="1"/>
  <c r="K46" i="1"/>
  <c r="C38" i="1"/>
  <c r="D36" i="1"/>
  <c r="K34" i="1"/>
  <c r="K27" i="1"/>
  <c r="K25" i="1"/>
  <c r="C27" i="1" s="1"/>
  <c r="C24" i="1"/>
  <c r="D24" i="1" s="1"/>
  <c r="F22" i="1"/>
  <c r="D22" i="1"/>
  <c r="F20" i="1"/>
  <c r="D20" i="1"/>
  <c r="D19" i="1"/>
  <c r="D17" i="1"/>
  <c r="D16" i="1"/>
  <c r="D14" i="1"/>
  <c r="C13" i="1"/>
  <c r="D11" i="1"/>
  <c r="D8" i="1"/>
  <c r="C10" i="1" s="1"/>
  <c r="C6" i="1"/>
  <c r="D6" i="1" s="1"/>
  <c r="C7" i="1" s="1"/>
  <c r="D7" i="1" s="1"/>
  <c r="F3" i="1"/>
  <c r="D3" i="1"/>
  <c r="D30" i="1" l="1"/>
  <c r="D34" i="1"/>
  <c r="D28" i="1"/>
  <c r="D32" i="1"/>
</calcChain>
</file>

<file path=xl/comments1.xml><?xml version="1.0" encoding="utf-8"?>
<comments xmlns="http://schemas.openxmlformats.org/spreadsheetml/2006/main">
  <authors>
    <author>Автор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 инструкции 5-10 минут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 инструкции 5-10 минут</t>
        </r>
      </text>
    </comment>
  </commentList>
</comments>
</file>

<file path=xl/sharedStrings.xml><?xml version="1.0" encoding="utf-8"?>
<sst xmlns="http://schemas.openxmlformats.org/spreadsheetml/2006/main" count="171" uniqueCount="121">
  <si>
    <t>ВЫДЕЛЕНИЕ</t>
  </si>
  <si>
    <t>Компоненты</t>
  </si>
  <si>
    <t>N</t>
  </si>
  <si>
    <t>Объём исх., мкл</t>
  </si>
  <si>
    <t>Объём в реакции, мкл</t>
  </si>
  <si>
    <t>Температура</t>
  </si>
  <si>
    <t>Длительность (Д), сек</t>
  </si>
  <si>
    <t>Описание этапа</t>
  </si>
  <si>
    <t>Лизирующий раствор</t>
  </si>
  <si>
    <t>Предварительно прогреть [Лизирующий раствор] при 65 градусах на термостате до полного растворения кристаллического осадка; внести в пробирки на 1,5 мл; вортексировать [Сорбент] в течение 10 сек, внести в эппендорфы; внести пробы, вортексировать 5 сек, инкубировать 1 мин; снова вортексировать 5 сек, инкубировать 5 мин, получаем [Лизат]</t>
  </si>
  <si>
    <t>Сорбент</t>
  </si>
  <si>
    <t>Сыворотка крови</t>
  </si>
  <si>
    <t>Лизат</t>
  </si>
  <si>
    <t>Вортексировать пробирки 5 сек, центрифугировать в микроцентрифуге при 10 000 об/мин 30 сек, получаем [Осадок+лизат]</t>
  </si>
  <si>
    <t>Осадок+лизат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</si>
  <si>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лизиса]
</t>
  </si>
  <si>
    <t>Осадок после лизиса</t>
  </si>
  <si>
    <t>Смешать компоненты, плотно закрыть крышки пробирок, вортексировать до полного ресуспендирования осадка, центрифугировать в микроцентрифуге при 10 000 об/мин 30 сек, получаем [Осадок+раствор для отмывки 1]</t>
  </si>
  <si>
    <t>Раствор для отмывки 1</t>
  </si>
  <si>
    <t>Осадок+раствор для отмывки 1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</si>
  <si>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отмывки 1]
</t>
  </si>
  <si>
    <t>Осадок после отмывки 1</t>
  </si>
  <si>
    <t>Смешать компоненты, плотно закрыть крышки пробирок, вортексировать до полного ресуспендирования осадка, центрифугировать в микроцентрифуге при 10 000 об/мин 30 сек, получаем [Осадок+раствор для отмывки 3]</t>
  </si>
  <si>
    <t>Раствор для отмывки 3</t>
  </si>
  <si>
    <t>Осадок+раствор для отмывки 3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</si>
  <si>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отмывки 2]
</t>
  </si>
  <si>
    <t>Осадок после отмывки 2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</si>
  <si>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отмывки 3]
</t>
  </si>
  <si>
    <t>Осадок после отмывки 3</t>
  </si>
  <si>
    <t>Смешать компоненты, плотно закрыть крышки пробирок, вортексировать до полного ресуспендирования осадка, центрифугировать в микроцентрифуге при 10 000 об/мин 30 сек, получаем [Осадок+раствор для отмывки 4]</t>
  </si>
  <si>
    <t>Раствор для отмывки 4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</si>
  <si>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отмывки 4]
</t>
  </si>
  <si>
    <t>Осадок после отмывки 4</t>
  </si>
  <si>
    <t>Поместить пробирки в термостат при температуре 60 °С на 12-15 мин для подсушивания сорбента, крышки пробирок должны быть открыты, получаем [Высушенный сорбент]</t>
  </si>
  <si>
    <t>Высушенный сорбент</t>
  </si>
  <si>
    <t>Смешать компоненты, вортексировать 5 сек, инкубировать, получаем [Сорбент +элюиент]</t>
  </si>
  <si>
    <t>РНК-буфер</t>
  </si>
  <si>
    <t>Сорбент +элюиент</t>
  </si>
  <si>
    <t>Центрифугировать при 13 000 об/мин, получаем [Осадок+элюиент]</t>
  </si>
  <si>
    <t>АМПЛИФИКАЦИЯ 1</t>
  </si>
  <si>
    <t>БиоМастер HS-qPCR (2×) (кат.№MH020-400, серия MH020-012-22)</t>
  </si>
  <si>
    <t>Внести компоненты в пробирку, вортексировать, осадить капли центрифугированием. Аликвотировать в пробирки по 16,5 мкл, получаем [Смесь для ПЦР]</t>
  </si>
  <si>
    <t>Праймер обратный "1-SeqR " (конц 5 мМоль)</t>
  </si>
  <si>
    <t>Праймер прямой "1-SeqF" (конц 5 мМоль)</t>
  </si>
  <si>
    <t>Праймер обратный "2-SeqR-2-2-SeqR " (конц 5 мМоль)</t>
  </si>
  <si>
    <t>Праймер прямой "2-SeqF" (конц 5 мМоль)</t>
  </si>
  <si>
    <t>Праймер обратный "3-SeqR " (конц 5 мМоль)</t>
  </si>
  <si>
    <t>Праймер прямой "3-SeqF-3-1-SeqF" (конц 5 мМоль)</t>
  </si>
  <si>
    <t>Праймер обратный "4-SeqR " (конц 5 мМоль)</t>
  </si>
  <si>
    <t>Праймер прямой "4-SeqF-4-1-SeqF" (конц 5 мМоль)</t>
  </si>
  <si>
    <t>Смесь для ПЦР</t>
  </si>
  <si>
    <t>Внести в пробирки с [Смесь для ПЦР] [Воду] и [Аликвоту ДНК], вортексировать, осадить капли центрифугированием. Получаем [Реакционную ПЦР-смесь]</t>
  </si>
  <si>
    <t>Аликвота ДНК</t>
  </si>
  <si>
    <t xml:space="preserve">Вода </t>
  </si>
  <si>
    <t>Реакционная ПЦР-смесь</t>
  </si>
  <si>
    <t>1 этап Предварительная денатурация</t>
  </si>
  <si>
    <t>2 этап: Денатурация</t>
  </si>
  <si>
    <t>55/52/52/50</t>
  </si>
  <si>
    <t>3 этап: Отжиг праймеров (1, 2, 3 и 4 пары соответсвенно)</t>
  </si>
  <si>
    <t>4 этап: Элонгация</t>
  </si>
  <si>
    <t>Повторить 2-4 этап ещё 39 раз, скорость нагрева 2 гр/сек</t>
  </si>
  <si>
    <t>6 этап: Завершающая элонгация, получаем [Продукт амплификации 1]</t>
  </si>
  <si>
    <t>Хранение не более 12 часов</t>
  </si>
  <si>
    <t>ХРОМАТОГРАФИЯ</t>
  </si>
  <si>
    <t>Агарозная навеска</t>
  </si>
  <si>
    <t>1 г</t>
  </si>
  <si>
    <t>Греть в микроволновой печи до полного растворения, перемешивать каждые 30 сек, получаем [Раствор агарозы]</t>
  </si>
  <si>
    <t>Буфер TBE</t>
  </si>
  <si>
    <t>Бромистый этидий</t>
  </si>
  <si>
    <t>0,625 г</t>
  </si>
  <si>
    <t>Смешать компоненты до полного растворения, получаем [Раствор бромистого этидия]</t>
  </si>
  <si>
    <t>Раствор бромистого этидия</t>
  </si>
  <si>
    <t>Внести 2 капли [Раствора бромистого этидия] в [Раствор агарозы], остудить до 60 градусов и залить в контейнер с гребёнкой, дождаться застывания раствора, перенести в ЭФ камеру</t>
  </si>
  <si>
    <t>Раствор агарозы</t>
  </si>
  <si>
    <t>Внести в ЭФ камеру</t>
  </si>
  <si>
    <t>Маркер молеклярных масс от 200 до 1000 п.н.</t>
  </si>
  <si>
    <t>Внести в лунки в агарозном геле</t>
  </si>
  <si>
    <t>Продукт амплификации</t>
  </si>
  <si>
    <t>Смешать с [Продукт амплификации 1] в наконечнике, получаем [Продукт амплификации 1+буфер для внесения]</t>
  </si>
  <si>
    <t>Буфер для внесения</t>
  </si>
  <si>
    <t>Продукт амплификации 1+буфер для внесения</t>
  </si>
  <si>
    <t>Добавить в лунки в агарозном геле</t>
  </si>
  <si>
    <t>Прогон</t>
  </si>
  <si>
    <t>Установить напряжение 50В</t>
  </si>
  <si>
    <t>Этиловый спирт 96%</t>
  </si>
  <si>
    <t>Добавить [Этиловый спирт 96%] во флакон с [Промывочным раствором], перемешать пипетированием, поставить галочку на крышке флакона</t>
  </si>
  <si>
    <t>Промывочный раствор</t>
  </si>
  <si>
    <t>Гель с ампликонами</t>
  </si>
  <si>
    <t>100 мг</t>
  </si>
  <si>
    <t>Вырезать фрагмент [Геля с ампликонами] с целевой ДНК и взвесить, поместить гель в микроцентрифужную пробирку объемом 2 мл</t>
  </si>
  <si>
    <t>Связывающий раствор S</t>
  </si>
  <si>
    <t>3 объема (не менее 350)</t>
  </si>
  <si>
    <t>Внести в пробирку [Связывающий раствор S], инкубировать до полного растворения, получаем [Связанная ДНК]</t>
  </si>
  <si>
    <t>Поместить спин-колонку в собирательную пробирку</t>
  </si>
  <si>
    <t>Связанная ДНК</t>
  </si>
  <si>
    <t>Перенести [Связанную ДНК] в колонку и центрифугировать 30 с, удалить фильтрат из собирательной пробирки, добавить [Промывочный раствор], центрифугировать 30 с, удалить фильтрат, повторить отмывку, получаем [Пустую колонку]</t>
  </si>
  <si>
    <t>Пустуя колонка</t>
  </si>
  <si>
    <t>Центрифугировать, поместить в новую пробирку, дать испариться спирту 5 мин</t>
  </si>
  <si>
    <t>Элюирующий раствор</t>
  </si>
  <si>
    <t>Внести в центр мембраны, центрифугировать 1 мин, получаем [Аликвота ДНК 2]</t>
  </si>
  <si>
    <t>АМПЛИФИКАЦИЯ 2</t>
  </si>
  <si>
    <t>Праймер обратный "1-1-SeqF" (конц 5 мМоль)</t>
  </si>
  <si>
    <t>Праймер прямой "1-1-SeqR" (конц 5 мМоль)</t>
  </si>
  <si>
    <t>Праймер обратный "1-2-SeqF" (конц 5 мМоль)</t>
  </si>
  <si>
    <t>Праймер прямой "1-2-SeqR" (конц 5 мМоль)</t>
  </si>
  <si>
    <t>Праймер обратный "2-1-SeqF " (конц 5 мМоль)</t>
  </si>
  <si>
    <t>Праймер прямой "2-1-SeqR" (конц 5 мМоль)</t>
  </si>
  <si>
    <t>Праймер обратный "2-2-SeqF " (конц 5 мМоль)</t>
  </si>
  <si>
    <t>Праймер прямой "2-SeqR-2-2-SeqR" (конц 5 мМоль)</t>
  </si>
  <si>
    <t>Праймер обратный "3-1-SeqR" (конц 5 мМоль)</t>
  </si>
  <si>
    <t>Праймер обратный "3-2-SeqR" (конц 5 мМоль)</t>
  </si>
  <si>
    <t>Праймер прямой "3-2-SeqF" (конц 5 мМоль)</t>
  </si>
  <si>
    <t>Праймер обратный "4-1-SeqR" (конц 5 мМоль)</t>
  </si>
  <si>
    <t>Праймер обратный "4-2-SeqR" (конц 5 мМоль)</t>
  </si>
  <si>
    <t>Праймер прямой "4-2-SeqF" (конц 5 мМоль)</t>
  </si>
  <si>
    <t>Праймер обратный "4-3-SeqR" (конц 5 мМоль)</t>
  </si>
  <si>
    <t>Праймер прямой "4-3-SeqF" (конц 5 мМоль)</t>
  </si>
  <si>
    <t>Внести в пробирки с [Смесь для ПЦР] [Воду] и [Аликвоту ДНК 2], вортексировать, осадить капли центрифугированием. Получаем [Реакционную ПЦР-смесь]</t>
  </si>
  <si>
    <t>Аликвота ДНК 2</t>
  </si>
  <si>
    <t>6 этап: Завершающая элонгация</t>
  </si>
  <si>
    <t>Вода без нуклеаз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</si>
</sst>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8" xfId="2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4" borderId="0" xfId="0" applyFont="1" applyFill="1" applyAlignment="1"/>
    <xf numFmtId="3" fontId="3" fillId="0" borderId="1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horizontal="left" vertical="center"/>
    </xf>
  </cellXfs>
  <cellStyles count="3">
    <cellStyle name="Гиперссылка" xfId="2" builtinId="8"/>
    <cellStyle name="Обычный" xfId="0" builtinId="0"/>
    <cellStyle name="Обычный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68</xdr:row>
      <xdr:rowOff>180975</xdr:rowOff>
    </xdr:from>
    <xdr:to>
      <xdr:col>9</xdr:col>
      <xdr:colOff>402851</xdr:colOff>
      <xdr:row>84</xdr:row>
      <xdr:rowOff>166745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5048" t="43338" r="37636" b="9215"/>
        <a:stretch>
          <a:fillRect/>
        </a:stretch>
      </xdr:blipFill>
      <xdr:spPr>
        <a:xfrm>
          <a:off x="11738610" y="22172295"/>
          <a:ext cx="4681481" cy="314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1"/>
  <sheetViews>
    <sheetView tabSelected="1" workbookViewId="0">
      <selection activeCell="F7" sqref="F7"/>
    </sheetView>
  </sheetViews>
  <sheetFormatPr defaultColWidth="9.109375" defaultRowHeight="13.8" x14ac:dyDescent="0.25"/>
  <cols>
    <col min="1" max="1" width="49.5546875" style="61" bestFit="1" customWidth="1"/>
    <col min="2" max="2" width="5.21875" style="13" bestFit="1" customWidth="1"/>
    <col min="3" max="3" width="17.33203125" style="13" customWidth="1"/>
    <col min="4" max="4" width="8.6640625" style="13" bestFit="1" customWidth="1"/>
    <col min="5" max="5" width="12" style="13" customWidth="1"/>
    <col min="6" max="6" width="20.21875" style="13" bestFit="1" customWidth="1"/>
    <col min="7" max="7" width="54.5546875" style="61" customWidth="1"/>
    <col min="8" max="8" width="61.88671875" style="2" bestFit="1" customWidth="1"/>
    <col min="9" max="10" width="5.88671875" style="2" customWidth="1"/>
    <col min="11" max="16384" width="9.109375" style="2"/>
  </cols>
  <sheetData>
    <row r="1" spans="1:7" ht="1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ht="41.4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 t="s">
        <v>7</v>
      </c>
    </row>
    <row r="3" spans="1:7" ht="41.4" customHeight="1" x14ac:dyDescent="0.25">
      <c r="A3" s="3" t="s">
        <v>8</v>
      </c>
      <c r="B3" s="4">
        <v>4</v>
      </c>
      <c r="C3" s="4">
        <v>450</v>
      </c>
      <c r="D3" s="5">
        <f>SUM(C3:C5)</f>
        <v>575</v>
      </c>
      <c r="E3" s="5">
        <v>20</v>
      </c>
      <c r="F3" s="5">
        <f>6*60</f>
        <v>360</v>
      </c>
      <c r="G3" s="6" t="s">
        <v>9</v>
      </c>
    </row>
    <row r="4" spans="1:7" ht="29.4" customHeight="1" x14ac:dyDescent="0.25">
      <c r="A4" s="3" t="s">
        <v>10</v>
      </c>
      <c r="B4" s="4">
        <v>4</v>
      </c>
      <c r="C4" s="4">
        <v>25</v>
      </c>
      <c r="D4" s="7"/>
      <c r="E4" s="7"/>
      <c r="F4" s="7"/>
      <c r="G4" s="8"/>
    </row>
    <row r="5" spans="1:7" s="13" customFormat="1" ht="26.4" customHeight="1" x14ac:dyDescent="0.3">
      <c r="A5" s="9" t="s">
        <v>11</v>
      </c>
      <c r="B5" s="10">
        <v>4</v>
      </c>
      <c r="C5" s="10">
        <v>100</v>
      </c>
      <c r="D5" s="11"/>
      <c r="E5" s="11"/>
      <c r="F5" s="11"/>
      <c r="G5" s="12"/>
    </row>
    <row r="6" spans="1:7" ht="41.4" x14ac:dyDescent="0.25">
      <c r="A6" s="3" t="s">
        <v>12</v>
      </c>
      <c r="B6" s="4">
        <v>4</v>
      </c>
      <c r="C6" s="4">
        <f>D3</f>
        <v>575</v>
      </c>
      <c r="D6" s="4">
        <f>C6</f>
        <v>575</v>
      </c>
      <c r="E6" s="4">
        <v>20</v>
      </c>
      <c r="F6" s="4">
        <v>30</v>
      </c>
      <c r="G6" s="3" t="s">
        <v>13</v>
      </c>
    </row>
    <row r="7" spans="1:7" ht="47.4" customHeight="1" x14ac:dyDescent="0.25">
      <c r="A7" s="3" t="s">
        <v>14</v>
      </c>
      <c r="B7" s="4">
        <v>4</v>
      </c>
      <c r="C7" s="4">
        <f>D6</f>
        <v>575</v>
      </c>
      <c r="D7" s="4">
        <f>C7</f>
        <v>575</v>
      </c>
      <c r="E7" s="4">
        <v>20</v>
      </c>
      <c r="F7" s="4"/>
      <c r="G7" s="3" t="s">
        <v>15</v>
      </c>
    </row>
    <row r="8" spans="1:7" ht="36.6" customHeight="1" x14ac:dyDescent="0.25">
      <c r="A8" s="3" t="s">
        <v>16</v>
      </c>
      <c r="B8" s="4">
        <v>4</v>
      </c>
      <c r="C8" s="4">
        <v>10</v>
      </c>
      <c r="D8" s="14">
        <f>SUM(C8:C9)</f>
        <v>410</v>
      </c>
      <c r="E8" s="14">
        <v>20</v>
      </c>
      <c r="F8" s="14">
        <v>30</v>
      </c>
      <c r="G8" s="6" t="s">
        <v>17</v>
      </c>
    </row>
    <row r="9" spans="1:7" ht="31.8" customHeight="1" x14ac:dyDescent="0.25">
      <c r="A9" s="3" t="s">
        <v>18</v>
      </c>
      <c r="B9" s="4">
        <v>4</v>
      </c>
      <c r="C9" s="4">
        <v>400</v>
      </c>
      <c r="D9" s="14"/>
      <c r="E9" s="14"/>
      <c r="F9" s="14"/>
      <c r="G9" s="12"/>
    </row>
    <row r="10" spans="1:7" ht="56.4" customHeight="1" x14ac:dyDescent="0.25">
      <c r="A10" s="3" t="s">
        <v>19</v>
      </c>
      <c r="B10" s="4">
        <v>4</v>
      </c>
      <c r="C10" s="4">
        <f>D8</f>
        <v>410</v>
      </c>
      <c r="D10" s="4"/>
      <c r="E10" s="4">
        <v>20</v>
      </c>
      <c r="F10" s="4"/>
      <c r="G10" s="3" t="s">
        <v>20</v>
      </c>
    </row>
    <row r="11" spans="1:7" ht="36.6" customHeight="1" x14ac:dyDescent="0.25">
      <c r="A11" s="3" t="s">
        <v>21</v>
      </c>
      <c r="B11" s="4">
        <v>4</v>
      </c>
      <c r="C11" s="4">
        <v>10</v>
      </c>
      <c r="D11" s="5">
        <f>SUM(C11:C12)</f>
        <v>510</v>
      </c>
      <c r="E11" s="5">
        <v>20</v>
      </c>
      <c r="F11" s="5">
        <v>30</v>
      </c>
      <c r="G11" s="6" t="s">
        <v>22</v>
      </c>
    </row>
    <row r="12" spans="1:7" ht="34.799999999999997" customHeight="1" x14ac:dyDescent="0.25">
      <c r="A12" s="3" t="s">
        <v>23</v>
      </c>
      <c r="B12" s="4">
        <v>4</v>
      </c>
      <c r="C12" s="4">
        <v>500</v>
      </c>
      <c r="D12" s="11"/>
      <c r="E12" s="11"/>
      <c r="F12" s="11"/>
      <c r="G12" s="12"/>
    </row>
    <row r="13" spans="1:7" ht="55.2" x14ac:dyDescent="0.25">
      <c r="A13" s="3" t="s">
        <v>24</v>
      </c>
      <c r="B13" s="4">
        <v>4</v>
      </c>
      <c r="C13" s="4">
        <f>D11</f>
        <v>510</v>
      </c>
      <c r="D13" s="4"/>
      <c r="E13" s="4">
        <v>20</v>
      </c>
      <c r="F13" s="4"/>
      <c r="G13" s="3" t="s">
        <v>25</v>
      </c>
    </row>
    <row r="14" spans="1:7" ht="33" customHeight="1" x14ac:dyDescent="0.25">
      <c r="A14" s="3" t="s">
        <v>26</v>
      </c>
      <c r="B14" s="4">
        <v>4</v>
      </c>
      <c r="C14" s="4">
        <v>10</v>
      </c>
      <c r="D14" s="5">
        <f>SUM(C14:C15)</f>
        <v>510</v>
      </c>
      <c r="E14" s="5">
        <v>20</v>
      </c>
      <c r="F14" s="5">
        <v>30</v>
      </c>
      <c r="G14" s="6" t="s">
        <v>22</v>
      </c>
    </row>
    <row r="15" spans="1:7" ht="41.4" customHeight="1" x14ac:dyDescent="0.25">
      <c r="A15" s="3" t="s">
        <v>23</v>
      </c>
      <c r="B15" s="4">
        <v>4</v>
      </c>
      <c r="C15" s="4">
        <v>500</v>
      </c>
      <c r="D15" s="11"/>
      <c r="E15" s="11"/>
      <c r="F15" s="11"/>
      <c r="G15" s="12"/>
    </row>
    <row r="16" spans="1:7" ht="55.2" x14ac:dyDescent="0.25">
      <c r="A16" s="3" t="s">
        <v>24</v>
      </c>
      <c r="B16" s="4">
        <v>4</v>
      </c>
      <c r="C16" s="4">
        <v>10</v>
      </c>
      <c r="D16" s="4">
        <f>C16</f>
        <v>10</v>
      </c>
      <c r="E16" s="4">
        <v>20</v>
      </c>
      <c r="F16" s="4"/>
      <c r="G16" s="3" t="s">
        <v>27</v>
      </c>
    </row>
    <row r="17" spans="1:11" ht="38.4" customHeight="1" x14ac:dyDescent="0.25">
      <c r="A17" s="3" t="s">
        <v>28</v>
      </c>
      <c r="B17" s="4">
        <v>4</v>
      </c>
      <c r="C17" s="4">
        <v>10</v>
      </c>
      <c r="D17" s="5">
        <f>SUM(C17:C18)</f>
        <v>410</v>
      </c>
      <c r="E17" s="5">
        <v>20</v>
      </c>
      <c r="F17" s="5">
        <v>30</v>
      </c>
      <c r="G17" s="6" t="s">
        <v>29</v>
      </c>
    </row>
    <row r="18" spans="1:11" ht="33" customHeight="1" x14ac:dyDescent="0.25">
      <c r="A18" s="3" t="s">
        <v>30</v>
      </c>
      <c r="B18" s="4">
        <v>4</v>
      </c>
      <c r="C18" s="4">
        <v>400</v>
      </c>
      <c r="D18" s="11"/>
      <c r="E18" s="11"/>
      <c r="F18" s="11"/>
      <c r="G18" s="12"/>
    </row>
    <row r="19" spans="1:11" ht="55.2" x14ac:dyDescent="0.25">
      <c r="A19" s="3" t="s">
        <v>24</v>
      </c>
      <c r="B19" s="4">
        <v>4</v>
      </c>
      <c r="C19" s="4">
        <v>10</v>
      </c>
      <c r="D19" s="4">
        <f>C19</f>
        <v>10</v>
      </c>
      <c r="E19" s="4">
        <v>20</v>
      </c>
      <c r="F19" s="4"/>
      <c r="G19" s="3" t="s">
        <v>31</v>
      </c>
    </row>
    <row r="20" spans="1:11" ht="21.6" customHeight="1" x14ac:dyDescent="0.25">
      <c r="A20" s="6" t="s">
        <v>32</v>
      </c>
      <c r="B20" s="5">
        <v>4</v>
      </c>
      <c r="C20" s="5">
        <v>10</v>
      </c>
      <c r="D20" s="14">
        <f>C20</f>
        <v>10</v>
      </c>
      <c r="E20" s="14">
        <v>60</v>
      </c>
      <c r="F20" s="5">
        <f>5*60</f>
        <v>300</v>
      </c>
      <c r="G20" s="15" t="s">
        <v>33</v>
      </c>
    </row>
    <row r="21" spans="1:11" ht="22.2" customHeight="1" x14ac:dyDescent="0.25">
      <c r="A21" s="12"/>
      <c r="B21" s="11"/>
      <c r="C21" s="11"/>
      <c r="D21" s="14"/>
      <c r="E21" s="14"/>
      <c r="F21" s="11"/>
      <c r="G21" s="15"/>
    </row>
    <row r="22" spans="1:11" x14ac:dyDescent="0.25">
      <c r="A22" s="3" t="s">
        <v>34</v>
      </c>
      <c r="B22" s="4">
        <v>4</v>
      </c>
      <c r="C22" s="4">
        <v>10</v>
      </c>
      <c r="D22" s="14">
        <f>SUM(C22:C23)</f>
        <v>60</v>
      </c>
      <c r="E22" s="14">
        <v>60</v>
      </c>
      <c r="F22" s="14">
        <f>3*60</f>
        <v>180</v>
      </c>
      <c r="G22" s="15" t="s">
        <v>35</v>
      </c>
    </row>
    <row r="23" spans="1:11" x14ac:dyDescent="0.25">
      <c r="A23" s="3" t="s">
        <v>36</v>
      </c>
      <c r="B23" s="4">
        <v>4</v>
      </c>
      <c r="C23" s="4">
        <v>50</v>
      </c>
      <c r="D23" s="14"/>
      <c r="E23" s="14"/>
      <c r="F23" s="14"/>
      <c r="G23" s="15"/>
    </row>
    <row r="24" spans="1:11" ht="27.6" x14ac:dyDescent="0.25">
      <c r="A24" s="3" t="s">
        <v>37</v>
      </c>
      <c r="B24" s="4">
        <v>4</v>
      </c>
      <c r="C24" s="4">
        <f>D22</f>
        <v>60</v>
      </c>
      <c r="D24" s="4">
        <f>C24</f>
        <v>60</v>
      </c>
      <c r="E24" s="4">
        <v>4</v>
      </c>
      <c r="F24" s="4">
        <v>300</v>
      </c>
      <c r="G24" s="3" t="s">
        <v>38</v>
      </c>
    </row>
    <row r="25" spans="1:11" ht="33" customHeight="1" x14ac:dyDescent="0.25">
      <c r="A25" s="16" t="s">
        <v>39</v>
      </c>
      <c r="B25" s="17"/>
      <c r="C25" s="17"/>
      <c r="D25" s="17"/>
      <c r="E25" s="17"/>
      <c r="F25" s="17"/>
      <c r="G25" s="18"/>
      <c r="I25" s="2">
        <v>12.5</v>
      </c>
      <c r="J25" s="2">
        <v>6</v>
      </c>
      <c r="K25" s="2">
        <f>I25*J25</f>
        <v>75</v>
      </c>
    </row>
    <row r="26" spans="1:11" ht="41.4" x14ac:dyDescent="0.25">
      <c r="A26" s="3" t="s">
        <v>1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3" t="s">
        <v>7</v>
      </c>
    </row>
    <row r="27" spans="1:11" ht="33" customHeight="1" x14ac:dyDescent="0.25">
      <c r="A27" s="3" t="s">
        <v>40</v>
      </c>
      <c r="B27" s="10">
        <v>4</v>
      </c>
      <c r="C27" s="4">
        <f>K25</f>
        <v>75</v>
      </c>
      <c r="D27" s="4"/>
      <c r="E27" s="5">
        <v>20</v>
      </c>
      <c r="F27" s="5"/>
      <c r="G27" s="15" t="s">
        <v>41</v>
      </c>
      <c r="I27" s="2">
        <v>2</v>
      </c>
      <c r="J27" s="2">
        <v>6</v>
      </c>
      <c r="K27" s="2">
        <f>I27*J27</f>
        <v>12</v>
      </c>
    </row>
    <row r="28" spans="1:11" x14ac:dyDescent="0.25">
      <c r="A28" s="19" t="s">
        <v>42</v>
      </c>
      <c r="B28" s="20">
        <v>1</v>
      </c>
      <c r="C28" s="4">
        <v>12</v>
      </c>
      <c r="D28" s="5">
        <f>$C$27+C28+C29</f>
        <v>99</v>
      </c>
      <c r="E28" s="7"/>
      <c r="F28" s="7"/>
      <c r="G28" s="15"/>
    </row>
    <row r="29" spans="1:11" x14ac:dyDescent="0.25">
      <c r="A29" s="19" t="s">
        <v>43</v>
      </c>
      <c r="B29" s="21"/>
      <c r="C29" s="4">
        <v>12</v>
      </c>
      <c r="D29" s="11"/>
      <c r="E29" s="7"/>
      <c r="F29" s="7"/>
      <c r="G29" s="15"/>
    </row>
    <row r="30" spans="1:11" x14ac:dyDescent="0.25">
      <c r="A30" s="19" t="s">
        <v>44</v>
      </c>
      <c r="B30" s="20">
        <v>1</v>
      </c>
      <c r="C30" s="4">
        <v>12</v>
      </c>
      <c r="D30" s="5">
        <f t="shared" ref="D30" si="0">$C$27+C30+C31</f>
        <v>99</v>
      </c>
      <c r="E30" s="7"/>
      <c r="F30" s="7"/>
      <c r="G30" s="15"/>
    </row>
    <row r="31" spans="1:11" x14ac:dyDescent="0.25">
      <c r="A31" s="19" t="s">
        <v>45</v>
      </c>
      <c r="B31" s="21"/>
      <c r="C31" s="4">
        <v>12</v>
      </c>
      <c r="D31" s="11"/>
      <c r="E31" s="7"/>
      <c r="F31" s="7"/>
      <c r="G31" s="15"/>
    </row>
    <row r="32" spans="1:11" x14ac:dyDescent="0.25">
      <c r="A32" s="19" t="s">
        <v>46</v>
      </c>
      <c r="B32" s="20">
        <v>1</v>
      </c>
      <c r="C32" s="4">
        <v>12</v>
      </c>
      <c r="D32" s="5">
        <f t="shared" ref="D32" si="1">$C$27+C32+C33</f>
        <v>99</v>
      </c>
      <c r="E32" s="7"/>
      <c r="F32" s="7"/>
      <c r="G32" s="15"/>
    </row>
    <row r="33" spans="1:11" x14ac:dyDescent="0.25">
      <c r="A33" s="19" t="s">
        <v>47</v>
      </c>
      <c r="B33" s="21"/>
      <c r="C33" s="4">
        <v>12</v>
      </c>
      <c r="D33" s="11"/>
      <c r="E33" s="7"/>
      <c r="F33" s="7"/>
      <c r="G33" s="15"/>
    </row>
    <row r="34" spans="1:11" x14ac:dyDescent="0.25">
      <c r="A34" s="19" t="s">
        <v>48</v>
      </c>
      <c r="B34" s="20">
        <v>1</v>
      </c>
      <c r="C34" s="4">
        <v>12</v>
      </c>
      <c r="D34" s="5">
        <f t="shared" ref="D34" si="2">$C$27+C34+C35</f>
        <v>99</v>
      </c>
      <c r="E34" s="7"/>
      <c r="F34" s="7"/>
      <c r="G34" s="15"/>
      <c r="I34" s="2">
        <v>2</v>
      </c>
      <c r="J34" s="2">
        <v>6</v>
      </c>
      <c r="K34" s="2">
        <f>I34*J34</f>
        <v>12</v>
      </c>
    </row>
    <row r="35" spans="1:11" x14ac:dyDescent="0.25">
      <c r="A35" s="19" t="s">
        <v>49</v>
      </c>
      <c r="B35" s="21"/>
      <c r="C35" s="4">
        <v>12</v>
      </c>
      <c r="D35" s="11"/>
      <c r="E35" s="11"/>
      <c r="F35" s="11"/>
      <c r="G35" s="15"/>
    </row>
    <row r="36" spans="1:11" ht="21" customHeight="1" x14ac:dyDescent="0.25">
      <c r="A36" s="19" t="s">
        <v>50</v>
      </c>
      <c r="B36" s="22">
        <v>4</v>
      </c>
      <c r="C36" s="4">
        <v>16.5</v>
      </c>
      <c r="D36" s="14">
        <f>SUM(C36:C38)</f>
        <v>25</v>
      </c>
      <c r="E36" s="5">
        <v>20</v>
      </c>
      <c r="F36" s="5"/>
      <c r="G36" s="15" t="s">
        <v>51</v>
      </c>
    </row>
    <row r="37" spans="1:11" ht="21" customHeight="1" x14ac:dyDescent="0.25">
      <c r="A37" s="19" t="s">
        <v>52</v>
      </c>
      <c r="B37" s="22"/>
      <c r="C37" s="23">
        <v>2</v>
      </c>
      <c r="D37" s="14"/>
      <c r="E37" s="7"/>
      <c r="F37" s="7"/>
      <c r="G37" s="15"/>
    </row>
    <row r="38" spans="1:11" x14ac:dyDescent="0.25">
      <c r="A38" s="19" t="s">
        <v>53</v>
      </c>
      <c r="B38" s="22"/>
      <c r="C38" s="4">
        <f>25-C36-C37</f>
        <v>6.5</v>
      </c>
      <c r="D38" s="14"/>
      <c r="E38" s="11"/>
      <c r="F38" s="11"/>
      <c r="G38" s="15"/>
    </row>
    <row r="39" spans="1:11" x14ac:dyDescent="0.25">
      <c r="A39" s="15" t="s">
        <v>54</v>
      </c>
      <c r="B39" s="14">
        <v>4</v>
      </c>
      <c r="C39" s="14">
        <v>25</v>
      </c>
      <c r="D39" s="14">
        <v>25</v>
      </c>
      <c r="E39" s="10">
        <v>94</v>
      </c>
      <c r="F39" s="10">
        <v>300</v>
      </c>
      <c r="G39" s="3" t="s">
        <v>55</v>
      </c>
      <c r="H39" s="24"/>
    </row>
    <row r="40" spans="1:11" x14ac:dyDescent="0.25">
      <c r="A40" s="15"/>
      <c r="B40" s="14"/>
      <c r="C40" s="14"/>
      <c r="D40" s="14"/>
      <c r="E40" s="4">
        <v>94</v>
      </c>
      <c r="F40" s="4">
        <v>60</v>
      </c>
      <c r="G40" s="3" t="s">
        <v>56</v>
      </c>
      <c r="H40" s="25"/>
    </row>
    <row r="41" spans="1:11" x14ac:dyDescent="0.25">
      <c r="A41" s="15"/>
      <c r="B41" s="14"/>
      <c r="C41" s="14"/>
      <c r="D41" s="14"/>
      <c r="E41" s="26" t="s">
        <v>57</v>
      </c>
      <c r="F41" s="4">
        <v>30</v>
      </c>
      <c r="G41" s="3" t="s">
        <v>58</v>
      </c>
      <c r="H41" s="25"/>
    </row>
    <row r="42" spans="1:11" x14ac:dyDescent="0.25">
      <c r="A42" s="15"/>
      <c r="B42" s="14"/>
      <c r="C42" s="14"/>
      <c r="D42" s="14"/>
      <c r="E42" s="4">
        <v>72</v>
      </c>
      <c r="F42" s="4">
        <v>60</v>
      </c>
      <c r="G42" s="3" t="s">
        <v>59</v>
      </c>
      <c r="H42" s="25"/>
    </row>
    <row r="43" spans="1:11" x14ac:dyDescent="0.25">
      <c r="A43" s="15"/>
      <c r="B43" s="14"/>
      <c r="C43" s="14"/>
      <c r="D43" s="14"/>
      <c r="E43" s="4"/>
      <c r="F43" s="4"/>
      <c r="G43" s="3" t="s">
        <v>60</v>
      </c>
      <c r="H43" s="25"/>
    </row>
    <row r="44" spans="1:11" ht="27.6" x14ac:dyDescent="0.25">
      <c r="A44" s="15"/>
      <c r="B44" s="14"/>
      <c r="C44" s="14"/>
      <c r="D44" s="14"/>
      <c r="E44" s="4">
        <v>72</v>
      </c>
      <c r="F44" s="4">
        <v>600</v>
      </c>
      <c r="G44" s="3" t="s">
        <v>61</v>
      </c>
      <c r="H44" s="25"/>
    </row>
    <row r="45" spans="1:11" x14ac:dyDescent="0.25">
      <c r="A45" s="15"/>
      <c r="B45" s="14"/>
      <c r="C45" s="14"/>
      <c r="D45" s="14"/>
      <c r="E45" s="4">
        <v>4</v>
      </c>
      <c r="F45" s="4"/>
      <c r="G45" s="3" t="s">
        <v>62</v>
      </c>
    </row>
    <row r="46" spans="1:11" ht="33" customHeight="1" x14ac:dyDescent="0.25">
      <c r="A46" s="16" t="s">
        <v>63</v>
      </c>
      <c r="B46" s="17"/>
      <c r="C46" s="17"/>
      <c r="D46" s="17"/>
      <c r="E46" s="17"/>
      <c r="F46" s="17"/>
      <c r="G46" s="18"/>
      <c r="I46" s="2">
        <v>12.5</v>
      </c>
      <c r="J46" s="2">
        <v>6</v>
      </c>
      <c r="K46" s="2">
        <f>I46*J46</f>
        <v>75</v>
      </c>
    </row>
    <row r="47" spans="1:11" ht="14.4" x14ac:dyDescent="0.25">
      <c r="A47" s="27" t="s">
        <v>64</v>
      </c>
      <c r="B47" s="28">
        <v>1</v>
      </c>
      <c r="C47" s="28" t="s">
        <v>65</v>
      </c>
      <c r="D47" s="29">
        <f>C48</f>
        <v>100000</v>
      </c>
      <c r="E47" s="30">
        <v>95</v>
      </c>
      <c r="F47" s="30">
        <v>120</v>
      </c>
      <c r="G47" s="31" t="s">
        <v>66</v>
      </c>
    </row>
    <row r="48" spans="1:11" ht="14.4" x14ac:dyDescent="0.25">
      <c r="A48" s="27" t="s">
        <v>67</v>
      </c>
      <c r="B48" s="28">
        <v>1</v>
      </c>
      <c r="C48" s="32">
        <v>100000</v>
      </c>
      <c r="D48" s="33"/>
      <c r="E48" s="34"/>
      <c r="F48" s="34"/>
      <c r="G48" s="31"/>
    </row>
    <row r="49" spans="1:11" ht="14.4" x14ac:dyDescent="0.25">
      <c r="A49" s="27" t="s">
        <v>68</v>
      </c>
      <c r="B49" s="28">
        <v>1</v>
      </c>
      <c r="C49" s="32" t="s">
        <v>69</v>
      </c>
      <c r="D49" s="35">
        <f>C50</f>
        <v>1000</v>
      </c>
      <c r="E49" s="30">
        <v>20</v>
      </c>
      <c r="F49" s="30"/>
      <c r="G49" s="36" t="s">
        <v>70</v>
      </c>
    </row>
    <row r="50" spans="1:11" ht="14.4" x14ac:dyDescent="0.25">
      <c r="A50" s="27" t="s">
        <v>68</v>
      </c>
      <c r="B50" s="28">
        <v>1</v>
      </c>
      <c r="C50" s="32">
        <v>1000</v>
      </c>
      <c r="D50" s="34"/>
      <c r="E50" s="34"/>
      <c r="F50" s="34"/>
      <c r="G50" s="37"/>
    </row>
    <row r="51" spans="1:11" ht="31.2" customHeight="1" x14ac:dyDescent="0.25">
      <c r="A51" s="27" t="s">
        <v>71</v>
      </c>
      <c r="B51" s="28">
        <v>1</v>
      </c>
      <c r="C51" s="10"/>
      <c r="D51" s="28">
        <v>2.5000000000000001E-2</v>
      </c>
      <c r="E51" s="30">
        <v>60</v>
      </c>
      <c r="F51" s="30">
        <f>30*60</f>
        <v>1800</v>
      </c>
      <c r="G51" s="36" t="s">
        <v>72</v>
      </c>
    </row>
    <row r="52" spans="1:11" ht="28.8" customHeight="1" x14ac:dyDescent="0.25">
      <c r="A52" s="27" t="s">
        <v>73</v>
      </c>
      <c r="B52" s="28">
        <v>1</v>
      </c>
      <c r="C52" s="32">
        <f>D47</f>
        <v>100000</v>
      </c>
      <c r="D52" s="38">
        <f>D47</f>
        <v>100000</v>
      </c>
      <c r="E52" s="34"/>
      <c r="F52" s="34"/>
      <c r="G52" s="37"/>
    </row>
    <row r="53" spans="1:11" ht="14.4" x14ac:dyDescent="0.3">
      <c r="A53" s="27" t="s">
        <v>67</v>
      </c>
      <c r="B53" s="28">
        <v>1</v>
      </c>
      <c r="C53" s="10">
        <v>500000</v>
      </c>
      <c r="D53" s="28">
        <f>C53</f>
        <v>500000</v>
      </c>
      <c r="E53" s="28">
        <v>20</v>
      </c>
      <c r="F53" s="28"/>
      <c r="G53" s="39" t="s">
        <v>74</v>
      </c>
    </row>
    <row r="54" spans="1:11" ht="14.4" x14ac:dyDescent="0.3">
      <c r="A54" s="27" t="s">
        <v>75</v>
      </c>
      <c r="B54" s="28">
        <v>1</v>
      </c>
      <c r="C54" s="10">
        <v>5</v>
      </c>
      <c r="D54" s="28">
        <f>C54</f>
        <v>5</v>
      </c>
      <c r="E54" s="28">
        <v>20</v>
      </c>
      <c r="F54" s="28"/>
      <c r="G54" s="39" t="s">
        <v>76</v>
      </c>
    </row>
    <row r="55" spans="1:11" ht="14.4" x14ac:dyDescent="0.25">
      <c r="A55" s="40" t="s">
        <v>77</v>
      </c>
      <c r="B55" s="41">
        <v>4</v>
      </c>
      <c r="C55" s="10">
        <v>5</v>
      </c>
      <c r="D55" s="42">
        <f>SUM(C55:C56)</f>
        <v>10</v>
      </c>
      <c r="E55" s="30">
        <v>20</v>
      </c>
      <c r="F55" s="30"/>
      <c r="G55" s="6" t="s">
        <v>78</v>
      </c>
    </row>
    <row r="56" spans="1:11" x14ac:dyDescent="0.25">
      <c r="A56" s="3" t="s">
        <v>79</v>
      </c>
      <c r="B56" s="10">
        <v>1</v>
      </c>
      <c r="C56" s="23">
        <v>5</v>
      </c>
      <c r="D56" s="43"/>
      <c r="E56" s="34"/>
      <c r="F56" s="34"/>
      <c r="G56" s="12"/>
    </row>
    <row r="57" spans="1:11" s="47" customFormat="1" ht="13.8" customHeight="1" x14ac:dyDescent="0.25">
      <c r="A57" s="44" t="s">
        <v>80</v>
      </c>
      <c r="B57" s="45">
        <v>4</v>
      </c>
      <c r="C57" s="4">
        <v>5</v>
      </c>
      <c r="D57" s="4"/>
      <c r="E57" s="28">
        <v>20</v>
      </c>
      <c r="F57" s="4"/>
      <c r="G57" s="46" t="s">
        <v>81</v>
      </c>
    </row>
    <row r="58" spans="1:11" ht="13.8" customHeight="1" x14ac:dyDescent="0.25">
      <c r="A58" s="3" t="s">
        <v>82</v>
      </c>
      <c r="B58" s="10"/>
      <c r="C58" s="4"/>
      <c r="D58" s="4"/>
      <c r="E58" s="28">
        <v>20</v>
      </c>
      <c r="F58" s="4">
        <f>120*60</f>
        <v>7200</v>
      </c>
      <c r="G58" s="46" t="s">
        <v>83</v>
      </c>
    </row>
    <row r="59" spans="1:11" ht="21" customHeight="1" x14ac:dyDescent="0.25">
      <c r="A59" s="3" t="s">
        <v>84</v>
      </c>
      <c r="B59" s="4">
        <v>4</v>
      </c>
      <c r="C59" s="48">
        <v>90000</v>
      </c>
      <c r="D59" s="49">
        <v>90000</v>
      </c>
      <c r="E59" s="5">
        <v>20</v>
      </c>
      <c r="F59" s="5"/>
      <c r="G59" s="50" t="s">
        <v>85</v>
      </c>
      <c r="I59" s="2">
        <v>2</v>
      </c>
      <c r="J59" s="2">
        <v>6</v>
      </c>
      <c r="K59" s="2">
        <f>I59*J59</f>
        <v>12</v>
      </c>
    </row>
    <row r="60" spans="1:11" ht="21.6" customHeight="1" x14ac:dyDescent="0.25">
      <c r="A60" s="3" t="s">
        <v>86</v>
      </c>
      <c r="B60" s="4">
        <v>4</v>
      </c>
      <c r="C60" s="4"/>
      <c r="D60" s="11"/>
      <c r="E60" s="11"/>
      <c r="F60" s="11"/>
      <c r="G60" s="51"/>
      <c r="I60" s="2">
        <v>2</v>
      </c>
      <c r="J60" s="2">
        <v>6</v>
      </c>
      <c r="K60" s="2">
        <f>I60*J60</f>
        <v>12</v>
      </c>
    </row>
    <row r="61" spans="1:11" ht="41.4" x14ac:dyDescent="0.25">
      <c r="A61" s="3" t="s">
        <v>87</v>
      </c>
      <c r="B61" s="4">
        <v>4</v>
      </c>
      <c r="C61" s="4" t="s">
        <v>88</v>
      </c>
      <c r="D61" s="4"/>
      <c r="E61" s="4"/>
      <c r="F61" s="4"/>
      <c r="G61" s="46" t="s">
        <v>89</v>
      </c>
    </row>
    <row r="62" spans="1:11" ht="41.4" x14ac:dyDescent="0.25">
      <c r="A62" s="3" t="s">
        <v>90</v>
      </c>
      <c r="B62" s="4">
        <v>1</v>
      </c>
      <c r="C62" s="4" t="s">
        <v>91</v>
      </c>
      <c r="D62" s="4">
        <f>100+300</f>
        <v>400</v>
      </c>
      <c r="E62" s="4">
        <v>55</v>
      </c>
      <c r="F62" s="4"/>
      <c r="G62" s="46" t="s">
        <v>92</v>
      </c>
    </row>
    <row r="63" spans="1:11" x14ac:dyDescent="0.25">
      <c r="A63" s="3"/>
      <c r="B63" s="4"/>
      <c r="C63" s="4"/>
      <c r="D63" s="4"/>
      <c r="E63" s="4">
        <v>20</v>
      </c>
      <c r="F63" s="4"/>
      <c r="G63" s="46" t="s">
        <v>93</v>
      </c>
    </row>
    <row r="64" spans="1:11" ht="41.4" customHeight="1" x14ac:dyDescent="0.25">
      <c r="A64" s="3" t="s">
        <v>94</v>
      </c>
      <c r="B64" s="4">
        <v>4</v>
      </c>
      <c r="C64" s="4">
        <f>D62</f>
        <v>400</v>
      </c>
      <c r="D64" s="5">
        <f>SUM(C64:C65)</f>
        <v>1100</v>
      </c>
      <c r="E64" s="5">
        <v>20</v>
      </c>
      <c r="F64" s="5">
        <v>60</v>
      </c>
      <c r="G64" s="50" t="s">
        <v>95</v>
      </c>
    </row>
    <row r="65" spans="1:7" x14ac:dyDescent="0.25">
      <c r="A65" s="3" t="s">
        <v>86</v>
      </c>
      <c r="B65" s="4">
        <v>1</v>
      </c>
      <c r="C65" s="4">
        <v>700</v>
      </c>
      <c r="D65" s="11"/>
      <c r="E65" s="11"/>
      <c r="F65" s="11"/>
      <c r="G65" s="51"/>
    </row>
    <row r="66" spans="1:7" ht="27.6" x14ac:dyDescent="0.25">
      <c r="A66" s="3" t="s">
        <v>96</v>
      </c>
      <c r="B66" s="4">
        <v>4</v>
      </c>
      <c r="C66" s="4"/>
      <c r="D66" s="4"/>
      <c r="E66" s="4"/>
      <c r="F66" s="4">
        <f>60*6</f>
        <v>360</v>
      </c>
      <c r="G66" s="46" t="s">
        <v>97</v>
      </c>
    </row>
    <row r="67" spans="1:7" ht="27.6" x14ac:dyDescent="0.25">
      <c r="A67" s="3" t="s">
        <v>98</v>
      </c>
      <c r="B67" s="4">
        <v>1</v>
      </c>
      <c r="C67" s="4">
        <v>50</v>
      </c>
      <c r="D67" s="4">
        <v>50</v>
      </c>
      <c r="E67" s="4">
        <v>20</v>
      </c>
      <c r="F67" s="4">
        <v>60</v>
      </c>
      <c r="G67" s="46" t="s">
        <v>99</v>
      </c>
    </row>
    <row r="68" spans="1:7" x14ac:dyDescent="0.25">
      <c r="A68" s="3"/>
      <c r="B68" s="4"/>
      <c r="C68" s="4"/>
      <c r="D68" s="4"/>
      <c r="E68" s="4"/>
      <c r="F68" s="4"/>
      <c r="G68" s="46"/>
    </row>
    <row r="69" spans="1:7" ht="20.25" customHeight="1" x14ac:dyDescent="0.25">
      <c r="A69" s="16" t="s">
        <v>100</v>
      </c>
      <c r="B69" s="17"/>
      <c r="C69" s="17"/>
      <c r="D69" s="17"/>
      <c r="E69" s="17"/>
      <c r="F69" s="17"/>
      <c r="G69" s="18"/>
    </row>
    <row r="70" spans="1:7" ht="27.6" x14ac:dyDescent="0.25">
      <c r="A70" s="3" t="s">
        <v>40</v>
      </c>
      <c r="B70" s="10">
        <v>4</v>
      </c>
      <c r="C70" s="4">
        <v>75</v>
      </c>
      <c r="D70" s="4"/>
      <c r="E70" s="5">
        <v>20</v>
      </c>
      <c r="F70" s="5"/>
      <c r="G70" s="15" t="s">
        <v>41</v>
      </c>
    </row>
    <row r="71" spans="1:7" x14ac:dyDescent="0.25">
      <c r="A71" s="19" t="s">
        <v>101</v>
      </c>
      <c r="B71" s="20">
        <v>1</v>
      </c>
      <c r="C71" s="52">
        <v>12</v>
      </c>
      <c r="D71" s="5">
        <v>99</v>
      </c>
      <c r="E71" s="7"/>
      <c r="F71" s="7"/>
      <c r="G71" s="15"/>
    </row>
    <row r="72" spans="1:7" x14ac:dyDescent="0.25">
      <c r="A72" s="19" t="s">
        <v>102</v>
      </c>
      <c r="B72" s="21"/>
      <c r="C72" s="53"/>
      <c r="D72" s="11"/>
      <c r="E72" s="7"/>
      <c r="F72" s="7"/>
      <c r="G72" s="15"/>
    </row>
    <row r="73" spans="1:7" x14ac:dyDescent="0.25">
      <c r="A73" s="19" t="s">
        <v>103</v>
      </c>
      <c r="B73" s="20">
        <v>1</v>
      </c>
      <c r="C73" s="52">
        <v>12</v>
      </c>
      <c r="D73" s="5">
        <v>99</v>
      </c>
      <c r="E73" s="7"/>
      <c r="F73" s="7"/>
      <c r="G73" s="15"/>
    </row>
    <row r="74" spans="1:7" x14ac:dyDescent="0.25">
      <c r="A74" s="19" t="s">
        <v>104</v>
      </c>
      <c r="B74" s="21"/>
      <c r="C74" s="53"/>
      <c r="D74" s="11"/>
      <c r="E74" s="7"/>
      <c r="F74" s="7"/>
      <c r="G74" s="15"/>
    </row>
    <row r="75" spans="1:7" x14ac:dyDescent="0.25">
      <c r="A75" s="19" t="s">
        <v>105</v>
      </c>
      <c r="B75" s="20">
        <v>1</v>
      </c>
      <c r="C75" s="52">
        <v>12</v>
      </c>
      <c r="D75" s="5">
        <v>99</v>
      </c>
      <c r="E75" s="7"/>
      <c r="F75" s="7"/>
      <c r="G75" s="15"/>
    </row>
    <row r="76" spans="1:7" x14ac:dyDescent="0.25">
      <c r="A76" s="19" t="s">
        <v>106</v>
      </c>
      <c r="B76" s="21"/>
      <c r="C76" s="53"/>
      <c r="D76" s="11"/>
      <c r="E76" s="7"/>
      <c r="F76" s="7"/>
      <c r="G76" s="15"/>
    </row>
    <row r="77" spans="1:7" x14ac:dyDescent="0.25">
      <c r="A77" s="19" t="s">
        <v>107</v>
      </c>
      <c r="B77" s="20">
        <v>1</v>
      </c>
      <c r="C77" s="52">
        <v>12</v>
      </c>
      <c r="D77" s="5">
        <v>99</v>
      </c>
      <c r="E77" s="7"/>
      <c r="F77" s="7"/>
      <c r="G77" s="15"/>
    </row>
    <row r="78" spans="1:7" x14ac:dyDescent="0.25">
      <c r="A78" s="19" t="s">
        <v>108</v>
      </c>
      <c r="B78" s="21"/>
      <c r="C78" s="53"/>
      <c r="D78" s="11"/>
      <c r="E78" s="7"/>
      <c r="F78" s="7"/>
      <c r="G78" s="15"/>
    </row>
    <row r="79" spans="1:7" ht="13.8" customHeight="1" x14ac:dyDescent="0.25">
      <c r="A79" s="19" t="s">
        <v>109</v>
      </c>
      <c r="B79" s="20">
        <v>1</v>
      </c>
      <c r="C79" s="52">
        <v>12</v>
      </c>
      <c r="D79" s="5">
        <v>99</v>
      </c>
      <c r="E79" s="7"/>
      <c r="F79" s="7"/>
      <c r="G79" s="15"/>
    </row>
    <row r="80" spans="1:7" x14ac:dyDescent="0.25">
      <c r="A80" s="19" t="s">
        <v>47</v>
      </c>
      <c r="B80" s="21"/>
      <c r="C80" s="53"/>
      <c r="D80" s="11"/>
      <c r="E80" s="7"/>
      <c r="F80" s="7"/>
      <c r="G80" s="15"/>
    </row>
    <row r="81" spans="1:7" ht="21.6" customHeight="1" x14ac:dyDescent="0.25">
      <c r="A81" s="19" t="s">
        <v>110</v>
      </c>
      <c r="B81" s="20">
        <v>1</v>
      </c>
      <c r="C81" s="52">
        <v>12</v>
      </c>
      <c r="D81" s="5">
        <v>99</v>
      </c>
      <c r="E81" s="7"/>
      <c r="F81" s="7"/>
      <c r="G81" s="15"/>
    </row>
    <row r="82" spans="1:7" x14ac:dyDescent="0.25">
      <c r="A82" s="19" t="s">
        <v>111</v>
      </c>
      <c r="B82" s="21"/>
      <c r="C82" s="53"/>
      <c r="D82" s="11"/>
      <c r="E82" s="7"/>
      <c r="F82" s="7"/>
      <c r="G82" s="15"/>
    </row>
    <row r="83" spans="1:7" x14ac:dyDescent="0.25">
      <c r="A83" s="19" t="s">
        <v>112</v>
      </c>
      <c r="B83" s="20">
        <v>1</v>
      </c>
      <c r="C83" s="52">
        <v>12</v>
      </c>
      <c r="D83" s="5">
        <v>99</v>
      </c>
      <c r="E83" s="7"/>
      <c r="F83" s="7"/>
      <c r="G83" s="15"/>
    </row>
    <row r="84" spans="1:7" x14ac:dyDescent="0.25">
      <c r="A84" s="19" t="s">
        <v>49</v>
      </c>
      <c r="B84" s="21"/>
      <c r="C84" s="53"/>
      <c r="D84" s="11"/>
      <c r="E84" s="7"/>
      <c r="F84" s="7"/>
      <c r="G84" s="15"/>
    </row>
    <row r="85" spans="1:7" x14ac:dyDescent="0.25">
      <c r="A85" s="19" t="s">
        <v>113</v>
      </c>
      <c r="B85" s="22">
        <v>1</v>
      </c>
      <c r="C85" s="52">
        <v>12</v>
      </c>
      <c r="D85" s="5">
        <v>99</v>
      </c>
      <c r="E85" s="7"/>
      <c r="F85" s="7"/>
      <c r="G85" s="15"/>
    </row>
    <row r="86" spans="1:7" x14ac:dyDescent="0.25">
      <c r="A86" s="19" t="s">
        <v>114</v>
      </c>
      <c r="B86" s="22"/>
      <c r="C86" s="53"/>
      <c r="D86" s="11"/>
      <c r="E86" s="7"/>
      <c r="F86" s="7"/>
      <c r="G86" s="15"/>
    </row>
    <row r="87" spans="1:7" x14ac:dyDescent="0.25">
      <c r="A87" s="19" t="s">
        <v>115</v>
      </c>
      <c r="B87" s="20">
        <v>1</v>
      </c>
      <c r="C87" s="52">
        <v>12</v>
      </c>
      <c r="D87" s="5">
        <v>99</v>
      </c>
      <c r="E87" s="7"/>
      <c r="F87" s="7"/>
      <c r="G87" s="15"/>
    </row>
    <row r="88" spans="1:7" x14ac:dyDescent="0.25">
      <c r="A88" s="19" t="s">
        <v>116</v>
      </c>
      <c r="B88" s="21"/>
      <c r="C88" s="53"/>
      <c r="D88" s="11"/>
      <c r="E88" s="11"/>
      <c r="F88" s="11"/>
      <c r="G88" s="15"/>
    </row>
    <row r="89" spans="1:7" x14ac:dyDescent="0.25">
      <c r="A89" s="19" t="s">
        <v>50</v>
      </c>
      <c r="B89" s="22">
        <v>9</v>
      </c>
      <c r="C89" s="4">
        <v>16.5</v>
      </c>
      <c r="D89" s="14">
        <f>SUM(C89:C91)</f>
        <v>25</v>
      </c>
      <c r="E89" s="5">
        <v>20</v>
      </c>
      <c r="F89" s="5"/>
      <c r="G89" s="15" t="s">
        <v>117</v>
      </c>
    </row>
    <row r="90" spans="1:7" x14ac:dyDescent="0.25">
      <c r="A90" s="19" t="s">
        <v>118</v>
      </c>
      <c r="B90" s="22"/>
      <c r="C90" s="23">
        <v>2</v>
      </c>
      <c r="D90" s="14"/>
      <c r="E90" s="7"/>
      <c r="F90" s="7"/>
      <c r="G90" s="15"/>
    </row>
    <row r="91" spans="1:7" x14ac:dyDescent="0.25">
      <c r="A91" s="19" t="s">
        <v>53</v>
      </c>
      <c r="B91" s="22"/>
      <c r="C91" s="4">
        <f>25-C89-C90</f>
        <v>6.5</v>
      </c>
      <c r="D91" s="14"/>
      <c r="E91" s="11"/>
      <c r="F91" s="11"/>
      <c r="G91" s="15"/>
    </row>
    <row r="92" spans="1:7" x14ac:dyDescent="0.25">
      <c r="A92" s="15" t="s">
        <v>54</v>
      </c>
      <c r="B92" s="14">
        <v>9</v>
      </c>
      <c r="C92" s="14">
        <v>25</v>
      </c>
      <c r="D92" s="14">
        <v>25</v>
      </c>
      <c r="E92" s="10">
        <v>94</v>
      </c>
      <c r="F92" s="10">
        <v>300</v>
      </c>
      <c r="G92" s="3" t="s">
        <v>55</v>
      </c>
    </row>
    <row r="93" spans="1:7" x14ac:dyDescent="0.25">
      <c r="A93" s="15"/>
      <c r="B93" s="14"/>
      <c r="C93" s="14"/>
      <c r="D93" s="14"/>
      <c r="E93" s="4">
        <v>94</v>
      </c>
      <c r="F93" s="4">
        <v>60</v>
      </c>
      <c r="G93" s="3" t="s">
        <v>56</v>
      </c>
    </row>
    <row r="94" spans="1:7" x14ac:dyDescent="0.25">
      <c r="A94" s="15"/>
      <c r="B94" s="14"/>
      <c r="C94" s="14"/>
      <c r="D94" s="14"/>
      <c r="E94" s="26" t="s">
        <v>57</v>
      </c>
      <c r="F94" s="4">
        <v>30</v>
      </c>
      <c r="G94" s="3" t="s">
        <v>58</v>
      </c>
    </row>
    <row r="95" spans="1:7" x14ac:dyDescent="0.25">
      <c r="A95" s="15"/>
      <c r="B95" s="14"/>
      <c r="C95" s="14"/>
      <c r="D95" s="14"/>
      <c r="E95" s="4">
        <v>72</v>
      </c>
      <c r="F95" s="4">
        <v>60</v>
      </c>
      <c r="G95" s="3" t="s">
        <v>59</v>
      </c>
    </row>
    <row r="96" spans="1:7" x14ac:dyDescent="0.25">
      <c r="A96" s="15"/>
      <c r="B96" s="14"/>
      <c r="C96" s="14"/>
      <c r="D96" s="14"/>
      <c r="E96" s="4"/>
      <c r="F96" s="4"/>
      <c r="G96" s="3" t="s">
        <v>60</v>
      </c>
    </row>
    <row r="97" spans="1:7" x14ac:dyDescent="0.25">
      <c r="A97" s="15"/>
      <c r="B97" s="14"/>
      <c r="C97" s="14"/>
      <c r="D97" s="14"/>
      <c r="E97" s="4">
        <v>72</v>
      </c>
      <c r="F97" s="4">
        <v>600</v>
      </c>
      <c r="G97" s="3" t="s">
        <v>119</v>
      </c>
    </row>
    <row r="98" spans="1:7" x14ac:dyDescent="0.25">
      <c r="A98" s="15"/>
      <c r="B98" s="14"/>
      <c r="C98" s="14"/>
      <c r="D98" s="14"/>
      <c r="E98" s="4">
        <v>4</v>
      </c>
      <c r="F98" s="4"/>
      <c r="G98" s="3" t="s">
        <v>62</v>
      </c>
    </row>
    <row r="99" spans="1:7" x14ac:dyDescent="0.25">
      <c r="A99" s="16" t="s">
        <v>63</v>
      </c>
      <c r="B99" s="17"/>
      <c r="C99" s="17"/>
      <c r="D99" s="17"/>
      <c r="E99" s="17"/>
      <c r="F99" s="17"/>
      <c r="G99" s="18"/>
    </row>
    <row r="100" spans="1:7" ht="14.4" x14ac:dyDescent="0.25">
      <c r="A100" s="27" t="s">
        <v>64</v>
      </c>
      <c r="B100" s="28">
        <v>1</v>
      </c>
      <c r="C100" s="28" t="s">
        <v>65</v>
      </c>
      <c r="D100" s="29">
        <f>C101</f>
        <v>100000</v>
      </c>
      <c r="E100" s="30">
        <v>95</v>
      </c>
      <c r="F100" s="30">
        <v>120</v>
      </c>
      <c r="G100" s="31" t="s">
        <v>66</v>
      </c>
    </row>
    <row r="101" spans="1:7" ht="14.4" x14ac:dyDescent="0.25">
      <c r="A101" s="27" t="s">
        <v>67</v>
      </c>
      <c r="B101" s="28">
        <v>1</v>
      </c>
      <c r="C101" s="32">
        <v>100000</v>
      </c>
      <c r="D101" s="33"/>
      <c r="E101" s="34"/>
      <c r="F101" s="34"/>
      <c r="G101" s="31"/>
    </row>
    <row r="102" spans="1:7" ht="14.4" x14ac:dyDescent="0.25">
      <c r="A102" s="27" t="s">
        <v>68</v>
      </c>
      <c r="B102" s="28">
        <v>1</v>
      </c>
      <c r="C102" s="32" t="s">
        <v>69</v>
      </c>
      <c r="D102" s="35">
        <f>C103</f>
        <v>1000</v>
      </c>
      <c r="E102" s="30">
        <v>20</v>
      </c>
      <c r="F102" s="30"/>
      <c r="G102" s="36" t="s">
        <v>70</v>
      </c>
    </row>
    <row r="103" spans="1:7" ht="14.4" x14ac:dyDescent="0.25">
      <c r="A103" s="27" t="s">
        <v>120</v>
      </c>
      <c r="B103" s="28">
        <v>1</v>
      </c>
      <c r="C103" s="32">
        <v>1000</v>
      </c>
      <c r="D103" s="34"/>
      <c r="E103" s="34"/>
      <c r="F103" s="34"/>
      <c r="G103" s="37"/>
    </row>
    <row r="104" spans="1:7" ht="14.4" x14ac:dyDescent="0.25">
      <c r="A104" s="27" t="s">
        <v>71</v>
      </c>
      <c r="B104" s="28">
        <v>1</v>
      </c>
      <c r="C104" s="10"/>
      <c r="D104" s="28">
        <v>2.5000000000000001E-2</v>
      </c>
      <c r="E104" s="30">
        <v>60</v>
      </c>
      <c r="F104" s="30">
        <f>30*60</f>
        <v>1800</v>
      </c>
      <c r="G104" s="36" t="s">
        <v>72</v>
      </c>
    </row>
    <row r="105" spans="1:7" ht="14.4" x14ac:dyDescent="0.25">
      <c r="A105" s="27" t="s">
        <v>73</v>
      </c>
      <c r="B105" s="28">
        <v>1</v>
      </c>
      <c r="C105" s="32">
        <f>D100</f>
        <v>100000</v>
      </c>
      <c r="D105" s="38">
        <f>D100</f>
        <v>100000</v>
      </c>
      <c r="E105" s="34"/>
      <c r="F105" s="34"/>
      <c r="G105" s="37"/>
    </row>
    <row r="106" spans="1:7" ht="14.4" x14ac:dyDescent="0.3">
      <c r="A106" s="27" t="s">
        <v>67</v>
      </c>
      <c r="B106" s="28">
        <v>1</v>
      </c>
      <c r="C106" s="10">
        <v>500000</v>
      </c>
      <c r="D106" s="28">
        <f>C106</f>
        <v>500000</v>
      </c>
      <c r="E106" s="28">
        <v>20</v>
      </c>
      <c r="F106" s="28"/>
      <c r="G106" s="39" t="s">
        <v>74</v>
      </c>
    </row>
    <row r="107" spans="1:7" ht="14.4" x14ac:dyDescent="0.3">
      <c r="A107" s="27" t="s">
        <v>75</v>
      </c>
      <c r="B107" s="28">
        <v>1</v>
      </c>
      <c r="C107" s="10">
        <v>5</v>
      </c>
      <c r="D107" s="28">
        <f>C107</f>
        <v>5</v>
      </c>
      <c r="E107" s="28">
        <v>20</v>
      </c>
      <c r="F107" s="28"/>
      <c r="G107" s="39" t="s">
        <v>76</v>
      </c>
    </row>
    <row r="108" spans="1:7" ht="14.4" x14ac:dyDescent="0.25">
      <c r="A108" s="40" t="s">
        <v>77</v>
      </c>
      <c r="B108" s="41">
        <v>9</v>
      </c>
      <c r="C108" s="10">
        <v>5</v>
      </c>
      <c r="D108" s="42">
        <f>SUM(C108:C109)</f>
        <v>10</v>
      </c>
      <c r="E108" s="30">
        <v>20</v>
      </c>
      <c r="F108" s="30"/>
      <c r="G108" s="6" t="s">
        <v>78</v>
      </c>
    </row>
    <row r="109" spans="1:7" x14ac:dyDescent="0.25">
      <c r="A109" s="3" t="s">
        <v>79</v>
      </c>
      <c r="B109" s="10">
        <v>1</v>
      </c>
      <c r="C109" s="23">
        <v>5</v>
      </c>
      <c r="D109" s="43"/>
      <c r="E109" s="34"/>
      <c r="F109" s="34"/>
      <c r="G109" s="12"/>
    </row>
    <row r="110" spans="1:7" ht="14.4" x14ac:dyDescent="0.25">
      <c r="A110" s="44" t="s">
        <v>80</v>
      </c>
      <c r="B110" s="45">
        <v>9</v>
      </c>
      <c r="C110" s="4">
        <v>5</v>
      </c>
      <c r="D110" s="4"/>
      <c r="E110" s="28">
        <v>20</v>
      </c>
      <c r="F110" s="4"/>
      <c r="G110" s="46" t="s">
        <v>81</v>
      </c>
    </row>
    <row r="111" spans="1:7" ht="14.4" x14ac:dyDescent="0.25">
      <c r="A111" s="3" t="s">
        <v>82</v>
      </c>
      <c r="B111" s="10"/>
      <c r="C111" s="4"/>
      <c r="D111" s="4"/>
      <c r="E111" s="28">
        <v>20</v>
      </c>
      <c r="F111" s="4">
        <f>120*60</f>
        <v>7200</v>
      </c>
      <c r="G111" s="46" t="s">
        <v>83</v>
      </c>
    </row>
    <row r="112" spans="1:7" x14ac:dyDescent="0.25">
      <c r="A112" s="54"/>
      <c r="B112" s="55"/>
      <c r="C112" s="56"/>
      <c r="D112" s="57"/>
      <c r="E112" s="58"/>
      <c r="F112" s="58"/>
      <c r="G112" s="59"/>
    </row>
    <row r="113" spans="1:7" x14ac:dyDescent="0.25">
      <c r="A113" s="54"/>
      <c r="B113" s="55"/>
      <c r="C113" s="55"/>
      <c r="D113" s="58"/>
      <c r="E113" s="58"/>
      <c r="F113" s="58"/>
      <c r="G113" s="59"/>
    </row>
    <row r="114" spans="1:7" x14ac:dyDescent="0.25">
      <c r="A114" s="54"/>
      <c r="B114" s="55"/>
      <c r="C114" s="55"/>
      <c r="D114" s="55"/>
      <c r="E114" s="55"/>
      <c r="F114" s="55"/>
      <c r="G114" s="60"/>
    </row>
    <row r="115" spans="1:7" x14ac:dyDescent="0.25">
      <c r="A115" s="54"/>
      <c r="B115" s="55"/>
      <c r="C115" s="55"/>
      <c r="D115" s="55"/>
      <c r="E115" s="55"/>
      <c r="F115" s="55"/>
      <c r="G115" s="60"/>
    </row>
    <row r="116" spans="1:7" x14ac:dyDescent="0.25">
      <c r="A116" s="54"/>
      <c r="B116" s="55"/>
      <c r="C116" s="55"/>
      <c r="D116" s="55"/>
      <c r="E116" s="55"/>
      <c r="F116" s="55"/>
      <c r="G116" s="60"/>
    </row>
    <row r="117" spans="1:7" x14ac:dyDescent="0.25">
      <c r="A117" s="54"/>
      <c r="B117" s="55"/>
      <c r="C117" s="55"/>
      <c r="D117" s="58"/>
      <c r="E117" s="58"/>
      <c r="F117" s="58"/>
      <c r="G117" s="59"/>
    </row>
    <row r="118" spans="1:7" x14ac:dyDescent="0.25">
      <c r="A118" s="54"/>
      <c r="B118" s="55"/>
      <c r="C118" s="55"/>
      <c r="D118" s="58"/>
      <c r="E118" s="58"/>
      <c r="F118" s="58"/>
      <c r="G118" s="59"/>
    </row>
    <row r="119" spans="1:7" x14ac:dyDescent="0.25">
      <c r="A119" s="54"/>
      <c r="B119" s="55"/>
      <c r="C119" s="55"/>
      <c r="D119" s="55"/>
      <c r="E119" s="55"/>
      <c r="F119" s="55"/>
      <c r="G119" s="60"/>
    </row>
    <row r="120" spans="1:7" x14ac:dyDescent="0.25">
      <c r="A120" s="54"/>
      <c r="B120" s="55"/>
      <c r="C120" s="55"/>
      <c r="D120" s="55"/>
      <c r="E120" s="55"/>
      <c r="F120" s="55"/>
      <c r="G120" s="60"/>
    </row>
    <row r="121" spans="1:7" x14ac:dyDescent="0.25">
      <c r="A121" s="54"/>
      <c r="B121" s="55"/>
      <c r="C121" s="55"/>
      <c r="D121" s="55"/>
      <c r="E121" s="55"/>
      <c r="F121" s="55"/>
      <c r="G121" s="60"/>
    </row>
  </sheetData>
  <mergeCells count="133">
    <mergeCell ref="D112:D113"/>
    <mergeCell ref="E112:E113"/>
    <mergeCell ref="F112:F113"/>
    <mergeCell ref="G112:G113"/>
    <mergeCell ref="D117:D118"/>
    <mergeCell ref="E117:E118"/>
    <mergeCell ref="F117:F118"/>
    <mergeCell ref="G117:G118"/>
    <mergeCell ref="E104:E105"/>
    <mergeCell ref="F104:F105"/>
    <mergeCell ref="G104:G105"/>
    <mergeCell ref="D108:D109"/>
    <mergeCell ref="E108:E109"/>
    <mergeCell ref="F108:F109"/>
    <mergeCell ref="G108:G109"/>
    <mergeCell ref="A99:G99"/>
    <mergeCell ref="D100:D101"/>
    <mergeCell ref="E100:E101"/>
    <mergeCell ref="F100:F101"/>
    <mergeCell ref="G100:G101"/>
    <mergeCell ref="D102:D103"/>
    <mergeCell ref="E102:E103"/>
    <mergeCell ref="F102:F103"/>
    <mergeCell ref="G102:G103"/>
    <mergeCell ref="B89:B91"/>
    <mergeCell ref="D89:D91"/>
    <mergeCell ref="E89:E91"/>
    <mergeCell ref="F89:F91"/>
    <mergeCell ref="G89:G91"/>
    <mergeCell ref="A92:A98"/>
    <mergeCell ref="B92:B98"/>
    <mergeCell ref="C92:C98"/>
    <mergeCell ref="D92:D98"/>
    <mergeCell ref="B83:B84"/>
    <mergeCell ref="D83:D84"/>
    <mergeCell ref="B85:B86"/>
    <mergeCell ref="D85:D86"/>
    <mergeCell ref="B87:B88"/>
    <mergeCell ref="D87:D88"/>
    <mergeCell ref="B77:B78"/>
    <mergeCell ref="D77:D78"/>
    <mergeCell ref="B79:B80"/>
    <mergeCell ref="D79:D80"/>
    <mergeCell ref="B81:B82"/>
    <mergeCell ref="D81:D82"/>
    <mergeCell ref="A69:G69"/>
    <mergeCell ref="E70:E88"/>
    <mergeCell ref="F70:F88"/>
    <mergeCell ref="G70:G88"/>
    <mergeCell ref="B71:B72"/>
    <mergeCell ref="D71:D72"/>
    <mergeCell ref="B73:B74"/>
    <mergeCell ref="D73:D74"/>
    <mergeCell ref="B75:B76"/>
    <mergeCell ref="D75:D76"/>
    <mergeCell ref="D59:D60"/>
    <mergeCell ref="E59:E60"/>
    <mergeCell ref="F59:F60"/>
    <mergeCell ref="G59:G60"/>
    <mergeCell ref="D64:D65"/>
    <mergeCell ref="E64:E65"/>
    <mergeCell ref="F64:F65"/>
    <mergeCell ref="G64:G65"/>
    <mergeCell ref="E51:E52"/>
    <mergeCell ref="F51:F52"/>
    <mergeCell ref="G51:G52"/>
    <mergeCell ref="D55:D56"/>
    <mergeCell ref="E55:E56"/>
    <mergeCell ref="F55:F56"/>
    <mergeCell ref="G55:G56"/>
    <mergeCell ref="D47:D48"/>
    <mergeCell ref="E47:E48"/>
    <mergeCell ref="F47:F48"/>
    <mergeCell ref="G47:G48"/>
    <mergeCell ref="D49:D50"/>
    <mergeCell ref="E49:E50"/>
    <mergeCell ref="F49:F50"/>
    <mergeCell ref="G49:G50"/>
    <mergeCell ref="A39:A45"/>
    <mergeCell ref="B39:B45"/>
    <mergeCell ref="C39:C45"/>
    <mergeCell ref="D39:D45"/>
    <mergeCell ref="H39:H44"/>
    <mergeCell ref="A46:G46"/>
    <mergeCell ref="D34:D35"/>
    <mergeCell ref="B36:B38"/>
    <mergeCell ref="D36:D38"/>
    <mergeCell ref="E36:E38"/>
    <mergeCell ref="F36:F38"/>
    <mergeCell ref="G36:G38"/>
    <mergeCell ref="E27:E35"/>
    <mergeCell ref="F27:F35"/>
    <mergeCell ref="G27:G35"/>
    <mergeCell ref="B28:B29"/>
    <mergeCell ref="D28:D29"/>
    <mergeCell ref="B30:B31"/>
    <mergeCell ref="D30:D31"/>
    <mergeCell ref="B32:B33"/>
    <mergeCell ref="D32:D33"/>
    <mergeCell ref="B34:B35"/>
    <mergeCell ref="G20:G21"/>
    <mergeCell ref="D22:D23"/>
    <mergeCell ref="E22:E23"/>
    <mergeCell ref="F22:F23"/>
    <mergeCell ref="G22:G23"/>
    <mergeCell ref="A25:G25"/>
    <mergeCell ref="D17:D18"/>
    <mergeCell ref="E17:E18"/>
    <mergeCell ref="F17:F18"/>
    <mergeCell ref="G17:G18"/>
    <mergeCell ref="A20:A21"/>
    <mergeCell ref="B20:B21"/>
    <mergeCell ref="C20:C21"/>
    <mergeCell ref="D20:D21"/>
    <mergeCell ref="E20:E21"/>
    <mergeCell ref="F20:F21"/>
    <mergeCell ref="D11:D12"/>
    <mergeCell ref="E11:E12"/>
    <mergeCell ref="F11:F12"/>
    <mergeCell ref="G11:G12"/>
    <mergeCell ref="D14:D15"/>
    <mergeCell ref="E14:E15"/>
    <mergeCell ref="F14:F15"/>
    <mergeCell ref="G14:G15"/>
    <mergeCell ref="A1:G1"/>
    <mergeCell ref="D3:D5"/>
    <mergeCell ref="E3:E5"/>
    <mergeCell ref="F3:F5"/>
    <mergeCell ref="G3:G5"/>
    <mergeCell ref="D8:D9"/>
    <mergeCell ref="E8:E9"/>
    <mergeCell ref="F8:F9"/>
    <mergeCell ref="G8:G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2023-08-04T10:42:20Z</dcterms:modified>
</cp:coreProperties>
</file>