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27792" windowHeight="12348" activeTab="1"/>
  </bookViews>
  <sheets>
    <sheet name="MaxEOM" sheetId="1" r:id="rId1"/>
    <sheet name="Reservoir_Sum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AU45" i="1" l="1"/>
  <c r="AU46" i="1" s="1"/>
  <c r="D7" i="2" s="1"/>
  <c r="B43" i="2" s="1"/>
  <c r="AV45" i="1"/>
  <c r="AW45" i="1"/>
  <c r="AW46" i="1" s="1"/>
  <c r="F7" i="2" s="1"/>
  <c r="D43" i="2" s="1"/>
  <c r="AX45" i="1"/>
  <c r="AY45" i="1"/>
  <c r="AZ45" i="1"/>
  <c r="AZ46" i="1" s="1"/>
  <c r="I7" i="2" s="1"/>
  <c r="D44" i="2" s="1"/>
  <c r="BA45" i="1"/>
  <c r="BA46" i="1" s="1"/>
  <c r="J7" i="2" s="1"/>
  <c r="B45" i="2" s="1"/>
  <c r="BB45" i="1"/>
  <c r="BB46" i="1" s="1"/>
  <c r="K7" i="2" s="1"/>
  <c r="C45" i="2" s="1"/>
  <c r="BC45" i="1"/>
  <c r="BC46" i="1" s="1"/>
  <c r="L7" i="2" s="1"/>
  <c r="D45" i="2" s="1"/>
  <c r="AV46" i="1"/>
  <c r="AX46" i="1"/>
  <c r="AY46" i="1"/>
  <c r="G7" i="2"/>
  <c r="B44" i="2" s="1"/>
  <c r="H7" i="2"/>
  <c r="C44" i="2" s="1"/>
  <c r="AT44" i="1"/>
  <c r="AT45" i="1"/>
  <c r="AT46" i="1" s="1"/>
  <c r="C7" i="2" s="1"/>
  <c r="AJ45" i="1"/>
  <c r="AJ46" i="1" s="1"/>
  <c r="D6" i="2" s="1"/>
  <c r="B36" i="2" s="1"/>
  <c r="AK45" i="1"/>
  <c r="AL45" i="1"/>
  <c r="AM45" i="1"/>
  <c r="AN45" i="1"/>
  <c r="AN46" i="1" s="1"/>
  <c r="H6" i="2" s="1"/>
  <c r="C37" i="2" s="1"/>
  <c r="AO45" i="1"/>
  <c r="AO46" i="1" s="1"/>
  <c r="I6" i="2" s="1"/>
  <c r="D37" i="2" s="1"/>
  <c r="AP45" i="1"/>
  <c r="AP46" i="1" s="1"/>
  <c r="J6" i="2" s="1"/>
  <c r="B38" i="2" s="1"/>
  <c r="AQ45" i="1"/>
  <c r="AQ46" i="1" s="1"/>
  <c r="K6" i="2" s="1"/>
  <c r="C38" i="2" s="1"/>
  <c r="AR45" i="1"/>
  <c r="AR46" i="1" s="1"/>
  <c r="L6" i="2" s="1"/>
  <c r="D38" i="2" s="1"/>
  <c r="AI45" i="1"/>
  <c r="AI46" i="1" s="1"/>
  <c r="C6" i="2" s="1"/>
  <c r="AI44" i="1"/>
  <c r="AK46" i="1"/>
  <c r="AL46" i="1"/>
  <c r="AM46" i="1"/>
  <c r="G6" i="2"/>
  <c r="B37" i="2" s="1"/>
  <c r="F6" i="2"/>
  <c r="D36" i="2" s="1"/>
  <c r="C59" i="2"/>
  <c r="D59" i="2"/>
  <c r="B59" i="2"/>
  <c r="B53" i="2"/>
  <c r="C52" i="2"/>
  <c r="D52" i="2"/>
  <c r="B52" i="2"/>
  <c r="C51" i="2"/>
  <c r="D51" i="2"/>
  <c r="B51" i="2"/>
  <c r="C50" i="2"/>
  <c r="D50" i="2"/>
  <c r="B50" i="2"/>
  <c r="A48" i="2"/>
  <c r="C23" i="2"/>
  <c r="D23" i="2"/>
  <c r="B23" i="2"/>
  <c r="N4" i="2"/>
  <c r="N5" i="2"/>
  <c r="N8" i="2"/>
  <c r="N9" i="2"/>
  <c r="N3" i="2"/>
  <c r="A41" i="2"/>
  <c r="A34" i="2"/>
  <c r="D31" i="2"/>
  <c r="C31" i="2"/>
  <c r="B31" i="2"/>
  <c r="A27" i="2"/>
  <c r="B25" i="2"/>
  <c r="C24" i="2"/>
  <c r="D24" i="2"/>
  <c r="B24" i="2"/>
  <c r="C22" i="2"/>
  <c r="D22" i="2"/>
  <c r="B22" i="2"/>
  <c r="A20" i="2"/>
  <c r="B18" i="2"/>
  <c r="C17" i="2"/>
  <c r="D17" i="2"/>
  <c r="B17" i="2"/>
  <c r="C16" i="2"/>
  <c r="D16" i="2"/>
  <c r="B16" i="2"/>
  <c r="D15" i="2"/>
  <c r="C15" i="2"/>
  <c r="B15" i="2"/>
  <c r="A13" i="2"/>
  <c r="L9" i="2"/>
  <c r="K9" i="2"/>
  <c r="J9" i="2"/>
  <c r="I9" i="2"/>
  <c r="H9" i="2"/>
  <c r="G9" i="2"/>
  <c r="F9" i="2"/>
  <c r="E9" i="2"/>
  <c r="D9" i="2"/>
  <c r="C9" i="2"/>
  <c r="L8" i="2"/>
  <c r="K8" i="2"/>
  <c r="J8" i="2"/>
  <c r="I8" i="2"/>
  <c r="H8" i="2"/>
  <c r="G8" i="2"/>
  <c r="F8" i="2"/>
  <c r="E8" i="2"/>
  <c r="D8" i="2"/>
  <c r="C8" i="2"/>
  <c r="E7" i="2"/>
  <c r="C43" i="2" s="1"/>
  <c r="E6" i="2"/>
  <c r="C36" i="2" s="1"/>
  <c r="D5" i="2"/>
  <c r="E5" i="2"/>
  <c r="F5" i="2"/>
  <c r="G5" i="2"/>
  <c r="H5" i="2"/>
  <c r="I5" i="2"/>
  <c r="J5" i="2"/>
  <c r="K5" i="2"/>
  <c r="L5" i="2"/>
  <c r="C5" i="2"/>
  <c r="D4" i="2"/>
  <c r="E4" i="2"/>
  <c r="F4" i="2"/>
  <c r="G4" i="2"/>
  <c r="H4" i="2"/>
  <c r="I4" i="2"/>
  <c r="J4" i="2"/>
  <c r="K4" i="2"/>
  <c r="L4" i="2"/>
  <c r="C4" i="2"/>
  <c r="D3" i="2"/>
  <c r="E3" i="2"/>
  <c r="F3" i="2"/>
  <c r="G3" i="2"/>
  <c r="H3" i="2"/>
  <c r="I3" i="2"/>
  <c r="J3" i="2"/>
  <c r="K3" i="2"/>
  <c r="L3" i="2"/>
  <c r="C3" i="2"/>
  <c r="BQ45" i="1"/>
  <c r="BR45" i="1"/>
  <c r="BS45" i="1"/>
  <c r="BT45" i="1"/>
  <c r="BU45" i="1"/>
  <c r="BU46" i="1" s="1"/>
  <c r="BV45" i="1"/>
  <c r="BV46" i="1" s="1"/>
  <c r="BW45" i="1"/>
  <c r="BW46" i="1" s="1"/>
  <c r="BX45" i="1"/>
  <c r="BX46" i="1" s="1"/>
  <c r="BY45" i="1"/>
  <c r="BY46" i="1" s="1"/>
  <c r="BQ46" i="1"/>
  <c r="BR46" i="1"/>
  <c r="BS46" i="1"/>
  <c r="BT46" i="1"/>
  <c r="BP45" i="1"/>
  <c r="BP46" i="1" s="1"/>
  <c r="BP44" i="1"/>
  <c r="BE44" i="1"/>
  <c r="BF45" i="1"/>
  <c r="BG45" i="1"/>
  <c r="BH45" i="1"/>
  <c r="BI45" i="1"/>
  <c r="BI46" i="1" s="1"/>
  <c r="BJ45" i="1"/>
  <c r="BK45" i="1"/>
  <c r="BK46" i="1" s="1"/>
  <c r="BL45" i="1"/>
  <c r="BL46" i="1" s="1"/>
  <c r="BM45" i="1"/>
  <c r="BM46" i="1" s="1"/>
  <c r="BN45" i="1"/>
  <c r="BN46" i="1" s="1"/>
  <c r="BF46" i="1"/>
  <c r="BG46" i="1"/>
  <c r="BH46" i="1"/>
  <c r="BJ46" i="1"/>
  <c r="BE45" i="1"/>
  <c r="BE46" i="1" s="1"/>
  <c r="B44" i="1"/>
  <c r="B45" i="1"/>
  <c r="B46" i="1" s="1"/>
  <c r="C45" i="1"/>
  <c r="D45" i="1"/>
  <c r="E45" i="1"/>
  <c r="F45" i="1"/>
  <c r="G45" i="1"/>
  <c r="G46" i="1" s="1"/>
  <c r="H45" i="1"/>
  <c r="H46" i="1" s="1"/>
  <c r="I45" i="1"/>
  <c r="I46" i="1" s="1"/>
  <c r="J45" i="1"/>
  <c r="J46" i="1" s="1"/>
  <c r="K45" i="1"/>
  <c r="K46" i="1"/>
  <c r="Y45" i="1"/>
  <c r="Z45" i="1"/>
  <c r="AA45" i="1"/>
  <c r="AB45" i="1"/>
  <c r="AC45" i="1"/>
  <c r="AC46" i="1" s="1"/>
  <c r="AD45" i="1"/>
  <c r="AE45" i="1"/>
  <c r="AE46" i="1" s="1"/>
  <c r="AF45" i="1"/>
  <c r="AF46" i="1" s="1"/>
  <c r="AG45" i="1"/>
  <c r="AG46" i="1" s="1"/>
  <c r="Y46" i="1"/>
  <c r="Z46" i="1"/>
  <c r="AA46" i="1"/>
  <c r="AB46" i="1"/>
  <c r="AD46" i="1"/>
  <c r="X45" i="1"/>
  <c r="X46" i="1" s="1"/>
  <c r="X44" i="1"/>
  <c r="N45" i="1"/>
  <c r="O45" i="1"/>
  <c r="P45" i="1"/>
  <c r="Q45" i="1"/>
  <c r="Q46" i="1" s="1"/>
  <c r="R45" i="1"/>
  <c r="S45" i="1"/>
  <c r="S46" i="1" s="1"/>
  <c r="T45" i="1"/>
  <c r="T46" i="1" s="1"/>
  <c r="U45" i="1"/>
  <c r="U46" i="1" s="1"/>
  <c r="N46" i="1"/>
  <c r="O46" i="1"/>
  <c r="P46" i="1"/>
  <c r="R46" i="1"/>
  <c r="M45" i="1"/>
  <c r="M46" i="1" s="1"/>
  <c r="M44" i="1"/>
  <c r="F46" i="1"/>
  <c r="E46" i="1"/>
  <c r="D46" i="1"/>
  <c r="C46" i="1"/>
  <c r="V45" i="1"/>
  <c r="V46" i="1" s="1"/>
  <c r="N7" i="2" l="1"/>
  <c r="B46" i="2"/>
  <c r="B39" i="2"/>
  <c r="N6" i="2"/>
</calcChain>
</file>

<file path=xl/sharedStrings.xml><?xml version="1.0" encoding="utf-8"?>
<sst xmlns="http://schemas.openxmlformats.org/spreadsheetml/2006/main" count="171" uniqueCount="101">
  <si>
    <t>Year</t>
  </si>
  <si>
    <t xml:space="preserve">Elkhead                 </t>
  </si>
  <si>
    <t xml:space="preserve">JuniperWCD Res          </t>
  </si>
  <si>
    <t xml:space="preserve">Fish Creek              </t>
  </si>
  <si>
    <t xml:space="preserve">Steamboat Lake          </t>
  </si>
  <si>
    <t>Morrison Creek Reservoir</t>
  </si>
  <si>
    <t xml:space="preserve">Stagecoach              </t>
  </si>
  <si>
    <t xml:space="preserve">Yamcolo                 </t>
  </si>
  <si>
    <t>No IPP</t>
  </si>
  <si>
    <t>New Reservoir</t>
  </si>
  <si>
    <t>Re-Operation</t>
  </si>
  <si>
    <t>In-Between</t>
  </si>
  <si>
    <t>Hot &amp; Dry</t>
  </si>
  <si>
    <t>Baseline</t>
  </si>
  <si>
    <t>-</t>
  </si>
  <si>
    <t>Count</t>
  </si>
  <si>
    <t>Percent</t>
  </si>
  <si>
    <t>Allow. Cap.</t>
  </si>
  <si>
    <t>5804213-Baseline</t>
  </si>
  <si>
    <t>5804213-FutDems_NoIPPs</t>
  </si>
  <si>
    <t>5804213-IB_FutDems_NoIPPs</t>
  </si>
  <si>
    <t>5804213-HD_FutDems_NoIPPs</t>
  </si>
  <si>
    <t>5804213-Reop</t>
  </si>
  <si>
    <t>5804213-IB_Reop</t>
  </si>
  <si>
    <t>5804213-HD_Reop</t>
  </si>
  <si>
    <t>5804213-NewRes</t>
  </si>
  <si>
    <t>5804213-IB_NewRes</t>
  </si>
  <si>
    <t>5804213-HD_NewRes</t>
  </si>
  <si>
    <t>5804240-Baseline</t>
  </si>
  <si>
    <t>5804240-FutDems_NoIPPs</t>
  </si>
  <si>
    <t>5804240-IB_FutDems_NoIPPs</t>
  </si>
  <si>
    <t>5804240-HD_FutDems_NoIPPs</t>
  </si>
  <si>
    <t>5804240-Reop</t>
  </si>
  <si>
    <t>5804240-IB_Reop</t>
  </si>
  <si>
    <t>5804240-HD_Reop</t>
  </si>
  <si>
    <t>5804240-NewRes</t>
  </si>
  <si>
    <t>5804240-IB_NewRes</t>
  </si>
  <si>
    <t>5804240-HD_NewRes</t>
  </si>
  <si>
    <t>5803913-Baseline</t>
  </si>
  <si>
    <t>5803913-FutDems_NoIPPs</t>
  </si>
  <si>
    <t>5803913-IB_FutDems_NoIPPs</t>
  </si>
  <si>
    <t>5803913-HD_FutDems_NoIPPs</t>
  </si>
  <si>
    <t>5803913-Reop</t>
  </si>
  <si>
    <t>5803913-IB_Reop</t>
  </si>
  <si>
    <t>5803913-HD_Reop</t>
  </si>
  <si>
    <t>5803913-NewRes</t>
  </si>
  <si>
    <t>5803913-IB_NewRes</t>
  </si>
  <si>
    <t>5803913-HD_NewRes</t>
  </si>
  <si>
    <t>5803508-Baseline</t>
  </si>
  <si>
    <t>5803508-FutDems_NoIPPs</t>
  </si>
  <si>
    <t>5803508-IB_FutDems_NoIPPs</t>
  </si>
  <si>
    <t>5803508-HD_FutDems_NoIPPs</t>
  </si>
  <si>
    <t>5803508-Reop</t>
  </si>
  <si>
    <t>5803508-IB_Reop</t>
  </si>
  <si>
    <t>5803508-HD_Reop</t>
  </si>
  <si>
    <t>5803508-NewRes</t>
  </si>
  <si>
    <t>5803508-IB_NewRes</t>
  </si>
  <si>
    <t>5803508-HD_NewRes</t>
  </si>
  <si>
    <t>5803787-Baseline</t>
  </si>
  <si>
    <t>5803787-FutDems_NoIPPs</t>
  </si>
  <si>
    <t>5803787-IB_FutDems_NoIPPs</t>
  </si>
  <si>
    <t>5803787-HD_FutDems_NoIPPs</t>
  </si>
  <si>
    <t>5803787-Reop</t>
  </si>
  <si>
    <t>5803787-IB_Reop</t>
  </si>
  <si>
    <t>5803787-HD_Reop</t>
  </si>
  <si>
    <t>5803787-NewRes</t>
  </si>
  <si>
    <t>5803787-IB_NewRes</t>
  </si>
  <si>
    <t>5803787-HD_NewRes</t>
  </si>
  <si>
    <t>4403902-Baseline</t>
  </si>
  <si>
    <t>4403902-FutDems_NoIPPs</t>
  </si>
  <si>
    <t>4403902-IB_FutDems_NoIPPs</t>
  </si>
  <si>
    <t>4403902-HD_FutDems_NoIPPs</t>
  </si>
  <si>
    <t>4403902-Reop</t>
  </si>
  <si>
    <t>4403902-IB_Reop</t>
  </si>
  <si>
    <t>4403902-HD_Reop</t>
  </si>
  <si>
    <t>4403902-NewRes</t>
  </si>
  <si>
    <t>4403902-IB_NewRes</t>
  </si>
  <si>
    <t>4403902-HD_NewRes</t>
  </si>
  <si>
    <t>44_JWCD-Baseline</t>
  </si>
  <si>
    <t>44_JWCD-FutDems_NoIPPs</t>
  </si>
  <si>
    <t>44_JWCD-IB_FutDems_NoIPPs</t>
  </si>
  <si>
    <t>44_JWCD-HD_FutDems_NoIPPs</t>
  </si>
  <si>
    <t>44_JWCD-Reop</t>
  </si>
  <si>
    <t>44_JWCD-IB_Reop</t>
  </si>
  <si>
    <t>44_JWCD-HD_Reop</t>
  </si>
  <si>
    <t>44_JWCD-NewRes</t>
  </si>
  <si>
    <t>44_JWCD-IB_NewRes</t>
  </si>
  <si>
    <t>44_JWCD-HD_NewRes</t>
  </si>
  <si>
    <t>FutDems_NoIPPs</t>
  </si>
  <si>
    <t>IB_FutDems_NoIPPs</t>
  </si>
  <si>
    <t>HD_FutDems_NoIPPs</t>
  </si>
  <si>
    <t>Reop</t>
  </si>
  <si>
    <t>IB_Reop</t>
  </si>
  <si>
    <t>HD_Reop</t>
  </si>
  <si>
    <t>NewRes</t>
  </si>
  <si>
    <t>IB_NewRes</t>
  </si>
  <si>
    <t>HD_NewRes</t>
  </si>
  <si>
    <t>44_JWCD</t>
  </si>
  <si>
    <t>Check</t>
  </si>
  <si>
    <t>Juniper</t>
  </si>
  <si>
    <t>Historical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</si>
</sst>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2" fillId="0" borderId="0" xfId="0" applyFont="1" applyBorder="1"/>
    <xf numFmtId="9" fontId="0" fillId="0" borderId="0" xfId="1" applyFont="1" applyBorder="1"/>
    <xf numFmtId="1" fontId="0" fillId="0" borderId="0" xfId="0" applyNumberFormat="1" applyBorder="1"/>
    <xf numFmtId="0" fontId="2" fillId="3" borderId="0" xfId="0" applyFont="1" applyFill="1" applyBorder="1"/>
    <xf numFmtId="0" fontId="0" fillId="3" borderId="0" xfId="0" applyFill="1" applyBorder="1"/>
    <xf numFmtId="1" fontId="0" fillId="3" borderId="0" xfId="0" applyNumberFormat="1" applyFill="1" applyBorder="1"/>
    <xf numFmtId="9" fontId="0" fillId="3" borderId="0" xfId="1" applyFont="1" applyFill="1" applyBorder="1"/>
    <xf numFmtId="9" fontId="0" fillId="0" borderId="0" xfId="0" applyNumberFormat="1"/>
    <xf numFmtId="9" fontId="0" fillId="3" borderId="0" xfId="0" applyNumberFormat="1" applyFill="1"/>
    <xf numFmtId="0" fontId="2" fillId="0" borderId="0" xfId="0" applyFont="1"/>
    <xf numFmtId="9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MaxEOM!$B$1</c:f>
              <c:strCache>
                <c:ptCount val="1"/>
                <c:pt idx="0">
                  <c:v>5804213-Baseline</c:v>
                </c:pt>
              </c:strCache>
            </c:strRef>
          </c:tx>
          <c:marker>
            <c:symbol val="none"/>
          </c:marker>
          <c:val>
            <c:numRef>
              <c:f>MaxEOM!$B$2:$B$42</c:f>
              <c:numCache>
                <c:formatCode>General</c:formatCode>
                <c:ptCount val="41"/>
                <c:pt idx="2" formatCode="0">
                  <c:v>36460</c:v>
                </c:pt>
                <c:pt idx="3" formatCode="0">
                  <c:v>36460</c:v>
                </c:pt>
                <c:pt idx="4" formatCode="0">
                  <c:v>36460</c:v>
                </c:pt>
                <c:pt idx="5" formatCode="0">
                  <c:v>36455.949999999997</c:v>
                </c:pt>
                <c:pt idx="6" formatCode="0">
                  <c:v>36460</c:v>
                </c:pt>
                <c:pt idx="7" formatCode="0">
                  <c:v>36460</c:v>
                </c:pt>
                <c:pt idx="8" formatCode="0">
                  <c:v>36460</c:v>
                </c:pt>
                <c:pt idx="9" formatCode="0">
                  <c:v>36455.949999999997</c:v>
                </c:pt>
                <c:pt idx="10" formatCode="0">
                  <c:v>36460</c:v>
                </c:pt>
                <c:pt idx="11" formatCode="0">
                  <c:v>36460</c:v>
                </c:pt>
                <c:pt idx="12" formatCode="0">
                  <c:v>36460</c:v>
                </c:pt>
                <c:pt idx="13" formatCode="0">
                  <c:v>36460</c:v>
                </c:pt>
                <c:pt idx="14" formatCode="0">
                  <c:v>36460</c:v>
                </c:pt>
                <c:pt idx="15" formatCode="0">
                  <c:v>36460</c:v>
                </c:pt>
                <c:pt idx="16" formatCode="0">
                  <c:v>36458.44</c:v>
                </c:pt>
                <c:pt idx="17" formatCode="0">
                  <c:v>36452.69</c:v>
                </c:pt>
                <c:pt idx="18" formatCode="0">
                  <c:v>36455.949999999997</c:v>
                </c:pt>
                <c:pt idx="19" formatCode="0">
                  <c:v>36460</c:v>
                </c:pt>
                <c:pt idx="20" formatCode="0">
                  <c:v>36455.949999999997</c:v>
                </c:pt>
                <c:pt idx="21" formatCode="0">
                  <c:v>36460</c:v>
                </c:pt>
                <c:pt idx="22" formatCode="0">
                  <c:v>36452.69</c:v>
                </c:pt>
                <c:pt idx="23" formatCode="0">
                  <c:v>36460</c:v>
                </c:pt>
                <c:pt idx="24" formatCode="0">
                  <c:v>36460</c:v>
                </c:pt>
                <c:pt idx="25" formatCode="0">
                  <c:v>36460</c:v>
                </c:pt>
                <c:pt idx="26" formatCode="0">
                  <c:v>36460</c:v>
                </c:pt>
                <c:pt idx="27" formatCode="0">
                  <c:v>36460</c:v>
                </c:pt>
                <c:pt idx="28" formatCode="0">
                  <c:v>36455.949999999997</c:v>
                </c:pt>
                <c:pt idx="29" formatCode="0">
                  <c:v>34444.51</c:v>
                </c:pt>
                <c:pt idx="30" formatCode="0">
                  <c:v>36421.11</c:v>
                </c:pt>
                <c:pt idx="31" formatCode="0">
                  <c:v>36343.550000000003</c:v>
                </c:pt>
                <c:pt idx="32" formatCode="0">
                  <c:v>36455.949999999997</c:v>
                </c:pt>
                <c:pt idx="33" formatCode="0">
                  <c:v>36458.44</c:v>
                </c:pt>
                <c:pt idx="34" formatCode="0">
                  <c:v>36460</c:v>
                </c:pt>
                <c:pt idx="35" formatCode="0">
                  <c:v>36455.949999999997</c:v>
                </c:pt>
                <c:pt idx="36" formatCode="0">
                  <c:v>36460</c:v>
                </c:pt>
                <c:pt idx="37" formatCode="0">
                  <c:v>36460</c:v>
                </c:pt>
                <c:pt idx="38" formatCode="0">
                  <c:v>36458.44</c:v>
                </c:pt>
                <c:pt idx="39" formatCode="0">
                  <c:v>36460</c:v>
                </c:pt>
                <c:pt idx="40" formatCode="0">
                  <c:v>36452.69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MaxEOM!$C$1</c:f>
              <c:strCache>
                <c:ptCount val="1"/>
                <c:pt idx="0">
                  <c:v>5804213-FutDems_NoIPPs</c:v>
                </c:pt>
              </c:strCache>
            </c:strRef>
          </c:tx>
          <c:marker>
            <c:symbol val="none"/>
          </c:marker>
          <c:val>
            <c:numRef>
              <c:f>MaxEOM!$C$2:$C$42</c:f>
              <c:numCache>
                <c:formatCode>General</c:formatCode>
                <c:ptCount val="41"/>
                <c:pt idx="2" formatCode="0">
                  <c:v>36460</c:v>
                </c:pt>
                <c:pt idx="3" formatCode="0">
                  <c:v>36460</c:v>
                </c:pt>
                <c:pt idx="4" formatCode="0">
                  <c:v>36460</c:v>
                </c:pt>
                <c:pt idx="5" formatCode="0">
                  <c:v>36452.69</c:v>
                </c:pt>
                <c:pt idx="6" formatCode="0">
                  <c:v>36460</c:v>
                </c:pt>
                <c:pt idx="7" formatCode="0">
                  <c:v>36460</c:v>
                </c:pt>
                <c:pt idx="8" formatCode="0">
                  <c:v>36460</c:v>
                </c:pt>
                <c:pt idx="9" formatCode="0">
                  <c:v>36455.949999999997</c:v>
                </c:pt>
                <c:pt idx="10" formatCode="0">
                  <c:v>36460</c:v>
                </c:pt>
                <c:pt idx="11" formatCode="0">
                  <c:v>36460</c:v>
                </c:pt>
                <c:pt idx="12" formatCode="0">
                  <c:v>36460</c:v>
                </c:pt>
                <c:pt idx="13" formatCode="0">
                  <c:v>36460</c:v>
                </c:pt>
                <c:pt idx="14" formatCode="0">
                  <c:v>36460</c:v>
                </c:pt>
                <c:pt idx="15" formatCode="0">
                  <c:v>36460</c:v>
                </c:pt>
                <c:pt idx="16" formatCode="0">
                  <c:v>36458.44</c:v>
                </c:pt>
                <c:pt idx="17" formatCode="0">
                  <c:v>36449.82</c:v>
                </c:pt>
                <c:pt idx="18" formatCode="0">
                  <c:v>36455.949999999997</c:v>
                </c:pt>
                <c:pt idx="19" formatCode="0">
                  <c:v>36460</c:v>
                </c:pt>
                <c:pt idx="20" formatCode="0">
                  <c:v>36455.949999999997</c:v>
                </c:pt>
                <c:pt idx="21" formatCode="0">
                  <c:v>36460</c:v>
                </c:pt>
                <c:pt idx="22" formatCode="0">
                  <c:v>36449.82</c:v>
                </c:pt>
                <c:pt idx="23" formatCode="0">
                  <c:v>36460</c:v>
                </c:pt>
                <c:pt idx="24" formatCode="0">
                  <c:v>36460</c:v>
                </c:pt>
                <c:pt idx="25" formatCode="0">
                  <c:v>36460</c:v>
                </c:pt>
                <c:pt idx="26" formatCode="0">
                  <c:v>36460</c:v>
                </c:pt>
                <c:pt idx="27" formatCode="0">
                  <c:v>36460</c:v>
                </c:pt>
                <c:pt idx="28" formatCode="0">
                  <c:v>36455.949999999997</c:v>
                </c:pt>
                <c:pt idx="29" formatCode="0">
                  <c:v>32795.18</c:v>
                </c:pt>
                <c:pt idx="30" formatCode="0">
                  <c:v>34603.519999999997</c:v>
                </c:pt>
                <c:pt idx="31" formatCode="0">
                  <c:v>34126.21</c:v>
                </c:pt>
                <c:pt idx="32" formatCode="0">
                  <c:v>36449.21</c:v>
                </c:pt>
                <c:pt idx="33" formatCode="0">
                  <c:v>36458.44</c:v>
                </c:pt>
                <c:pt idx="34" formatCode="0">
                  <c:v>36460</c:v>
                </c:pt>
                <c:pt idx="35" formatCode="0">
                  <c:v>36455.949999999997</c:v>
                </c:pt>
                <c:pt idx="36" formatCode="0">
                  <c:v>36460</c:v>
                </c:pt>
                <c:pt idx="37" formatCode="0">
                  <c:v>36458.44</c:v>
                </c:pt>
                <c:pt idx="38" formatCode="0">
                  <c:v>36455.949999999997</c:v>
                </c:pt>
                <c:pt idx="39" formatCode="0">
                  <c:v>36460</c:v>
                </c:pt>
                <c:pt idx="40" formatCode="0">
                  <c:v>35743.440000000002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MaxEOM!$D$1</c:f>
              <c:strCache>
                <c:ptCount val="1"/>
                <c:pt idx="0">
                  <c:v>5804213-IB_FutDems_NoIPPs</c:v>
                </c:pt>
              </c:strCache>
            </c:strRef>
          </c:tx>
          <c:marker>
            <c:symbol val="none"/>
          </c:marker>
          <c:val>
            <c:numRef>
              <c:f>MaxEOM!$D$2:$D$42</c:f>
              <c:numCache>
                <c:formatCode>General</c:formatCode>
                <c:ptCount val="41"/>
                <c:pt idx="1">
                  <c:v>36460</c:v>
                </c:pt>
                <c:pt idx="2" formatCode="0">
                  <c:v>36233.94</c:v>
                </c:pt>
                <c:pt idx="3" formatCode="0">
                  <c:v>36412.17</c:v>
                </c:pt>
                <c:pt idx="4" formatCode="0">
                  <c:v>35277.46</c:v>
                </c:pt>
                <c:pt idx="5" formatCode="0">
                  <c:v>36343.85</c:v>
                </c:pt>
                <c:pt idx="6" formatCode="0">
                  <c:v>36339.440000000002</c:v>
                </c:pt>
                <c:pt idx="7" formatCode="0">
                  <c:v>36339.46</c:v>
                </c:pt>
                <c:pt idx="8" formatCode="0">
                  <c:v>35614.800000000003</c:v>
                </c:pt>
                <c:pt idx="9" formatCode="0">
                  <c:v>36341.379999999997</c:v>
                </c:pt>
                <c:pt idx="10" formatCode="0">
                  <c:v>36339.879999999997</c:v>
                </c:pt>
                <c:pt idx="11" formatCode="0">
                  <c:v>36411.68</c:v>
                </c:pt>
                <c:pt idx="12" formatCode="0">
                  <c:v>36460</c:v>
                </c:pt>
                <c:pt idx="13" formatCode="0">
                  <c:v>36460</c:v>
                </c:pt>
                <c:pt idx="14" formatCode="0">
                  <c:v>36460</c:v>
                </c:pt>
                <c:pt idx="15" formatCode="0">
                  <c:v>36340.080000000002</c:v>
                </c:pt>
                <c:pt idx="16" formatCode="0">
                  <c:v>36412.19</c:v>
                </c:pt>
                <c:pt idx="17" formatCode="0">
                  <c:v>36340.19</c:v>
                </c:pt>
                <c:pt idx="18" formatCode="0">
                  <c:v>36341.18</c:v>
                </c:pt>
                <c:pt idx="19" formatCode="0">
                  <c:v>35471.39</c:v>
                </c:pt>
                <c:pt idx="20" formatCode="0">
                  <c:v>36339.85</c:v>
                </c:pt>
                <c:pt idx="21" formatCode="0">
                  <c:v>36411.760000000002</c:v>
                </c:pt>
                <c:pt idx="22" formatCode="0">
                  <c:v>36236.86</c:v>
                </c:pt>
                <c:pt idx="23" formatCode="0">
                  <c:v>36411.79</c:v>
                </c:pt>
                <c:pt idx="24" formatCode="0">
                  <c:v>36412.339999999997</c:v>
                </c:pt>
                <c:pt idx="25" formatCode="0">
                  <c:v>36460</c:v>
                </c:pt>
                <c:pt idx="26" formatCode="0">
                  <c:v>36339.360000000001</c:v>
                </c:pt>
                <c:pt idx="27" formatCode="0">
                  <c:v>36339.440000000002</c:v>
                </c:pt>
                <c:pt idx="28" formatCode="0">
                  <c:v>36342.82</c:v>
                </c:pt>
                <c:pt idx="29" formatCode="0">
                  <c:v>30580.65</c:v>
                </c:pt>
                <c:pt idx="30" formatCode="0">
                  <c:v>34096.46</c:v>
                </c:pt>
                <c:pt idx="31" formatCode="0">
                  <c:v>32866.07</c:v>
                </c:pt>
                <c:pt idx="32" formatCode="0">
                  <c:v>33163.57</c:v>
                </c:pt>
                <c:pt idx="33" formatCode="0">
                  <c:v>36341.94</c:v>
                </c:pt>
                <c:pt idx="34" formatCode="0">
                  <c:v>36412.449999999997</c:v>
                </c:pt>
                <c:pt idx="35" formatCode="0">
                  <c:v>36343.550000000003</c:v>
                </c:pt>
                <c:pt idx="36" formatCode="0">
                  <c:v>36411.800000000003</c:v>
                </c:pt>
                <c:pt idx="37" formatCode="0">
                  <c:v>35576.550000000003</c:v>
                </c:pt>
                <c:pt idx="38" formatCode="0">
                  <c:v>36412.910000000003</c:v>
                </c:pt>
                <c:pt idx="39" formatCode="0">
                  <c:v>36460</c:v>
                </c:pt>
                <c:pt idx="40" formatCode="0">
                  <c:v>36346.97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MaxEOM!$E$1</c:f>
              <c:strCache>
                <c:ptCount val="1"/>
                <c:pt idx="0">
                  <c:v>5804213-HD_FutDems_NoIPPs</c:v>
                </c:pt>
              </c:strCache>
            </c:strRef>
          </c:tx>
          <c:marker>
            <c:symbol val="none"/>
          </c:marker>
          <c:val>
            <c:numRef>
              <c:f>MaxEOM!$E$2:$E$42</c:f>
              <c:numCache>
                <c:formatCode>General</c:formatCode>
                <c:ptCount val="41"/>
                <c:pt idx="1">
                  <c:v>36460</c:v>
                </c:pt>
                <c:pt idx="2" formatCode="0">
                  <c:v>36139.97</c:v>
                </c:pt>
                <c:pt idx="3" formatCode="0">
                  <c:v>36341.75</c:v>
                </c:pt>
                <c:pt idx="4" formatCode="0">
                  <c:v>32713.16</c:v>
                </c:pt>
                <c:pt idx="5" formatCode="0">
                  <c:v>36234.78</c:v>
                </c:pt>
                <c:pt idx="6" formatCode="0">
                  <c:v>36340.14</c:v>
                </c:pt>
                <c:pt idx="7" formatCode="0">
                  <c:v>36340.230000000003</c:v>
                </c:pt>
                <c:pt idx="8" formatCode="0">
                  <c:v>33132.639999999999</c:v>
                </c:pt>
                <c:pt idx="9" formatCode="0">
                  <c:v>36344.9</c:v>
                </c:pt>
                <c:pt idx="10" formatCode="0">
                  <c:v>36341.58</c:v>
                </c:pt>
                <c:pt idx="11" formatCode="0">
                  <c:v>36341.800000000003</c:v>
                </c:pt>
                <c:pt idx="12" formatCode="0">
                  <c:v>36460</c:v>
                </c:pt>
                <c:pt idx="13" formatCode="0">
                  <c:v>36411.760000000002</c:v>
                </c:pt>
                <c:pt idx="14" formatCode="0">
                  <c:v>36340</c:v>
                </c:pt>
                <c:pt idx="15" formatCode="0">
                  <c:v>36343.53</c:v>
                </c:pt>
                <c:pt idx="16" formatCode="0">
                  <c:v>36338.86</c:v>
                </c:pt>
                <c:pt idx="17" formatCode="0">
                  <c:v>34416.160000000003</c:v>
                </c:pt>
                <c:pt idx="18" formatCode="0">
                  <c:v>36344.620000000003</c:v>
                </c:pt>
                <c:pt idx="19" formatCode="0">
                  <c:v>32867.65</c:v>
                </c:pt>
                <c:pt idx="20" formatCode="0">
                  <c:v>36344.47</c:v>
                </c:pt>
                <c:pt idx="21" formatCode="0">
                  <c:v>36340.49</c:v>
                </c:pt>
                <c:pt idx="22" formatCode="0">
                  <c:v>36145.78</c:v>
                </c:pt>
                <c:pt idx="23" formatCode="0">
                  <c:v>36412.25</c:v>
                </c:pt>
                <c:pt idx="24" formatCode="0">
                  <c:v>36412.480000000003</c:v>
                </c:pt>
                <c:pt idx="25" formatCode="0">
                  <c:v>36411.760000000002</c:v>
                </c:pt>
                <c:pt idx="26" formatCode="0">
                  <c:v>36340.300000000003</c:v>
                </c:pt>
                <c:pt idx="27" formatCode="0">
                  <c:v>36340.11</c:v>
                </c:pt>
                <c:pt idx="28" formatCode="0">
                  <c:v>36017.46</c:v>
                </c:pt>
                <c:pt idx="29" formatCode="0">
                  <c:v>28660</c:v>
                </c:pt>
                <c:pt idx="30" formatCode="0">
                  <c:v>31630.9</c:v>
                </c:pt>
                <c:pt idx="31" formatCode="0">
                  <c:v>27510.67</c:v>
                </c:pt>
                <c:pt idx="32" formatCode="0">
                  <c:v>26149.41</c:v>
                </c:pt>
                <c:pt idx="33" formatCode="0">
                  <c:v>32888.980000000003</c:v>
                </c:pt>
                <c:pt idx="34" formatCode="0">
                  <c:v>33066.949999999997</c:v>
                </c:pt>
                <c:pt idx="35" formatCode="0">
                  <c:v>36350.21</c:v>
                </c:pt>
                <c:pt idx="36" formatCode="0">
                  <c:v>36338.730000000003</c:v>
                </c:pt>
                <c:pt idx="37" formatCode="0">
                  <c:v>32715.759999999998</c:v>
                </c:pt>
                <c:pt idx="38" formatCode="0">
                  <c:v>36341.800000000003</c:v>
                </c:pt>
                <c:pt idx="39" formatCode="0">
                  <c:v>33212.32</c:v>
                </c:pt>
                <c:pt idx="40" formatCode="0">
                  <c:v>32883.72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MaxEOM!$F$1</c:f>
              <c:strCache>
                <c:ptCount val="1"/>
                <c:pt idx="0">
                  <c:v>5804213-Reop</c:v>
                </c:pt>
              </c:strCache>
            </c:strRef>
          </c:tx>
          <c:marker>
            <c:symbol val="none"/>
          </c:marker>
          <c:val>
            <c:numRef>
              <c:f>MaxEOM!$F$2:$F$42</c:f>
              <c:numCache>
                <c:formatCode>General</c:formatCode>
                <c:ptCount val="41"/>
                <c:pt idx="2" formatCode="0">
                  <c:v>36460</c:v>
                </c:pt>
                <c:pt idx="3" formatCode="0">
                  <c:v>36460</c:v>
                </c:pt>
                <c:pt idx="4" formatCode="0">
                  <c:v>35944.49</c:v>
                </c:pt>
                <c:pt idx="5" formatCode="0">
                  <c:v>36449.82</c:v>
                </c:pt>
                <c:pt idx="6" formatCode="0">
                  <c:v>36455.949999999997</c:v>
                </c:pt>
                <c:pt idx="7" formatCode="0">
                  <c:v>36455.949999999997</c:v>
                </c:pt>
                <c:pt idx="8" formatCode="0">
                  <c:v>36455.949999999997</c:v>
                </c:pt>
                <c:pt idx="9" formatCode="0">
                  <c:v>36455.949999999997</c:v>
                </c:pt>
                <c:pt idx="10" formatCode="0">
                  <c:v>36460</c:v>
                </c:pt>
                <c:pt idx="11" formatCode="0">
                  <c:v>36460</c:v>
                </c:pt>
                <c:pt idx="12" formatCode="0">
                  <c:v>36460</c:v>
                </c:pt>
                <c:pt idx="13" formatCode="0">
                  <c:v>36460</c:v>
                </c:pt>
                <c:pt idx="14" formatCode="0">
                  <c:v>36460</c:v>
                </c:pt>
                <c:pt idx="15" formatCode="0">
                  <c:v>36455.949999999997</c:v>
                </c:pt>
                <c:pt idx="16" formatCode="0">
                  <c:v>36455.949999999997</c:v>
                </c:pt>
                <c:pt idx="17" formatCode="0">
                  <c:v>35738.910000000003</c:v>
                </c:pt>
                <c:pt idx="18" formatCode="0">
                  <c:v>36452.69</c:v>
                </c:pt>
                <c:pt idx="19" formatCode="0">
                  <c:v>36455.96</c:v>
                </c:pt>
                <c:pt idx="20" formatCode="0">
                  <c:v>36455.949999999997</c:v>
                </c:pt>
                <c:pt idx="21" formatCode="0">
                  <c:v>36458.44</c:v>
                </c:pt>
                <c:pt idx="22" formatCode="0">
                  <c:v>36449.82</c:v>
                </c:pt>
                <c:pt idx="23" formatCode="0">
                  <c:v>36455.949999999997</c:v>
                </c:pt>
                <c:pt idx="24" formatCode="0">
                  <c:v>36458.44</c:v>
                </c:pt>
                <c:pt idx="25" formatCode="0">
                  <c:v>36460</c:v>
                </c:pt>
                <c:pt idx="26" formatCode="0">
                  <c:v>36460</c:v>
                </c:pt>
                <c:pt idx="27" formatCode="0">
                  <c:v>36460</c:v>
                </c:pt>
                <c:pt idx="28" formatCode="0">
                  <c:v>36452.69</c:v>
                </c:pt>
                <c:pt idx="29" formatCode="0">
                  <c:v>31655.15</c:v>
                </c:pt>
                <c:pt idx="30" formatCode="0">
                  <c:v>30851.17</c:v>
                </c:pt>
                <c:pt idx="31" formatCode="0">
                  <c:v>24529.64</c:v>
                </c:pt>
                <c:pt idx="32" formatCode="0">
                  <c:v>27191.14</c:v>
                </c:pt>
                <c:pt idx="33" formatCode="0">
                  <c:v>36452.69</c:v>
                </c:pt>
                <c:pt idx="34" formatCode="0">
                  <c:v>36458.44</c:v>
                </c:pt>
                <c:pt idx="35" formatCode="0">
                  <c:v>36455.96</c:v>
                </c:pt>
                <c:pt idx="36" formatCode="0">
                  <c:v>36458.44</c:v>
                </c:pt>
                <c:pt idx="37" formatCode="0">
                  <c:v>36452.69</c:v>
                </c:pt>
                <c:pt idx="38" formatCode="0">
                  <c:v>36455.949999999997</c:v>
                </c:pt>
                <c:pt idx="39" formatCode="0">
                  <c:v>36460</c:v>
                </c:pt>
                <c:pt idx="40" formatCode="0">
                  <c:v>30493.33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MaxEOM!$G$1</c:f>
              <c:strCache>
                <c:ptCount val="1"/>
                <c:pt idx="0">
                  <c:v>5804213-IB_Reop</c:v>
                </c:pt>
              </c:strCache>
            </c:strRef>
          </c:tx>
          <c:marker>
            <c:symbol val="none"/>
          </c:marker>
          <c:val>
            <c:numRef>
              <c:f>MaxEOM!$G$2:$G$42</c:f>
              <c:numCache>
                <c:formatCode>General</c:formatCode>
                <c:ptCount val="41"/>
                <c:pt idx="1">
                  <c:v>36460</c:v>
                </c:pt>
                <c:pt idx="2" formatCode="0">
                  <c:v>36239.58</c:v>
                </c:pt>
                <c:pt idx="3" formatCode="0">
                  <c:v>36341.800000000003</c:v>
                </c:pt>
                <c:pt idx="4" formatCode="0">
                  <c:v>28270.55</c:v>
                </c:pt>
                <c:pt idx="5" formatCode="0">
                  <c:v>36137.660000000003</c:v>
                </c:pt>
                <c:pt idx="6" formatCode="0">
                  <c:v>36344.269999999997</c:v>
                </c:pt>
                <c:pt idx="7" formatCode="0">
                  <c:v>36345.5</c:v>
                </c:pt>
                <c:pt idx="8" formatCode="0">
                  <c:v>32875.19</c:v>
                </c:pt>
                <c:pt idx="9" formatCode="0">
                  <c:v>36348.75</c:v>
                </c:pt>
                <c:pt idx="10" formatCode="0">
                  <c:v>36344.339999999997</c:v>
                </c:pt>
                <c:pt idx="11" formatCode="0">
                  <c:v>36341.68</c:v>
                </c:pt>
                <c:pt idx="12" formatCode="0">
                  <c:v>36460</c:v>
                </c:pt>
                <c:pt idx="13" formatCode="0">
                  <c:v>36413.78</c:v>
                </c:pt>
                <c:pt idx="14" formatCode="0">
                  <c:v>36341.050000000003</c:v>
                </c:pt>
                <c:pt idx="15" formatCode="0">
                  <c:v>36347.730000000003</c:v>
                </c:pt>
                <c:pt idx="16" formatCode="0">
                  <c:v>36341.160000000003</c:v>
                </c:pt>
                <c:pt idx="17" formatCode="0">
                  <c:v>32871.43</c:v>
                </c:pt>
                <c:pt idx="18" formatCode="0">
                  <c:v>34696.660000000003</c:v>
                </c:pt>
                <c:pt idx="19" formatCode="0">
                  <c:v>30104.13</c:v>
                </c:pt>
                <c:pt idx="20" formatCode="0">
                  <c:v>36343.53</c:v>
                </c:pt>
                <c:pt idx="21" formatCode="0">
                  <c:v>36341.800000000003</c:v>
                </c:pt>
                <c:pt idx="22" formatCode="0">
                  <c:v>36143.379999999997</c:v>
                </c:pt>
                <c:pt idx="23" formatCode="0">
                  <c:v>36414.660000000003</c:v>
                </c:pt>
                <c:pt idx="24" formatCode="0">
                  <c:v>36339.370000000003</c:v>
                </c:pt>
                <c:pt idx="25" formatCode="0">
                  <c:v>36460</c:v>
                </c:pt>
                <c:pt idx="26" formatCode="0">
                  <c:v>36342.879999999997</c:v>
                </c:pt>
                <c:pt idx="27" formatCode="0">
                  <c:v>36343.980000000003</c:v>
                </c:pt>
                <c:pt idx="28" formatCode="0">
                  <c:v>34430.53</c:v>
                </c:pt>
                <c:pt idx="29" formatCode="0">
                  <c:v>27302.799999999999</c:v>
                </c:pt>
                <c:pt idx="30" formatCode="0">
                  <c:v>32696.720000000001</c:v>
                </c:pt>
                <c:pt idx="31" formatCode="0">
                  <c:v>26357.8</c:v>
                </c:pt>
                <c:pt idx="32" formatCode="0">
                  <c:v>23774.28</c:v>
                </c:pt>
                <c:pt idx="33" formatCode="0">
                  <c:v>33807.199999999997</c:v>
                </c:pt>
                <c:pt idx="34" formatCode="0">
                  <c:v>35130.82</c:v>
                </c:pt>
                <c:pt idx="35" formatCode="0">
                  <c:v>36349.040000000001</c:v>
                </c:pt>
                <c:pt idx="36" formatCode="0">
                  <c:v>36342.65</c:v>
                </c:pt>
                <c:pt idx="37" formatCode="0">
                  <c:v>32668.16</c:v>
                </c:pt>
                <c:pt idx="38" formatCode="0">
                  <c:v>36341.79</c:v>
                </c:pt>
                <c:pt idx="39" formatCode="0">
                  <c:v>33882.32</c:v>
                </c:pt>
                <c:pt idx="40" formatCode="0">
                  <c:v>32681.29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MaxEOM!$H$1</c:f>
              <c:strCache>
                <c:ptCount val="1"/>
                <c:pt idx="0">
                  <c:v>5804213-HD_Reop</c:v>
                </c:pt>
              </c:strCache>
            </c:strRef>
          </c:tx>
          <c:marker>
            <c:symbol val="none"/>
          </c:marker>
          <c:val>
            <c:numRef>
              <c:f>MaxEOM!$H$2:$H$42</c:f>
              <c:numCache>
                <c:formatCode>General</c:formatCode>
                <c:ptCount val="41"/>
                <c:pt idx="1">
                  <c:v>36411.730000000003</c:v>
                </c:pt>
                <c:pt idx="2" formatCode="0">
                  <c:v>35205.160000000003</c:v>
                </c:pt>
                <c:pt idx="3" formatCode="0">
                  <c:v>36346.06</c:v>
                </c:pt>
                <c:pt idx="4" formatCode="0">
                  <c:v>26168.26</c:v>
                </c:pt>
                <c:pt idx="5" formatCode="0">
                  <c:v>33251.93</c:v>
                </c:pt>
                <c:pt idx="6" formatCode="0">
                  <c:v>36349.08</c:v>
                </c:pt>
                <c:pt idx="7" formatCode="0">
                  <c:v>36346.54</c:v>
                </c:pt>
                <c:pt idx="8" formatCode="0">
                  <c:v>27739.38</c:v>
                </c:pt>
                <c:pt idx="9" formatCode="0">
                  <c:v>35114.730000000003</c:v>
                </c:pt>
                <c:pt idx="10" formatCode="0">
                  <c:v>36238.69</c:v>
                </c:pt>
                <c:pt idx="11" formatCode="0">
                  <c:v>36342.78</c:v>
                </c:pt>
                <c:pt idx="12" formatCode="0">
                  <c:v>36411.96</c:v>
                </c:pt>
                <c:pt idx="13" formatCode="0">
                  <c:v>36339.58</c:v>
                </c:pt>
                <c:pt idx="14" formatCode="0">
                  <c:v>35333.89</c:v>
                </c:pt>
                <c:pt idx="15" formatCode="0">
                  <c:v>34054.07</c:v>
                </c:pt>
                <c:pt idx="16" formatCode="0">
                  <c:v>32875.339999999997</c:v>
                </c:pt>
                <c:pt idx="17" formatCode="0">
                  <c:v>27165.53</c:v>
                </c:pt>
                <c:pt idx="18" formatCode="0">
                  <c:v>27114.42</c:v>
                </c:pt>
                <c:pt idx="19" formatCode="0">
                  <c:v>18563.13</c:v>
                </c:pt>
                <c:pt idx="20" formatCode="0">
                  <c:v>32910.239999999998</c:v>
                </c:pt>
                <c:pt idx="21" formatCode="0">
                  <c:v>32057.97</c:v>
                </c:pt>
                <c:pt idx="22" formatCode="0">
                  <c:v>32411.279999999999</c:v>
                </c:pt>
                <c:pt idx="23" formatCode="0">
                  <c:v>36345.42</c:v>
                </c:pt>
                <c:pt idx="24" formatCode="0">
                  <c:v>36341.58</c:v>
                </c:pt>
                <c:pt idx="25" formatCode="0">
                  <c:v>36413.68</c:v>
                </c:pt>
                <c:pt idx="26" formatCode="0">
                  <c:v>33228.19</c:v>
                </c:pt>
                <c:pt idx="27" formatCode="0">
                  <c:v>33844.19</c:v>
                </c:pt>
                <c:pt idx="28" formatCode="0">
                  <c:v>32675.42</c:v>
                </c:pt>
                <c:pt idx="29" formatCode="0">
                  <c:v>22391.62</c:v>
                </c:pt>
                <c:pt idx="30" formatCode="0">
                  <c:v>21808.23</c:v>
                </c:pt>
                <c:pt idx="31" formatCode="0">
                  <c:v>13369.17</c:v>
                </c:pt>
                <c:pt idx="32" formatCode="0">
                  <c:v>12108.34</c:v>
                </c:pt>
                <c:pt idx="33" formatCode="0">
                  <c:v>21704.01</c:v>
                </c:pt>
                <c:pt idx="34" formatCode="0">
                  <c:v>19948.830000000002</c:v>
                </c:pt>
                <c:pt idx="35" formatCode="0">
                  <c:v>32734.89</c:v>
                </c:pt>
                <c:pt idx="36" formatCode="0">
                  <c:v>36348.230000000003</c:v>
                </c:pt>
                <c:pt idx="37" formatCode="0">
                  <c:v>27566.41</c:v>
                </c:pt>
                <c:pt idx="38" formatCode="0">
                  <c:v>36352.26</c:v>
                </c:pt>
                <c:pt idx="39" formatCode="0">
                  <c:v>30496.92</c:v>
                </c:pt>
                <c:pt idx="40" formatCode="0">
                  <c:v>26597.14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MaxEOM!$I$1</c:f>
              <c:strCache>
                <c:ptCount val="1"/>
                <c:pt idx="0">
                  <c:v>5804213-NewRes</c:v>
                </c:pt>
              </c:strCache>
            </c:strRef>
          </c:tx>
          <c:marker>
            <c:symbol val="none"/>
          </c:marker>
          <c:val>
            <c:numRef>
              <c:f>MaxEOM!$I$2:$I$42</c:f>
              <c:numCache>
                <c:formatCode>General</c:formatCode>
                <c:ptCount val="41"/>
                <c:pt idx="2" formatCode="0">
                  <c:v>36460</c:v>
                </c:pt>
                <c:pt idx="3" formatCode="0">
                  <c:v>36460</c:v>
                </c:pt>
                <c:pt idx="4" formatCode="0">
                  <c:v>36455.949999999997</c:v>
                </c:pt>
                <c:pt idx="5" formatCode="0">
                  <c:v>36452.69</c:v>
                </c:pt>
                <c:pt idx="6" formatCode="0">
                  <c:v>36455.949999999997</c:v>
                </c:pt>
                <c:pt idx="7" formatCode="0">
                  <c:v>36455.949999999997</c:v>
                </c:pt>
                <c:pt idx="8" formatCode="0">
                  <c:v>36455.949999999997</c:v>
                </c:pt>
                <c:pt idx="9" formatCode="0">
                  <c:v>36455.949999999997</c:v>
                </c:pt>
                <c:pt idx="10" formatCode="0">
                  <c:v>36460</c:v>
                </c:pt>
                <c:pt idx="11" formatCode="0">
                  <c:v>36460</c:v>
                </c:pt>
                <c:pt idx="12" formatCode="0">
                  <c:v>36460</c:v>
                </c:pt>
                <c:pt idx="13" formatCode="0">
                  <c:v>36460</c:v>
                </c:pt>
                <c:pt idx="14" formatCode="0">
                  <c:v>36460</c:v>
                </c:pt>
                <c:pt idx="15" formatCode="0">
                  <c:v>36455.949999999997</c:v>
                </c:pt>
                <c:pt idx="16" formatCode="0">
                  <c:v>36455.949999999997</c:v>
                </c:pt>
                <c:pt idx="17" formatCode="0">
                  <c:v>36452.69</c:v>
                </c:pt>
                <c:pt idx="18" formatCode="0">
                  <c:v>36452.69</c:v>
                </c:pt>
                <c:pt idx="19" formatCode="0">
                  <c:v>36455.949999999997</c:v>
                </c:pt>
                <c:pt idx="20" formatCode="0">
                  <c:v>36455.949999999997</c:v>
                </c:pt>
                <c:pt idx="21" formatCode="0">
                  <c:v>36460</c:v>
                </c:pt>
                <c:pt idx="22" formatCode="0">
                  <c:v>36449.82</c:v>
                </c:pt>
                <c:pt idx="23" formatCode="0">
                  <c:v>36460</c:v>
                </c:pt>
                <c:pt idx="24" formatCode="0">
                  <c:v>36460</c:v>
                </c:pt>
                <c:pt idx="25" formatCode="0">
                  <c:v>36460</c:v>
                </c:pt>
                <c:pt idx="26" formatCode="0">
                  <c:v>36460</c:v>
                </c:pt>
                <c:pt idx="27" formatCode="0">
                  <c:v>36460</c:v>
                </c:pt>
                <c:pt idx="28" formatCode="0">
                  <c:v>36452.69</c:v>
                </c:pt>
                <c:pt idx="29" formatCode="0">
                  <c:v>32764.2</c:v>
                </c:pt>
                <c:pt idx="30" formatCode="0">
                  <c:v>36141.26</c:v>
                </c:pt>
                <c:pt idx="31" formatCode="0">
                  <c:v>34048.57</c:v>
                </c:pt>
                <c:pt idx="32" formatCode="0">
                  <c:v>36449.21</c:v>
                </c:pt>
                <c:pt idx="33" formatCode="0">
                  <c:v>36455.949999999997</c:v>
                </c:pt>
                <c:pt idx="34" formatCode="0">
                  <c:v>36458.44</c:v>
                </c:pt>
                <c:pt idx="35" formatCode="0">
                  <c:v>36455.949999999997</c:v>
                </c:pt>
                <c:pt idx="36" formatCode="0">
                  <c:v>36458.44</c:v>
                </c:pt>
                <c:pt idx="37" formatCode="0">
                  <c:v>36455.949999999997</c:v>
                </c:pt>
                <c:pt idx="38" formatCode="0">
                  <c:v>36455.949999999997</c:v>
                </c:pt>
                <c:pt idx="39" formatCode="0">
                  <c:v>36460</c:v>
                </c:pt>
                <c:pt idx="40" formatCode="0">
                  <c:v>34678.74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MaxEOM!$J$1</c:f>
              <c:strCache>
                <c:ptCount val="1"/>
                <c:pt idx="0">
                  <c:v>5804213-IB_NewRes</c:v>
                </c:pt>
              </c:strCache>
            </c:strRef>
          </c:tx>
          <c:marker>
            <c:symbol val="none"/>
          </c:marker>
          <c:val>
            <c:numRef>
              <c:f>MaxEOM!$J$2:$J$42</c:f>
              <c:numCache>
                <c:formatCode>General</c:formatCode>
                <c:ptCount val="41"/>
                <c:pt idx="1">
                  <c:v>36460</c:v>
                </c:pt>
                <c:pt idx="2" formatCode="0">
                  <c:v>36234.31</c:v>
                </c:pt>
                <c:pt idx="3" formatCode="0">
                  <c:v>36341.629999999997</c:v>
                </c:pt>
                <c:pt idx="4" formatCode="0">
                  <c:v>30153.439999999999</c:v>
                </c:pt>
                <c:pt idx="5" formatCode="0">
                  <c:v>36352.230000000003</c:v>
                </c:pt>
                <c:pt idx="6" formatCode="0">
                  <c:v>36343.449999999997</c:v>
                </c:pt>
                <c:pt idx="7" formatCode="0">
                  <c:v>36341.65</c:v>
                </c:pt>
                <c:pt idx="8" formatCode="0">
                  <c:v>36234.300000000003</c:v>
                </c:pt>
                <c:pt idx="9" formatCode="0">
                  <c:v>36341.65</c:v>
                </c:pt>
                <c:pt idx="10" formatCode="0">
                  <c:v>36342.78</c:v>
                </c:pt>
                <c:pt idx="11" formatCode="0">
                  <c:v>36339.71</c:v>
                </c:pt>
                <c:pt idx="12" formatCode="0">
                  <c:v>36460</c:v>
                </c:pt>
                <c:pt idx="13" formatCode="0">
                  <c:v>36411.57</c:v>
                </c:pt>
                <c:pt idx="14" formatCode="0">
                  <c:v>36460</c:v>
                </c:pt>
                <c:pt idx="15" formatCode="0">
                  <c:v>36347.800000000003</c:v>
                </c:pt>
                <c:pt idx="16" formatCode="0">
                  <c:v>36368.85</c:v>
                </c:pt>
                <c:pt idx="17" formatCode="0">
                  <c:v>36344.29</c:v>
                </c:pt>
                <c:pt idx="18" formatCode="0">
                  <c:v>36345.089999999997</c:v>
                </c:pt>
                <c:pt idx="19" formatCode="0">
                  <c:v>36238.61</c:v>
                </c:pt>
                <c:pt idx="20" formatCode="0">
                  <c:v>36339.11</c:v>
                </c:pt>
                <c:pt idx="21" formatCode="0">
                  <c:v>36339.800000000003</c:v>
                </c:pt>
                <c:pt idx="22" formatCode="0">
                  <c:v>36235.230000000003</c:v>
                </c:pt>
                <c:pt idx="23" formatCode="0">
                  <c:v>36414.42</c:v>
                </c:pt>
                <c:pt idx="24" formatCode="0">
                  <c:v>36415.339999999997</c:v>
                </c:pt>
                <c:pt idx="25" formatCode="0">
                  <c:v>36460</c:v>
                </c:pt>
                <c:pt idx="26" formatCode="0">
                  <c:v>36340.28</c:v>
                </c:pt>
                <c:pt idx="27" formatCode="0">
                  <c:v>36341.410000000003</c:v>
                </c:pt>
                <c:pt idx="28" formatCode="0">
                  <c:v>36349.11</c:v>
                </c:pt>
                <c:pt idx="29" formatCode="0">
                  <c:v>32379.439999999999</c:v>
                </c:pt>
                <c:pt idx="30" formatCode="0">
                  <c:v>36350.79</c:v>
                </c:pt>
                <c:pt idx="31" formatCode="0">
                  <c:v>35129.72</c:v>
                </c:pt>
                <c:pt idx="32" formatCode="0">
                  <c:v>36347.050000000003</c:v>
                </c:pt>
                <c:pt idx="33" formatCode="0">
                  <c:v>36344.61</c:v>
                </c:pt>
                <c:pt idx="34" formatCode="0">
                  <c:v>36338.910000000003</c:v>
                </c:pt>
                <c:pt idx="35" formatCode="0">
                  <c:v>36348.54</c:v>
                </c:pt>
                <c:pt idx="36" formatCode="0">
                  <c:v>36339.42</c:v>
                </c:pt>
                <c:pt idx="37" formatCode="0">
                  <c:v>36236.94</c:v>
                </c:pt>
                <c:pt idx="38" formatCode="0">
                  <c:v>36415.550000000003</c:v>
                </c:pt>
                <c:pt idx="39" formatCode="0">
                  <c:v>36340.300000000003</c:v>
                </c:pt>
                <c:pt idx="40" formatCode="0">
                  <c:v>36234.46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MaxEOM!$K$1</c:f>
              <c:strCache>
                <c:ptCount val="1"/>
                <c:pt idx="0">
                  <c:v>5804213-HD_NewRes</c:v>
                </c:pt>
              </c:strCache>
            </c:strRef>
          </c:tx>
          <c:marker>
            <c:symbol val="none"/>
          </c:marker>
          <c:val>
            <c:numRef>
              <c:f>MaxEOM!$K$2:$K$42</c:f>
              <c:numCache>
                <c:formatCode>General</c:formatCode>
                <c:ptCount val="41"/>
                <c:pt idx="1">
                  <c:v>36411.480000000003</c:v>
                </c:pt>
                <c:pt idx="2" formatCode="0">
                  <c:v>36241.129999999997</c:v>
                </c:pt>
                <c:pt idx="3" formatCode="0">
                  <c:v>36344.07</c:v>
                </c:pt>
                <c:pt idx="4" formatCode="0">
                  <c:v>27430.59</c:v>
                </c:pt>
                <c:pt idx="5" formatCode="0">
                  <c:v>36242.11</c:v>
                </c:pt>
                <c:pt idx="6" formatCode="0">
                  <c:v>36345.4</c:v>
                </c:pt>
                <c:pt idx="7" formatCode="0">
                  <c:v>36342.629999999997</c:v>
                </c:pt>
                <c:pt idx="8" formatCode="0">
                  <c:v>32993.379999999997</c:v>
                </c:pt>
                <c:pt idx="9" formatCode="0">
                  <c:v>36349.17</c:v>
                </c:pt>
                <c:pt idx="10" formatCode="0">
                  <c:v>36347.449999999997</c:v>
                </c:pt>
                <c:pt idx="11" formatCode="0">
                  <c:v>36341.96</c:v>
                </c:pt>
                <c:pt idx="12" formatCode="0">
                  <c:v>36412.080000000002</c:v>
                </c:pt>
                <c:pt idx="13" formatCode="0">
                  <c:v>36412.629999999997</c:v>
                </c:pt>
                <c:pt idx="14" formatCode="0">
                  <c:v>36347.019999999997</c:v>
                </c:pt>
                <c:pt idx="15" formatCode="0">
                  <c:v>36350.89</c:v>
                </c:pt>
                <c:pt idx="16" formatCode="0">
                  <c:v>36341.56</c:v>
                </c:pt>
                <c:pt idx="17" formatCode="0">
                  <c:v>34694.720000000001</c:v>
                </c:pt>
                <c:pt idx="18" formatCode="0">
                  <c:v>36233.71</c:v>
                </c:pt>
                <c:pt idx="19" formatCode="0">
                  <c:v>31362.67</c:v>
                </c:pt>
                <c:pt idx="20" formatCode="0">
                  <c:v>36347.379999999997</c:v>
                </c:pt>
                <c:pt idx="21" formatCode="0">
                  <c:v>36344.58</c:v>
                </c:pt>
                <c:pt idx="22" formatCode="0">
                  <c:v>36243.96</c:v>
                </c:pt>
                <c:pt idx="23" formatCode="0">
                  <c:v>36338.910000000003</c:v>
                </c:pt>
                <c:pt idx="24" formatCode="0">
                  <c:v>36338.81</c:v>
                </c:pt>
                <c:pt idx="25" formatCode="0">
                  <c:v>36413.019999999997</c:v>
                </c:pt>
                <c:pt idx="26" formatCode="0">
                  <c:v>36344.54</c:v>
                </c:pt>
                <c:pt idx="27" formatCode="0">
                  <c:v>36342.959999999999</c:v>
                </c:pt>
                <c:pt idx="28" formatCode="0">
                  <c:v>36233.949999999997</c:v>
                </c:pt>
                <c:pt idx="29" formatCode="0">
                  <c:v>26790.6</c:v>
                </c:pt>
                <c:pt idx="30" formatCode="0">
                  <c:v>30779.82</c:v>
                </c:pt>
                <c:pt idx="31" formatCode="0">
                  <c:v>26589.58</c:v>
                </c:pt>
                <c:pt idx="32" formatCode="0">
                  <c:v>24000.15</c:v>
                </c:pt>
                <c:pt idx="33" formatCode="0">
                  <c:v>32307.32</c:v>
                </c:pt>
                <c:pt idx="34" formatCode="0">
                  <c:v>35545.18</c:v>
                </c:pt>
                <c:pt idx="35" formatCode="0">
                  <c:v>36351.870000000003</c:v>
                </c:pt>
                <c:pt idx="36" formatCode="0">
                  <c:v>36340.660000000003</c:v>
                </c:pt>
                <c:pt idx="37" formatCode="0">
                  <c:v>32256.44</c:v>
                </c:pt>
                <c:pt idx="38" formatCode="0">
                  <c:v>36343.93</c:v>
                </c:pt>
                <c:pt idx="39" formatCode="0">
                  <c:v>33987.440000000002</c:v>
                </c:pt>
                <c:pt idx="40" formatCode="0">
                  <c:v>34828.870000000003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68032"/>
        <c:axId val="235073920"/>
      </c:lineChart>
      <c:catAx>
        <c:axId val="23506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073920"/>
        <c:crosses val="autoZero"/>
        <c:auto val="1"/>
        <c:lblAlgn val="ctr"/>
        <c:lblOffset val="100"/>
        <c:noMultiLvlLbl val="0"/>
      </c:catAx>
      <c:valAx>
        <c:axId val="2350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06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MaxEOM!$M$1</c:f>
              <c:strCache>
                <c:ptCount val="1"/>
                <c:pt idx="0">
                  <c:v>5804240-Baseline</c:v>
                </c:pt>
              </c:strCache>
            </c:strRef>
          </c:tx>
          <c:marker>
            <c:symbol val="none"/>
          </c:marker>
          <c:val>
            <c:numRef>
              <c:f>MaxEOM!$M$2:$M$42</c:f>
              <c:numCache>
                <c:formatCode>General</c:formatCode>
                <c:ptCount val="41"/>
                <c:pt idx="2" formatCode="0">
                  <c:v>9621</c:v>
                </c:pt>
                <c:pt idx="3" formatCode="0">
                  <c:v>9621</c:v>
                </c:pt>
                <c:pt idx="4" formatCode="0">
                  <c:v>8519.98</c:v>
                </c:pt>
                <c:pt idx="5" formatCode="0">
                  <c:v>9618.31</c:v>
                </c:pt>
                <c:pt idx="6" formatCode="0">
                  <c:v>9621</c:v>
                </c:pt>
                <c:pt idx="7" formatCode="0">
                  <c:v>9621</c:v>
                </c:pt>
                <c:pt idx="8" formatCode="0">
                  <c:v>9621</c:v>
                </c:pt>
                <c:pt idx="9" formatCode="0">
                  <c:v>9618.31</c:v>
                </c:pt>
                <c:pt idx="10" formatCode="0">
                  <c:v>9621</c:v>
                </c:pt>
                <c:pt idx="11" formatCode="0">
                  <c:v>9621</c:v>
                </c:pt>
                <c:pt idx="12" formatCode="0">
                  <c:v>9621</c:v>
                </c:pt>
                <c:pt idx="13" formatCode="0">
                  <c:v>9621</c:v>
                </c:pt>
                <c:pt idx="14" formatCode="0">
                  <c:v>9621</c:v>
                </c:pt>
                <c:pt idx="15" formatCode="0">
                  <c:v>9395.14</c:v>
                </c:pt>
                <c:pt idx="16" formatCode="0">
                  <c:v>9620.61</c:v>
                </c:pt>
                <c:pt idx="17" formatCode="0">
                  <c:v>7937.82</c:v>
                </c:pt>
                <c:pt idx="18" formatCode="0">
                  <c:v>9553.86</c:v>
                </c:pt>
                <c:pt idx="19" formatCode="0">
                  <c:v>9621</c:v>
                </c:pt>
                <c:pt idx="20" formatCode="0">
                  <c:v>9599.5</c:v>
                </c:pt>
                <c:pt idx="21" formatCode="0">
                  <c:v>9621</c:v>
                </c:pt>
                <c:pt idx="22" formatCode="0">
                  <c:v>9618.31</c:v>
                </c:pt>
                <c:pt idx="23" formatCode="0">
                  <c:v>9621</c:v>
                </c:pt>
                <c:pt idx="24" formatCode="0">
                  <c:v>9621</c:v>
                </c:pt>
                <c:pt idx="25" formatCode="0">
                  <c:v>9621</c:v>
                </c:pt>
                <c:pt idx="26" formatCode="0">
                  <c:v>9621</c:v>
                </c:pt>
                <c:pt idx="27" formatCode="0">
                  <c:v>9621</c:v>
                </c:pt>
                <c:pt idx="28" formatCode="0">
                  <c:v>5999.29</c:v>
                </c:pt>
                <c:pt idx="29" formatCode="0">
                  <c:v>4222.46</c:v>
                </c:pt>
                <c:pt idx="30" formatCode="0">
                  <c:v>7100.87</c:v>
                </c:pt>
                <c:pt idx="31" formatCode="0">
                  <c:v>6092.97</c:v>
                </c:pt>
                <c:pt idx="32" formatCode="0">
                  <c:v>5496.85</c:v>
                </c:pt>
                <c:pt idx="33" formatCode="0">
                  <c:v>9620.61</c:v>
                </c:pt>
                <c:pt idx="34" formatCode="0">
                  <c:v>9621</c:v>
                </c:pt>
                <c:pt idx="35" formatCode="0">
                  <c:v>9589.8700000000008</c:v>
                </c:pt>
                <c:pt idx="36" formatCode="0">
                  <c:v>9621</c:v>
                </c:pt>
                <c:pt idx="37" formatCode="0">
                  <c:v>9620.61</c:v>
                </c:pt>
                <c:pt idx="38" formatCode="0">
                  <c:v>9620.61</c:v>
                </c:pt>
                <c:pt idx="39" formatCode="0">
                  <c:v>9621</c:v>
                </c:pt>
                <c:pt idx="40" formatCode="0">
                  <c:v>4443.43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MaxEOM!$N$1</c:f>
              <c:strCache>
                <c:ptCount val="1"/>
                <c:pt idx="0">
                  <c:v>5804240-FutDems_NoIPPs</c:v>
                </c:pt>
              </c:strCache>
            </c:strRef>
          </c:tx>
          <c:marker>
            <c:symbol val="none"/>
          </c:marker>
          <c:val>
            <c:numRef>
              <c:f>MaxEOM!$N$2:$N$42</c:f>
              <c:numCache>
                <c:formatCode>General</c:formatCode>
                <c:ptCount val="41"/>
                <c:pt idx="2" formatCode="0">
                  <c:v>9621</c:v>
                </c:pt>
                <c:pt idx="3" formatCode="0">
                  <c:v>9621</c:v>
                </c:pt>
                <c:pt idx="4" formatCode="0">
                  <c:v>8513.14</c:v>
                </c:pt>
                <c:pt idx="5" formatCode="0">
                  <c:v>9618.31</c:v>
                </c:pt>
                <c:pt idx="6" formatCode="0">
                  <c:v>9621</c:v>
                </c:pt>
                <c:pt idx="7" formatCode="0">
                  <c:v>9621</c:v>
                </c:pt>
                <c:pt idx="8" formatCode="0">
                  <c:v>9621</c:v>
                </c:pt>
                <c:pt idx="9" formatCode="0">
                  <c:v>9618.31</c:v>
                </c:pt>
                <c:pt idx="10" formatCode="0">
                  <c:v>9621</c:v>
                </c:pt>
                <c:pt idx="11" formatCode="0">
                  <c:v>9621</c:v>
                </c:pt>
                <c:pt idx="12" formatCode="0">
                  <c:v>9621</c:v>
                </c:pt>
                <c:pt idx="13" formatCode="0">
                  <c:v>9621</c:v>
                </c:pt>
                <c:pt idx="14" formatCode="0">
                  <c:v>9621</c:v>
                </c:pt>
                <c:pt idx="15" formatCode="0">
                  <c:v>9395.14</c:v>
                </c:pt>
                <c:pt idx="16" formatCode="0">
                  <c:v>9620.61</c:v>
                </c:pt>
                <c:pt idx="17" formatCode="0">
                  <c:v>7974.59</c:v>
                </c:pt>
                <c:pt idx="18" formatCode="0">
                  <c:v>9613.3799999999992</c:v>
                </c:pt>
                <c:pt idx="19" formatCode="0">
                  <c:v>9621</c:v>
                </c:pt>
                <c:pt idx="20" formatCode="0">
                  <c:v>9599.5</c:v>
                </c:pt>
                <c:pt idx="21" formatCode="0">
                  <c:v>9621</c:v>
                </c:pt>
                <c:pt idx="22" formatCode="0">
                  <c:v>9618.31</c:v>
                </c:pt>
                <c:pt idx="23" formatCode="0">
                  <c:v>9621</c:v>
                </c:pt>
                <c:pt idx="24" formatCode="0">
                  <c:v>9621</c:v>
                </c:pt>
                <c:pt idx="25" formatCode="0">
                  <c:v>9621</c:v>
                </c:pt>
                <c:pt idx="26" formatCode="0">
                  <c:v>9621</c:v>
                </c:pt>
                <c:pt idx="27" formatCode="0">
                  <c:v>9621</c:v>
                </c:pt>
                <c:pt idx="28" formatCode="0">
                  <c:v>6127.91</c:v>
                </c:pt>
                <c:pt idx="29" formatCode="0">
                  <c:v>4253.8100000000004</c:v>
                </c:pt>
                <c:pt idx="30" formatCode="0">
                  <c:v>7126.55</c:v>
                </c:pt>
                <c:pt idx="31" formatCode="0">
                  <c:v>6155.6</c:v>
                </c:pt>
                <c:pt idx="32" formatCode="0">
                  <c:v>5501.8</c:v>
                </c:pt>
                <c:pt idx="33" formatCode="0">
                  <c:v>9620.61</c:v>
                </c:pt>
                <c:pt idx="34" formatCode="0">
                  <c:v>9621</c:v>
                </c:pt>
                <c:pt idx="35" formatCode="0">
                  <c:v>9589.8700000000008</c:v>
                </c:pt>
                <c:pt idx="36" formatCode="0">
                  <c:v>9621</c:v>
                </c:pt>
                <c:pt idx="37" formatCode="0">
                  <c:v>9620.61</c:v>
                </c:pt>
                <c:pt idx="38" formatCode="0">
                  <c:v>9620.61</c:v>
                </c:pt>
                <c:pt idx="39" formatCode="0">
                  <c:v>9621</c:v>
                </c:pt>
                <c:pt idx="40" formatCode="0">
                  <c:v>4457.72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MaxEOM!$O$1</c:f>
              <c:strCache>
                <c:ptCount val="1"/>
                <c:pt idx="0">
                  <c:v>5804240-IB_FutDems_NoIPPs</c:v>
                </c:pt>
              </c:strCache>
            </c:strRef>
          </c:tx>
          <c:marker>
            <c:symbol val="none"/>
          </c:marker>
          <c:val>
            <c:numRef>
              <c:f>MaxEOM!$O$2:$O$42</c:f>
              <c:numCache>
                <c:formatCode>General</c:formatCode>
                <c:ptCount val="41"/>
                <c:pt idx="1">
                  <c:v>9621</c:v>
                </c:pt>
                <c:pt idx="2" formatCode="0">
                  <c:v>9565.81</c:v>
                </c:pt>
                <c:pt idx="3" formatCode="0">
                  <c:v>9591.39</c:v>
                </c:pt>
                <c:pt idx="4" formatCode="0">
                  <c:v>4366.25</c:v>
                </c:pt>
                <c:pt idx="5" formatCode="0">
                  <c:v>9542.18</c:v>
                </c:pt>
                <c:pt idx="6" formatCode="0">
                  <c:v>9592.4599999999991</c:v>
                </c:pt>
                <c:pt idx="7" formatCode="0">
                  <c:v>9542.27</c:v>
                </c:pt>
                <c:pt idx="8" formatCode="0">
                  <c:v>9410.57</c:v>
                </c:pt>
                <c:pt idx="9" formatCode="0">
                  <c:v>9568.98</c:v>
                </c:pt>
                <c:pt idx="10" formatCode="0">
                  <c:v>9621</c:v>
                </c:pt>
                <c:pt idx="11" formatCode="0">
                  <c:v>9621</c:v>
                </c:pt>
                <c:pt idx="12" formatCode="0">
                  <c:v>9621</c:v>
                </c:pt>
                <c:pt idx="13" formatCode="0">
                  <c:v>9621</c:v>
                </c:pt>
                <c:pt idx="14" formatCode="0">
                  <c:v>9621</c:v>
                </c:pt>
                <c:pt idx="15" formatCode="0">
                  <c:v>8168.85</c:v>
                </c:pt>
                <c:pt idx="16" formatCode="0">
                  <c:v>8923.24</c:v>
                </c:pt>
                <c:pt idx="17" formatCode="0">
                  <c:v>5235.67</c:v>
                </c:pt>
                <c:pt idx="18" formatCode="0">
                  <c:v>8499.67</c:v>
                </c:pt>
                <c:pt idx="19" formatCode="0">
                  <c:v>6684.25</c:v>
                </c:pt>
                <c:pt idx="20" formatCode="0">
                  <c:v>9593.1200000000008</c:v>
                </c:pt>
                <c:pt idx="21" formatCode="0">
                  <c:v>9590.84</c:v>
                </c:pt>
                <c:pt idx="22" formatCode="0">
                  <c:v>9568.23</c:v>
                </c:pt>
                <c:pt idx="23" formatCode="0">
                  <c:v>9621</c:v>
                </c:pt>
                <c:pt idx="24" formatCode="0">
                  <c:v>9609.7900000000009</c:v>
                </c:pt>
                <c:pt idx="25" formatCode="0">
                  <c:v>9621</c:v>
                </c:pt>
                <c:pt idx="26" formatCode="0">
                  <c:v>9592.9599999999991</c:v>
                </c:pt>
                <c:pt idx="27" formatCode="0">
                  <c:v>9592.31</c:v>
                </c:pt>
                <c:pt idx="28" formatCode="0">
                  <c:v>7232.13</c:v>
                </c:pt>
                <c:pt idx="29" formatCode="0">
                  <c:v>4257.3500000000004</c:v>
                </c:pt>
                <c:pt idx="30" formatCode="0">
                  <c:v>9071.59</c:v>
                </c:pt>
                <c:pt idx="31" formatCode="0">
                  <c:v>7027.86</c:v>
                </c:pt>
                <c:pt idx="32" formatCode="0">
                  <c:v>5995.22</c:v>
                </c:pt>
                <c:pt idx="33" formatCode="0">
                  <c:v>9595.26</c:v>
                </c:pt>
                <c:pt idx="34" formatCode="0">
                  <c:v>9591.91</c:v>
                </c:pt>
                <c:pt idx="35" formatCode="0">
                  <c:v>9570.35</c:v>
                </c:pt>
                <c:pt idx="36" formatCode="0">
                  <c:v>9566.64</c:v>
                </c:pt>
                <c:pt idx="37" formatCode="0">
                  <c:v>7892.27</c:v>
                </c:pt>
                <c:pt idx="38" formatCode="0">
                  <c:v>9592.7199999999993</c:v>
                </c:pt>
                <c:pt idx="39" formatCode="0">
                  <c:v>9621</c:v>
                </c:pt>
                <c:pt idx="40" formatCode="0">
                  <c:v>7926.96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MaxEOM!$P$1</c:f>
              <c:strCache>
                <c:ptCount val="1"/>
                <c:pt idx="0">
                  <c:v>5804240-HD_FutDems_NoIPPs</c:v>
                </c:pt>
              </c:strCache>
            </c:strRef>
          </c:tx>
          <c:marker>
            <c:symbol val="none"/>
          </c:marker>
          <c:val>
            <c:numRef>
              <c:f>MaxEOM!$P$2:$P$42</c:f>
              <c:numCache>
                <c:formatCode>General</c:formatCode>
                <c:ptCount val="41"/>
                <c:pt idx="1">
                  <c:v>9621</c:v>
                </c:pt>
                <c:pt idx="2" formatCode="0">
                  <c:v>9541.5499999999993</c:v>
                </c:pt>
                <c:pt idx="3" formatCode="0">
                  <c:v>7722.81</c:v>
                </c:pt>
                <c:pt idx="4" formatCode="0">
                  <c:v>1983.78</c:v>
                </c:pt>
                <c:pt idx="5" formatCode="0">
                  <c:v>9544.11</c:v>
                </c:pt>
                <c:pt idx="6" formatCode="0">
                  <c:v>9543.7099999999991</c:v>
                </c:pt>
                <c:pt idx="7" formatCode="0">
                  <c:v>8758.4699999999993</c:v>
                </c:pt>
                <c:pt idx="8" formatCode="0">
                  <c:v>5665.6</c:v>
                </c:pt>
                <c:pt idx="9" formatCode="0">
                  <c:v>9544.35</c:v>
                </c:pt>
                <c:pt idx="10" formatCode="0">
                  <c:v>9566.73</c:v>
                </c:pt>
                <c:pt idx="11" formatCode="0">
                  <c:v>9566.75</c:v>
                </c:pt>
                <c:pt idx="12" formatCode="0">
                  <c:v>9621</c:v>
                </c:pt>
                <c:pt idx="13" formatCode="0">
                  <c:v>9591.91</c:v>
                </c:pt>
                <c:pt idx="14" formatCode="0">
                  <c:v>9592.31</c:v>
                </c:pt>
                <c:pt idx="15" formatCode="0">
                  <c:v>6960.22</c:v>
                </c:pt>
                <c:pt idx="16" formatCode="0">
                  <c:v>6656.43</c:v>
                </c:pt>
                <c:pt idx="17" formatCode="0">
                  <c:v>4903.21</c:v>
                </c:pt>
                <c:pt idx="18" formatCode="0">
                  <c:v>5653.49</c:v>
                </c:pt>
                <c:pt idx="19" formatCode="0">
                  <c:v>4714.3</c:v>
                </c:pt>
                <c:pt idx="20" formatCode="0">
                  <c:v>9567.01</c:v>
                </c:pt>
                <c:pt idx="21" formatCode="0">
                  <c:v>8141.47</c:v>
                </c:pt>
                <c:pt idx="22" formatCode="0">
                  <c:v>9570.5400000000009</c:v>
                </c:pt>
                <c:pt idx="23" formatCode="0">
                  <c:v>9595.41</c:v>
                </c:pt>
                <c:pt idx="24" formatCode="0">
                  <c:v>9594.42</c:v>
                </c:pt>
                <c:pt idx="25" formatCode="0">
                  <c:v>9621</c:v>
                </c:pt>
                <c:pt idx="26" formatCode="0">
                  <c:v>8629.09</c:v>
                </c:pt>
                <c:pt idx="27" formatCode="0">
                  <c:v>5621.52</c:v>
                </c:pt>
                <c:pt idx="28" formatCode="0">
                  <c:v>5651.23</c:v>
                </c:pt>
                <c:pt idx="29" formatCode="0">
                  <c:v>3500.29</c:v>
                </c:pt>
                <c:pt idx="30" formatCode="0">
                  <c:v>6526.78</c:v>
                </c:pt>
                <c:pt idx="31" formatCode="0">
                  <c:v>6146.47</c:v>
                </c:pt>
                <c:pt idx="32" formatCode="0">
                  <c:v>5096.29</c:v>
                </c:pt>
                <c:pt idx="33" formatCode="0">
                  <c:v>7143.5</c:v>
                </c:pt>
                <c:pt idx="34" formatCode="0">
                  <c:v>8872.89</c:v>
                </c:pt>
                <c:pt idx="35" formatCode="0">
                  <c:v>9574.06</c:v>
                </c:pt>
                <c:pt idx="36" formatCode="0">
                  <c:v>8264.84</c:v>
                </c:pt>
                <c:pt idx="37" formatCode="0">
                  <c:v>5516</c:v>
                </c:pt>
                <c:pt idx="38" formatCode="0">
                  <c:v>9595.1200000000008</c:v>
                </c:pt>
                <c:pt idx="39" formatCode="0">
                  <c:v>9591.91</c:v>
                </c:pt>
                <c:pt idx="40" formatCode="0">
                  <c:v>6618.52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MaxEOM!$Q$1</c:f>
              <c:strCache>
                <c:ptCount val="1"/>
                <c:pt idx="0">
                  <c:v>5804240-Reop</c:v>
                </c:pt>
              </c:strCache>
            </c:strRef>
          </c:tx>
          <c:marker>
            <c:symbol val="none"/>
          </c:marker>
          <c:val>
            <c:numRef>
              <c:f>MaxEOM!$Q$2:$Q$42</c:f>
              <c:numCache>
                <c:formatCode>General</c:formatCode>
                <c:ptCount val="41"/>
                <c:pt idx="2" formatCode="0">
                  <c:v>9621</c:v>
                </c:pt>
                <c:pt idx="3" formatCode="0">
                  <c:v>9621</c:v>
                </c:pt>
                <c:pt idx="4" formatCode="0">
                  <c:v>8512.99</c:v>
                </c:pt>
                <c:pt idx="5" formatCode="0">
                  <c:v>9618.31</c:v>
                </c:pt>
                <c:pt idx="6" formatCode="0">
                  <c:v>9621</c:v>
                </c:pt>
                <c:pt idx="7" formatCode="0">
                  <c:v>9621</c:v>
                </c:pt>
                <c:pt idx="8" formatCode="0">
                  <c:v>9621</c:v>
                </c:pt>
                <c:pt idx="9" formatCode="0">
                  <c:v>9618.31</c:v>
                </c:pt>
                <c:pt idx="10" formatCode="0">
                  <c:v>9621</c:v>
                </c:pt>
                <c:pt idx="11" formatCode="0">
                  <c:v>9621</c:v>
                </c:pt>
                <c:pt idx="12" formatCode="0">
                  <c:v>9621</c:v>
                </c:pt>
                <c:pt idx="13" formatCode="0">
                  <c:v>9621</c:v>
                </c:pt>
                <c:pt idx="14" formatCode="0">
                  <c:v>9621</c:v>
                </c:pt>
                <c:pt idx="15" formatCode="0">
                  <c:v>9395.14</c:v>
                </c:pt>
                <c:pt idx="16" formatCode="0">
                  <c:v>9620.61</c:v>
                </c:pt>
                <c:pt idx="17" formatCode="0">
                  <c:v>7066.83</c:v>
                </c:pt>
                <c:pt idx="18" formatCode="0">
                  <c:v>8927.27</c:v>
                </c:pt>
                <c:pt idx="19" formatCode="0">
                  <c:v>9621</c:v>
                </c:pt>
                <c:pt idx="20" formatCode="0">
                  <c:v>9599.5</c:v>
                </c:pt>
                <c:pt idx="21" formatCode="0">
                  <c:v>9621</c:v>
                </c:pt>
                <c:pt idx="22" formatCode="0">
                  <c:v>9618.31</c:v>
                </c:pt>
                <c:pt idx="23" formatCode="0">
                  <c:v>9621</c:v>
                </c:pt>
                <c:pt idx="24" formatCode="0">
                  <c:v>9621</c:v>
                </c:pt>
                <c:pt idx="25" formatCode="0">
                  <c:v>9621</c:v>
                </c:pt>
                <c:pt idx="26" formatCode="0">
                  <c:v>9621</c:v>
                </c:pt>
                <c:pt idx="27" formatCode="0">
                  <c:v>9621</c:v>
                </c:pt>
                <c:pt idx="28" formatCode="0">
                  <c:v>6130.94</c:v>
                </c:pt>
                <c:pt idx="29" formatCode="0">
                  <c:v>4248.3599999999997</c:v>
                </c:pt>
                <c:pt idx="30" formatCode="0">
                  <c:v>5978.76</c:v>
                </c:pt>
                <c:pt idx="31" formatCode="0">
                  <c:v>4941.25</c:v>
                </c:pt>
                <c:pt idx="32" formatCode="0">
                  <c:v>5445.89</c:v>
                </c:pt>
                <c:pt idx="33" formatCode="0">
                  <c:v>7237.92</c:v>
                </c:pt>
                <c:pt idx="34" formatCode="0">
                  <c:v>9620.61</c:v>
                </c:pt>
                <c:pt idx="35" formatCode="0">
                  <c:v>9589.8700000000008</c:v>
                </c:pt>
                <c:pt idx="36" formatCode="0">
                  <c:v>9621</c:v>
                </c:pt>
                <c:pt idx="37" formatCode="0">
                  <c:v>9620.0400000000009</c:v>
                </c:pt>
                <c:pt idx="38" formatCode="0">
                  <c:v>9620.0499999999993</c:v>
                </c:pt>
                <c:pt idx="39" formatCode="0">
                  <c:v>9621</c:v>
                </c:pt>
                <c:pt idx="40" formatCode="0">
                  <c:v>4459.6899999999996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MaxEOM!$R$1</c:f>
              <c:strCache>
                <c:ptCount val="1"/>
                <c:pt idx="0">
                  <c:v>5804240-IB_Reop</c:v>
                </c:pt>
              </c:strCache>
            </c:strRef>
          </c:tx>
          <c:marker>
            <c:symbol val="none"/>
          </c:marker>
          <c:val>
            <c:numRef>
              <c:f>MaxEOM!$R$2:$R$42</c:f>
              <c:numCache>
                <c:formatCode>General</c:formatCode>
                <c:ptCount val="41"/>
                <c:pt idx="1">
                  <c:v>9621</c:v>
                </c:pt>
                <c:pt idx="2" formatCode="0">
                  <c:v>9565.81</c:v>
                </c:pt>
                <c:pt idx="3" formatCode="0">
                  <c:v>9591.5300000000007</c:v>
                </c:pt>
                <c:pt idx="4" formatCode="0">
                  <c:v>4128.4799999999996</c:v>
                </c:pt>
                <c:pt idx="5" formatCode="0">
                  <c:v>9546.4</c:v>
                </c:pt>
                <c:pt idx="6" formatCode="0">
                  <c:v>9564.86</c:v>
                </c:pt>
                <c:pt idx="7" formatCode="0">
                  <c:v>9542.27</c:v>
                </c:pt>
                <c:pt idx="8" formatCode="0">
                  <c:v>6780.8</c:v>
                </c:pt>
                <c:pt idx="9" formatCode="0">
                  <c:v>9568.99</c:v>
                </c:pt>
                <c:pt idx="10" formatCode="0">
                  <c:v>9621</c:v>
                </c:pt>
                <c:pt idx="11" formatCode="0">
                  <c:v>9621</c:v>
                </c:pt>
                <c:pt idx="12" formatCode="0">
                  <c:v>9621</c:v>
                </c:pt>
                <c:pt idx="13" formatCode="0">
                  <c:v>9621</c:v>
                </c:pt>
                <c:pt idx="14" formatCode="0">
                  <c:v>9621</c:v>
                </c:pt>
                <c:pt idx="15" formatCode="0">
                  <c:v>8168.85</c:v>
                </c:pt>
                <c:pt idx="16" formatCode="0">
                  <c:v>8922.75</c:v>
                </c:pt>
                <c:pt idx="17" formatCode="0">
                  <c:v>5101.3900000000003</c:v>
                </c:pt>
                <c:pt idx="18" formatCode="0">
                  <c:v>8500.06</c:v>
                </c:pt>
                <c:pt idx="19" formatCode="0">
                  <c:v>6532.27</c:v>
                </c:pt>
                <c:pt idx="20" formatCode="0">
                  <c:v>9594.1</c:v>
                </c:pt>
                <c:pt idx="21" formatCode="0">
                  <c:v>9280.85</c:v>
                </c:pt>
                <c:pt idx="22" formatCode="0">
                  <c:v>9570.67</c:v>
                </c:pt>
                <c:pt idx="23" formatCode="0">
                  <c:v>9621</c:v>
                </c:pt>
                <c:pt idx="24" formatCode="0">
                  <c:v>9609.7900000000009</c:v>
                </c:pt>
                <c:pt idx="25" formatCode="0">
                  <c:v>9621</c:v>
                </c:pt>
                <c:pt idx="26" formatCode="0">
                  <c:v>9566.82</c:v>
                </c:pt>
                <c:pt idx="27" formatCode="0">
                  <c:v>9565.18</c:v>
                </c:pt>
                <c:pt idx="28" formatCode="0">
                  <c:v>7231.77</c:v>
                </c:pt>
                <c:pt idx="29" formatCode="0">
                  <c:v>4256.3100000000004</c:v>
                </c:pt>
                <c:pt idx="30" formatCode="0">
                  <c:v>7183.94</c:v>
                </c:pt>
                <c:pt idx="31" formatCode="0">
                  <c:v>6526.09</c:v>
                </c:pt>
                <c:pt idx="32" formatCode="0">
                  <c:v>5977.98</c:v>
                </c:pt>
                <c:pt idx="33" formatCode="0">
                  <c:v>8975.89</c:v>
                </c:pt>
                <c:pt idx="34" formatCode="0">
                  <c:v>9027.19</c:v>
                </c:pt>
                <c:pt idx="35" formatCode="0">
                  <c:v>9570.3799999999992</c:v>
                </c:pt>
                <c:pt idx="36" formatCode="0">
                  <c:v>9566.64</c:v>
                </c:pt>
                <c:pt idx="37" formatCode="0">
                  <c:v>6827.68</c:v>
                </c:pt>
                <c:pt idx="38" formatCode="0">
                  <c:v>9593.2999999999993</c:v>
                </c:pt>
                <c:pt idx="39" formatCode="0">
                  <c:v>9621</c:v>
                </c:pt>
                <c:pt idx="40" formatCode="0">
                  <c:v>7918.55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MaxEOM!$S$1</c:f>
              <c:strCache>
                <c:ptCount val="1"/>
                <c:pt idx="0">
                  <c:v>5804240-HD_Reop</c:v>
                </c:pt>
              </c:strCache>
            </c:strRef>
          </c:tx>
          <c:marker>
            <c:symbol val="none"/>
          </c:marker>
          <c:val>
            <c:numRef>
              <c:f>MaxEOM!$S$2:$S$42</c:f>
              <c:numCache>
                <c:formatCode>General</c:formatCode>
                <c:ptCount val="41"/>
                <c:pt idx="1">
                  <c:v>9621</c:v>
                </c:pt>
                <c:pt idx="2" formatCode="0">
                  <c:v>9543.7900000000009</c:v>
                </c:pt>
                <c:pt idx="3" formatCode="0">
                  <c:v>7173.47</c:v>
                </c:pt>
                <c:pt idx="4" formatCode="0">
                  <c:v>1983.17</c:v>
                </c:pt>
                <c:pt idx="5" formatCode="0">
                  <c:v>9549.43</c:v>
                </c:pt>
                <c:pt idx="6" formatCode="0">
                  <c:v>9545.5</c:v>
                </c:pt>
                <c:pt idx="7" formatCode="0">
                  <c:v>8673.4500000000007</c:v>
                </c:pt>
                <c:pt idx="8" formatCode="0">
                  <c:v>5658.39</c:v>
                </c:pt>
                <c:pt idx="9" formatCode="0">
                  <c:v>9544.4500000000007</c:v>
                </c:pt>
                <c:pt idx="10" formatCode="0">
                  <c:v>9567.17</c:v>
                </c:pt>
                <c:pt idx="11" formatCode="0">
                  <c:v>9567.5</c:v>
                </c:pt>
                <c:pt idx="12" formatCode="0">
                  <c:v>9621</c:v>
                </c:pt>
                <c:pt idx="13" formatCode="0">
                  <c:v>9591.91</c:v>
                </c:pt>
                <c:pt idx="14" formatCode="0">
                  <c:v>9592.8700000000008</c:v>
                </c:pt>
                <c:pt idx="15" formatCode="0">
                  <c:v>6937.88</c:v>
                </c:pt>
                <c:pt idx="16" formatCode="0">
                  <c:v>6656.43</c:v>
                </c:pt>
                <c:pt idx="17" formatCode="0">
                  <c:v>4903.21</c:v>
                </c:pt>
                <c:pt idx="18" formatCode="0">
                  <c:v>5652.09</c:v>
                </c:pt>
                <c:pt idx="19" formatCode="0">
                  <c:v>4711.8500000000004</c:v>
                </c:pt>
                <c:pt idx="20" formatCode="0">
                  <c:v>9452.93</c:v>
                </c:pt>
                <c:pt idx="21" formatCode="0">
                  <c:v>6527.58</c:v>
                </c:pt>
                <c:pt idx="22" formatCode="0">
                  <c:v>9549.43</c:v>
                </c:pt>
                <c:pt idx="23" formatCode="0">
                  <c:v>9596.07</c:v>
                </c:pt>
                <c:pt idx="24" formatCode="0">
                  <c:v>9594.34</c:v>
                </c:pt>
                <c:pt idx="25" formatCode="0">
                  <c:v>9621</c:v>
                </c:pt>
                <c:pt idx="26" formatCode="0">
                  <c:v>8628.69</c:v>
                </c:pt>
                <c:pt idx="27" formatCode="0">
                  <c:v>5590.32</c:v>
                </c:pt>
                <c:pt idx="28" formatCode="0">
                  <c:v>5650.97</c:v>
                </c:pt>
                <c:pt idx="29" formatCode="0">
                  <c:v>3498.26</c:v>
                </c:pt>
                <c:pt idx="30" formatCode="0">
                  <c:v>6528.95</c:v>
                </c:pt>
                <c:pt idx="31" formatCode="0">
                  <c:v>5484.39</c:v>
                </c:pt>
                <c:pt idx="32" formatCode="0">
                  <c:v>4025.4</c:v>
                </c:pt>
                <c:pt idx="33" formatCode="0">
                  <c:v>6478.81</c:v>
                </c:pt>
                <c:pt idx="34" formatCode="0">
                  <c:v>6523.94</c:v>
                </c:pt>
                <c:pt idx="35" formatCode="0">
                  <c:v>9543.4500000000007</c:v>
                </c:pt>
                <c:pt idx="36" formatCode="0">
                  <c:v>8327.25</c:v>
                </c:pt>
                <c:pt idx="37" formatCode="0">
                  <c:v>5484.7</c:v>
                </c:pt>
                <c:pt idx="38" formatCode="0">
                  <c:v>9595.14</c:v>
                </c:pt>
                <c:pt idx="39" formatCode="0">
                  <c:v>7610.17</c:v>
                </c:pt>
                <c:pt idx="40" formatCode="0">
                  <c:v>6484.93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MaxEOM!$T$1</c:f>
              <c:strCache>
                <c:ptCount val="1"/>
                <c:pt idx="0">
                  <c:v>5804240-NewRes</c:v>
                </c:pt>
              </c:strCache>
            </c:strRef>
          </c:tx>
          <c:marker>
            <c:symbol val="none"/>
          </c:marker>
          <c:val>
            <c:numRef>
              <c:f>MaxEOM!$T$2:$T$42</c:f>
              <c:numCache>
                <c:formatCode>General</c:formatCode>
                <c:ptCount val="41"/>
                <c:pt idx="2" formatCode="0">
                  <c:v>9621</c:v>
                </c:pt>
                <c:pt idx="3" formatCode="0">
                  <c:v>9621</c:v>
                </c:pt>
                <c:pt idx="4" formatCode="0">
                  <c:v>8514.74</c:v>
                </c:pt>
                <c:pt idx="5" formatCode="0">
                  <c:v>9618.31</c:v>
                </c:pt>
                <c:pt idx="6" formatCode="0">
                  <c:v>9621</c:v>
                </c:pt>
                <c:pt idx="7" formatCode="0">
                  <c:v>9621</c:v>
                </c:pt>
                <c:pt idx="8" formatCode="0">
                  <c:v>9621</c:v>
                </c:pt>
                <c:pt idx="9" formatCode="0">
                  <c:v>9618.31</c:v>
                </c:pt>
                <c:pt idx="10" formatCode="0">
                  <c:v>9621</c:v>
                </c:pt>
                <c:pt idx="11" formatCode="0">
                  <c:v>9621</c:v>
                </c:pt>
                <c:pt idx="12" formatCode="0">
                  <c:v>9621</c:v>
                </c:pt>
                <c:pt idx="13" formatCode="0">
                  <c:v>9621</c:v>
                </c:pt>
                <c:pt idx="14" formatCode="0">
                  <c:v>9621</c:v>
                </c:pt>
                <c:pt idx="15" formatCode="0">
                  <c:v>9395.14</c:v>
                </c:pt>
                <c:pt idx="16" formatCode="0">
                  <c:v>9620.61</c:v>
                </c:pt>
                <c:pt idx="17" formatCode="0">
                  <c:v>6838.88</c:v>
                </c:pt>
                <c:pt idx="18" formatCode="0">
                  <c:v>8894.65</c:v>
                </c:pt>
                <c:pt idx="19" formatCode="0">
                  <c:v>9621</c:v>
                </c:pt>
                <c:pt idx="20" formatCode="0">
                  <c:v>9599.5</c:v>
                </c:pt>
                <c:pt idx="21" formatCode="0">
                  <c:v>9621</c:v>
                </c:pt>
                <c:pt idx="22" formatCode="0">
                  <c:v>9583.02</c:v>
                </c:pt>
                <c:pt idx="23" formatCode="0">
                  <c:v>9621</c:v>
                </c:pt>
                <c:pt idx="24" formatCode="0">
                  <c:v>9621</c:v>
                </c:pt>
                <c:pt idx="25" formatCode="0">
                  <c:v>9621</c:v>
                </c:pt>
                <c:pt idx="26" formatCode="0">
                  <c:v>9621</c:v>
                </c:pt>
                <c:pt idx="27" formatCode="0">
                  <c:v>9621</c:v>
                </c:pt>
                <c:pt idx="28" formatCode="0">
                  <c:v>6357.87</c:v>
                </c:pt>
                <c:pt idx="29" formatCode="0">
                  <c:v>4314.54</c:v>
                </c:pt>
                <c:pt idx="30" formatCode="0">
                  <c:v>5978.49</c:v>
                </c:pt>
                <c:pt idx="31" formatCode="0">
                  <c:v>4968.6000000000004</c:v>
                </c:pt>
                <c:pt idx="32" formatCode="0">
                  <c:v>5460.72</c:v>
                </c:pt>
                <c:pt idx="33" formatCode="0">
                  <c:v>9620.0400000000009</c:v>
                </c:pt>
                <c:pt idx="34" formatCode="0">
                  <c:v>9621</c:v>
                </c:pt>
                <c:pt idx="35" formatCode="0">
                  <c:v>9589.8700000000008</c:v>
                </c:pt>
                <c:pt idx="36" formatCode="0">
                  <c:v>9621</c:v>
                </c:pt>
                <c:pt idx="37" formatCode="0">
                  <c:v>9620.0499999999993</c:v>
                </c:pt>
                <c:pt idx="38" formatCode="0">
                  <c:v>9620.0400000000009</c:v>
                </c:pt>
                <c:pt idx="39" formatCode="0">
                  <c:v>9621</c:v>
                </c:pt>
                <c:pt idx="40" formatCode="0">
                  <c:v>4475.71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MaxEOM!$U$1</c:f>
              <c:strCache>
                <c:ptCount val="1"/>
                <c:pt idx="0">
                  <c:v>5804240-IB_NewRes</c:v>
                </c:pt>
              </c:strCache>
            </c:strRef>
          </c:tx>
          <c:marker>
            <c:symbol val="none"/>
          </c:marker>
          <c:val>
            <c:numRef>
              <c:f>MaxEOM!$U$2:$U$42</c:f>
              <c:numCache>
                <c:formatCode>General</c:formatCode>
                <c:ptCount val="41"/>
                <c:pt idx="1">
                  <c:v>9621</c:v>
                </c:pt>
                <c:pt idx="2" formatCode="0">
                  <c:v>9565.81</c:v>
                </c:pt>
                <c:pt idx="3" formatCode="0">
                  <c:v>9591.52</c:v>
                </c:pt>
                <c:pt idx="4" formatCode="0">
                  <c:v>4135.95</c:v>
                </c:pt>
                <c:pt idx="5" formatCode="0">
                  <c:v>9543.14</c:v>
                </c:pt>
                <c:pt idx="6" formatCode="0">
                  <c:v>9564.8799999999992</c:v>
                </c:pt>
                <c:pt idx="7" formatCode="0">
                  <c:v>9542.27</c:v>
                </c:pt>
                <c:pt idx="8" formatCode="0">
                  <c:v>6863.01</c:v>
                </c:pt>
                <c:pt idx="9" formatCode="0">
                  <c:v>9568.9599999999991</c:v>
                </c:pt>
                <c:pt idx="10" formatCode="0">
                  <c:v>9621</c:v>
                </c:pt>
                <c:pt idx="11" formatCode="0">
                  <c:v>9621</c:v>
                </c:pt>
                <c:pt idx="12" formatCode="0">
                  <c:v>9621</c:v>
                </c:pt>
                <c:pt idx="13" formatCode="0">
                  <c:v>9621</c:v>
                </c:pt>
                <c:pt idx="14" formatCode="0">
                  <c:v>9621</c:v>
                </c:pt>
                <c:pt idx="15" formatCode="0">
                  <c:v>8168.85</c:v>
                </c:pt>
                <c:pt idx="16" formatCode="0">
                  <c:v>8924.5400000000009</c:v>
                </c:pt>
                <c:pt idx="17" formatCode="0">
                  <c:v>5101.3999999999996</c:v>
                </c:pt>
                <c:pt idx="18" formatCode="0">
                  <c:v>8499.89</c:v>
                </c:pt>
                <c:pt idx="19" formatCode="0">
                  <c:v>6532.28</c:v>
                </c:pt>
                <c:pt idx="20" formatCode="0">
                  <c:v>9593.1200000000008</c:v>
                </c:pt>
                <c:pt idx="21" formatCode="0">
                  <c:v>9376.18</c:v>
                </c:pt>
                <c:pt idx="22" formatCode="0">
                  <c:v>9570.83</c:v>
                </c:pt>
                <c:pt idx="23" formatCode="0">
                  <c:v>9621</c:v>
                </c:pt>
                <c:pt idx="24" formatCode="0">
                  <c:v>9609.7900000000009</c:v>
                </c:pt>
                <c:pt idx="25" formatCode="0">
                  <c:v>9621</c:v>
                </c:pt>
                <c:pt idx="26" formatCode="0">
                  <c:v>9566.82</c:v>
                </c:pt>
                <c:pt idx="27" formatCode="0">
                  <c:v>9565.18</c:v>
                </c:pt>
                <c:pt idx="28" formatCode="0">
                  <c:v>7238.34</c:v>
                </c:pt>
                <c:pt idx="29" formatCode="0">
                  <c:v>4257.8100000000004</c:v>
                </c:pt>
                <c:pt idx="30" formatCode="0">
                  <c:v>8976.32</c:v>
                </c:pt>
                <c:pt idx="31" formatCode="0">
                  <c:v>6526.1</c:v>
                </c:pt>
                <c:pt idx="32" formatCode="0">
                  <c:v>5991.88</c:v>
                </c:pt>
                <c:pt idx="33" formatCode="0">
                  <c:v>9595.26</c:v>
                </c:pt>
                <c:pt idx="34" formatCode="0">
                  <c:v>9591.91</c:v>
                </c:pt>
                <c:pt idx="35" formatCode="0">
                  <c:v>9570.31</c:v>
                </c:pt>
                <c:pt idx="36" formatCode="0">
                  <c:v>9566.64</c:v>
                </c:pt>
                <c:pt idx="37" formatCode="0">
                  <c:v>7183.39</c:v>
                </c:pt>
                <c:pt idx="38" formatCode="0">
                  <c:v>9593.09</c:v>
                </c:pt>
                <c:pt idx="39" formatCode="0">
                  <c:v>9621</c:v>
                </c:pt>
                <c:pt idx="40" formatCode="0">
                  <c:v>7937.06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MaxEOM!$V$1</c:f>
              <c:strCache>
                <c:ptCount val="1"/>
                <c:pt idx="0">
                  <c:v>5804240-HD_NewRes</c:v>
                </c:pt>
              </c:strCache>
            </c:strRef>
          </c:tx>
          <c:marker>
            <c:symbol val="none"/>
          </c:marker>
          <c:val>
            <c:numRef>
              <c:f>MaxEOM!$V$2:$V$42</c:f>
              <c:numCache>
                <c:formatCode>General</c:formatCode>
                <c:ptCount val="41"/>
                <c:pt idx="1">
                  <c:v>9621</c:v>
                </c:pt>
                <c:pt idx="2" formatCode="0">
                  <c:v>9543.5</c:v>
                </c:pt>
                <c:pt idx="3" formatCode="0">
                  <c:v>7678.21</c:v>
                </c:pt>
                <c:pt idx="4" formatCode="0">
                  <c:v>1983.76</c:v>
                </c:pt>
                <c:pt idx="5" formatCode="0">
                  <c:v>9549</c:v>
                </c:pt>
                <c:pt idx="6" formatCode="0">
                  <c:v>9543.86</c:v>
                </c:pt>
                <c:pt idx="7" formatCode="0">
                  <c:v>8677.16</c:v>
                </c:pt>
                <c:pt idx="8" formatCode="0">
                  <c:v>5670.52</c:v>
                </c:pt>
                <c:pt idx="9" formatCode="0">
                  <c:v>9544.4500000000007</c:v>
                </c:pt>
                <c:pt idx="10" formatCode="0">
                  <c:v>9566.73</c:v>
                </c:pt>
                <c:pt idx="11" formatCode="0">
                  <c:v>9567.5</c:v>
                </c:pt>
                <c:pt idx="12" formatCode="0">
                  <c:v>9621</c:v>
                </c:pt>
                <c:pt idx="13" formatCode="0">
                  <c:v>9591.91</c:v>
                </c:pt>
                <c:pt idx="14" formatCode="0">
                  <c:v>9592.8700000000008</c:v>
                </c:pt>
                <c:pt idx="15" formatCode="0">
                  <c:v>6960.34</c:v>
                </c:pt>
                <c:pt idx="16" formatCode="0">
                  <c:v>6656.43</c:v>
                </c:pt>
                <c:pt idx="17" formatCode="0">
                  <c:v>4903.21</c:v>
                </c:pt>
                <c:pt idx="18" formatCode="0">
                  <c:v>5681</c:v>
                </c:pt>
                <c:pt idx="19" formatCode="0">
                  <c:v>4754.59</c:v>
                </c:pt>
                <c:pt idx="20" formatCode="0">
                  <c:v>9567.0499999999993</c:v>
                </c:pt>
                <c:pt idx="21" formatCode="0">
                  <c:v>8143.81</c:v>
                </c:pt>
                <c:pt idx="22" formatCode="0">
                  <c:v>9549.2900000000009</c:v>
                </c:pt>
                <c:pt idx="23" formatCode="0">
                  <c:v>9595.5</c:v>
                </c:pt>
                <c:pt idx="24" formatCode="0">
                  <c:v>9594.5400000000009</c:v>
                </c:pt>
                <c:pt idx="25" formatCode="0">
                  <c:v>9621</c:v>
                </c:pt>
                <c:pt idx="26" formatCode="0">
                  <c:v>8630.09</c:v>
                </c:pt>
                <c:pt idx="27" formatCode="0">
                  <c:v>5597.74</c:v>
                </c:pt>
                <c:pt idx="28" formatCode="0">
                  <c:v>5654.53</c:v>
                </c:pt>
                <c:pt idx="29" formatCode="0">
                  <c:v>3501.93</c:v>
                </c:pt>
                <c:pt idx="30" formatCode="0">
                  <c:v>6526.77</c:v>
                </c:pt>
                <c:pt idx="31" formatCode="0">
                  <c:v>6150.2</c:v>
                </c:pt>
                <c:pt idx="32" formatCode="0">
                  <c:v>5096.28</c:v>
                </c:pt>
                <c:pt idx="33" formatCode="0">
                  <c:v>6525.83</c:v>
                </c:pt>
                <c:pt idx="34" formatCode="0">
                  <c:v>6523.65</c:v>
                </c:pt>
                <c:pt idx="35" formatCode="0">
                  <c:v>9574.1200000000008</c:v>
                </c:pt>
                <c:pt idx="36" formatCode="0">
                  <c:v>8420.0400000000009</c:v>
                </c:pt>
                <c:pt idx="37" formatCode="0">
                  <c:v>5526.49</c:v>
                </c:pt>
                <c:pt idx="38" formatCode="0">
                  <c:v>9595.1</c:v>
                </c:pt>
                <c:pt idx="39" formatCode="0">
                  <c:v>7660.86</c:v>
                </c:pt>
                <c:pt idx="40" formatCode="0">
                  <c:v>6484.88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11488"/>
        <c:axId val="235713280"/>
      </c:lineChart>
      <c:catAx>
        <c:axId val="23571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5713280"/>
        <c:crosses val="autoZero"/>
        <c:auto val="1"/>
        <c:lblAlgn val="ctr"/>
        <c:lblOffset val="100"/>
        <c:noMultiLvlLbl val="0"/>
      </c:catAx>
      <c:valAx>
        <c:axId val="23571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1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MaxEOM!$X$1</c:f>
              <c:strCache>
                <c:ptCount val="1"/>
                <c:pt idx="0">
                  <c:v>5803913-Baseline</c:v>
                </c:pt>
              </c:strCache>
            </c:strRef>
          </c:tx>
          <c:marker>
            <c:symbol val="none"/>
          </c:marker>
          <c:val>
            <c:numRef>
              <c:f>MaxEOM!$X$2:$X$42</c:f>
              <c:numCache>
                <c:formatCode>General</c:formatCode>
                <c:ptCount val="41"/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MaxEOM!$Y$1</c:f>
              <c:strCache>
                <c:ptCount val="1"/>
                <c:pt idx="0">
                  <c:v>5803913-FutDems_NoIPPs</c:v>
                </c:pt>
              </c:strCache>
            </c:strRef>
          </c:tx>
          <c:marker>
            <c:symbol val="none"/>
          </c:marker>
          <c:val>
            <c:numRef>
              <c:f>MaxEOM!$Y$2:$Y$42</c:f>
              <c:numCache>
                <c:formatCode>General</c:formatCode>
                <c:ptCount val="41"/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MaxEOM!$Z$1</c:f>
              <c:strCache>
                <c:ptCount val="1"/>
                <c:pt idx="0">
                  <c:v>5803913-IB_FutDems_NoIPPs</c:v>
                </c:pt>
              </c:strCache>
            </c:strRef>
          </c:tx>
          <c:marker>
            <c:symbol val="none"/>
          </c:marker>
          <c:val>
            <c:numRef>
              <c:f>MaxEOM!$Z$2:$Z$42</c:f>
              <c:numCache>
                <c:formatCode>General</c:formatCode>
                <c:ptCount val="41"/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MaxEOM!$AA$1</c:f>
              <c:strCache>
                <c:ptCount val="1"/>
                <c:pt idx="0">
                  <c:v>5803913-HD_FutDems_NoIPPs</c:v>
                </c:pt>
              </c:strCache>
            </c:strRef>
          </c:tx>
          <c:marker>
            <c:symbol val="none"/>
          </c:marker>
          <c:val>
            <c:numRef>
              <c:f>MaxEOM!$AA$2:$AA$42</c:f>
              <c:numCache>
                <c:formatCode>General</c:formatCode>
                <c:ptCount val="41"/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MaxEOM!$AB$1</c:f>
              <c:strCache>
                <c:ptCount val="1"/>
                <c:pt idx="0">
                  <c:v>5803913-Reop</c:v>
                </c:pt>
              </c:strCache>
            </c:strRef>
          </c:tx>
          <c:marker>
            <c:symbol val="none"/>
          </c:marker>
          <c:val>
            <c:numRef>
              <c:f>MaxEOM!$AB$2:$AB$42</c:f>
              <c:numCache>
                <c:formatCode>General</c:formatCode>
                <c:ptCount val="41"/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MaxEOM!$AC$1</c:f>
              <c:strCache>
                <c:ptCount val="1"/>
                <c:pt idx="0">
                  <c:v>5803913-IB_Reop</c:v>
                </c:pt>
              </c:strCache>
            </c:strRef>
          </c:tx>
          <c:marker>
            <c:symbol val="none"/>
          </c:marker>
          <c:val>
            <c:numRef>
              <c:f>MaxEOM!$AC$2:$AC$42</c:f>
              <c:numCache>
                <c:formatCode>General</c:formatCode>
                <c:ptCount val="41"/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MaxEOM!$AD$1</c:f>
              <c:strCache>
                <c:ptCount val="1"/>
                <c:pt idx="0">
                  <c:v>5803913-HD_Reop</c:v>
                </c:pt>
              </c:strCache>
            </c:strRef>
          </c:tx>
          <c:marker>
            <c:symbol val="none"/>
          </c:marker>
          <c:val>
            <c:numRef>
              <c:f>MaxEOM!$AD$2:$AD$42</c:f>
              <c:numCache>
                <c:formatCode>General</c:formatCode>
                <c:ptCount val="41"/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MaxEOM!$AE$1</c:f>
              <c:strCache>
                <c:ptCount val="1"/>
                <c:pt idx="0">
                  <c:v>5803913-NewRes</c:v>
                </c:pt>
              </c:strCache>
            </c:strRef>
          </c:tx>
          <c:marker>
            <c:symbol val="none"/>
          </c:marker>
          <c:val>
            <c:numRef>
              <c:f>MaxEOM!$AE$2:$AE$42</c:f>
              <c:numCache>
                <c:formatCode>General</c:formatCode>
                <c:ptCount val="41"/>
                <c:pt idx="2" formatCode="0">
                  <c:v>4965</c:v>
                </c:pt>
                <c:pt idx="3" formatCode="0">
                  <c:v>4964.05</c:v>
                </c:pt>
                <c:pt idx="4" formatCode="0">
                  <c:v>4964.0600000000004</c:v>
                </c:pt>
                <c:pt idx="5" formatCode="0">
                  <c:v>4964.05</c:v>
                </c:pt>
                <c:pt idx="6" formatCode="0">
                  <c:v>4964.07</c:v>
                </c:pt>
                <c:pt idx="7" formatCode="0">
                  <c:v>4964.0600000000004</c:v>
                </c:pt>
                <c:pt idx="8" formatCode="0">
                  <c:v>4964.0600000000004</c:v>
                </c:pt>
                <c:pt idx="9" formatCode="0">
                  <c:v>4964.07</c:v>
                </c:pt>
                <c:pt idx="10" formatCode="0">
                  <c:v>4965</c:v>
                </c:pt>
                <c:pt idx="11" formatCode="0">
                  <c:v>4965</c:v>
                </c:pt>
                <c:pt idx="12" formatCode="0">
                  <c:v>4965</c:v>
                </c:pt>
                <c:pt idx="13" formatCode="0">
                  <c:v>4965</c:v>
                </c:pt>
                <c:pt idx="14" formatCode="0">
                  <c:v>4965</c:v>
                </c:pt>
                <c:pt idx="15" formatCode="0">
                  <c:v>4964.0600000000004</c:v>
                </c:pt>
                <c:pt idx="16" formatCode="0">
                  <c:v>4964.6899999999996</c:v>
                </c:pt>
                <c:pt idx="17" formatCode="0">
                  <c:v>4964.6899999999996</c:v>
                </c:pt>
                <c:pt idx="18" formatCode="0">
                  <c:v>4964.08</c:v>
                </c:pt>
                <c:pt idx="19" formatCode="0">
                  <c:v>4964</c:v>
                </c:pt>
                <c:pt idx="20" formatCode="0">
                  <c:v>4964</c:v>
                </c:pt>
                <c:pt idx="21" formatCode="0">
                  <c:v>4964.68</c:v>
                </c:pt>
                <c:pt idx="22" formatCode="0">
                  <c:v>4964.07</c:v>
                </c:pt>
                <c:pt idx="23" formatCode="0">
                  <c:v>4964.6899999999996</c:v>
                </c:pt>
                <c:pt idx="24" formatCode="0">
                  <c:v>4964.68</c:v>
                </c:pt>
                <c:pt idx="25" formatCode="0">
                  <c:v>4965</c:v>
                </c:pt>
                <c:pt idx="26" formatCode="0">
                  <c:v>4964.68</c:v>
                </c:pt>
                <c:pt idx="27" formatCode="0">
                  <c:v>4964.68</c:v>
                </c:pt>
                <c:pt idx="28" formatCode="0">
                  <c:v>4964.68</c:v>
                </c:pt>
                <c:pt idx="29" formatCode="0">
                  <c:v>4964</c:v>
                </c:pt>
                <c:pt idx="30" formatCode="0">
                  <c:v>4964</c:v>
                </c:pt>
                <c:pt idx="31" formatCode="0">
                  <c:v>4964.68</c:v>
                </c:pt>
                <c:pt idx="32" formatCode="0">
                  <c:v>4964.07</c:v>
                </c:pt>
                <c:pt idx="33" formatCode="0">
                  <c:v>4964.68</c:v>
                </c:pt>
                <c:pt idx="34" formatCode="0">
                  <c:v>4964.68</c:v>
                </c:pt>
                <c:pt idx="35" formatCode="0">
                  <c:v>4964</c:v>
                </c:pt>
                <c:pt idx="36" formatCode="0">
                  <c:v>4964.68</c:v>
                </c:pt>
                <c:pt idx="37" formatCode="0">
                  <c:v>4964</c:v>
                </c:pt>
                <c:pt idx="38" formatCode="0">
                  <c:v>4964.68</c:v>
                </c:pt>
                <c:pt idx="39" formatCode="0">
                  <c:v>4965</c:v>
                </c:pt>
                <c:pt idx="40" formatCode="0">
                  <c:v>4964.09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MaxEOM!$AF$1</c:f>
              <c:strCache>
                <c:ptCount val="1"/>
                <c:pt idx="0">
                  <c:v>5803913-IB_NewRes</c:v>
                </c:pt>
              </c:strCache>
            </c:strRef>
          </c:tx>
          <c:marker>
            <c:symbol val="none"/>
          </c:marker>
          <c:val>
            <c:numRef>
              <c:f>MaxEOM!$AF$2:$AF$42</c:f>
              <c:numCache>
                <c:formatCode>General</c:formatCode>
                <c:ptCount val="41"/>
                <c:pt idx="1">
                  <c:v>4953.16</c:v>
                </c:pt>
                <c:pt idx="2" formatCode="0">
                  <c:v>4936.17</c:v>
                </c:pt>
                <c:pt idx="3" formatCode="0">
                  <c:v>4954.1000000000004</c:v>
                </c:pt>
                <c:pt idx="4" formatCode="0">
                  <c:v>4937.79</c:v>
                </c:pt>
                <c:pt idx="5" formatCode="0">
                  <c:v>4954.04</c:v>
                </c:pt>
                <c:pt idx="6" formatCode="0">
                  <c:v>4935.78</c:v>
                </c:pt>
                <c:pt idx="7" formatCode="0">
                  <c:v>4953.74</c:v>
                </c:pt>
                <c:pt idx="8" formatCode="0">
                  <c:v>4937.18</c:v>
                </c:pt>
                <c:pt idx="9" formatCode="0">
                  <c:v>4953.4799999999996</c:v>
                </c:pt>
                <c:pt idx="10" formatCode="0">
                  <c:v>4953.71</c:v>
                </c:pt>
                <c:pt idx="11" formatCode="0">
                  <c:v>4965</c:v>
                </c:pt>
                <c:pt idx="12" formatCode="0">
                  <c:v>4965</c:v>
                </c:pt>
                <c:pt idx="13" formatCode="0">
                  <c:v>4965</c:v>
                </c:pt>
                <c:pt idx="14" formatCode="0">
                  <c:v>4953.1499999999996</c:v>
                </c:pt>
                <c:pt idx="15" formatCode="0">
                  <c:v>4953.18</c:v>
                </c:pt>
                <c:pt idx="16" formatCode="0">
                  <c:v>4953.26</c:v>
                </c:pt>
                <c:pt idx="17" formatCode="0">
                  <c:v>4953.62</c:v>
                </c:pt>
                <c:pt idx="18" formatCode="0">
                  <c:v>4953.24</c:v>
                </c:pt>
                <c:pt idx="19" formatCode="0">
                  <c:v>4953.5200000000004</c:v>
                </c:pt>
                <c:pt idx="20" formatCode="0">
                  <c:v>4953.67</c:v>
                </c:pt>
                <c:pt idx="21" formatCode="0">
                  <c:v>4953.71</c:v>
                </c:pt>
                <c:pt idx="22" formatCode="0">
                  <c:v>4953.78</c:v>
                </c:pt>
                <c:pt idx="23" formatCode="0">
                  <c:v>4953.4399999999996</c:v>
                </c:pt>
                <c:pt idx="24" formatCode="0">
                  <c:v>4965</c:v>
                </c:pt>
                <c:pt idx="25" formatCode="0">
                  <c:v>4965</c:v>
                </c:pt>
                <c:pt idx="26" formatCode="0">
                  <c:v>4953.07</c:v>
                </c:pt>
                <c:pt idx="27" formatCode="0">
                  <c:v>4953.25</c:v>
                </c:pt>
                <c:pt idx="28" formatCode="0">
                  <c:v>4953.33</c:v>
                </c:pt>
                <c:pt idx="29" formatCode="0">
                  <c:v>4935.59</c:v>
                </c:pt>
                <c:pt idx="30" formatCode="0">
                  <c:v>4953.62</c:v>
                </c:pt>
                <c:pt idx="31" formatCode="0">
                  <c:v>4953.3900000000003</c:v>
                </c:pt>
                <c:pt idx="32" formatCode="0">
                  <c:v>4953.84</c:v>
                </c:pt>
                <c:pt idx="33" formatCode="0">
                  <c:v>4953.75</c:v>
                </c:pt>
                <c:pt idx="34" formatCode="0">
                  <c:v>4953.58</c:v>
                </c:pt>
                <c:pt idx="35" formatCode="0">
                  <c:v>4953.75</c:v>
                </c:pt>
                <c:pt idx="36" formatCode="0">
                  <c:v>4953.8</c:v>
                </c:pt>
                <c:pt idx="37" formatCode="0">
                  <c:v>4936.55</c:v>
                </c:pt>
                <c:pt idx="38" formatCode="0">
                  <c:v>4965</c:v>
                </c:pt>
                <c:pt idx="39" formatCode="0">
                  <c:v>4953.24</c:v>
                </c:pt>
                <c:pt idx="40" formatCode="0">
                  <c:v>4935.17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MaxEOM!$AG$1</c:f>
              <c:strCache>
                <c:ptCount val="1"/>
                <c:pt idx="0">
                  <c:v>5803913-HD_NewRes</c:v>
                </c:pt>
              </c:strCache>
            </c:strRef>
          </c:tx>
          <c:marker>
            <c:symbol val="none"/>
          </c:marker>
          <c:val>
            <c:numRef>
              <c:f>MaxEOM!$AG$2:$AG$42</c:f>
              <c:numCache>
                <c:formatCode>General</c:formatCode>
                <c:ptCount val="41"/>
                <c:pt idx="1">
                  <c:v>4953.93</c:v>
                </c:pt>
                <c:pt idx="2" formatCode="0">
                  <c:v>4935.7299999999996</c:v>
                </c:pt>
                <c:pt idx="3" formatCode="0">
                  <c:v>4935.57</c:v>
                </c:pt>
                <c:pt idx="4" formatCode="0">
                  <c:v>4937.78</c:v>
                </c:pt>
                <c:pt idx="5" formatCode="0">
                  <c:v>4954.1099999999997</c:v>
                </c:pt>
                <c:pt idx="6" formatCode="0">
                  <c:v>4935.2</c:v>
                </c:pt>
                <c:pt idx="7" formatCode="0">
                  <c:v>4953.7</c:v>
                </c:pt>
                <c:pt idx="8" formatCode="0">
                  <c:v>4937.1400000000003</c:v>
                </c:pt>
                <c:pt idx="9" formatCode="0">
                  <c:v>4953.68</c:v>
                </c:pt>
                <c:pt idx="10" formatCode="0">
                  <c:v>4953.91</c:v>
                </c:pt>
                <c:pt idx="11" formatCode="0">
                  <c:v>4965</c:v>
                </c:pt>
                <c:pt idx="12" formatCode="0">
                  <c:v>4953.2299999999996</c:v>
                </c:pt>
                <c:pt idx="13" formatCode="0">
                  <c:v>4965</c:v>
                </c:pt>
                <c:pt idx="14" formatCode="0">
                  <c:v>4953.2</c:v>
                </c:pt>
                <c:pt idx="15" formatCode="0">
                  <c:v>4953.2700000000004</c:v>
                </c:pt>
                <c:pt idx="16" formatCode="0">
                  <c:v>4953.3900000000003</c:v>
                </c:pt>
                <c:pt idx="17" formatCode="0">
                  <c:v>4953.6400000000003</c:v>
                </c:pt>
                <c:pt idx="18" formatCode="0">
                  <c:v>4953.51</c:v>
                </c:pt>
                <c:pt idx="19" formatCode="0">
                  <c:v>4953.57</c:v>
                </c:pt>
                <c:pt idx="20" formatCode="0">
                  <c:v>4953.76</c:v>
                </c:pt>
                <c:pt idx="21" formatCode="0">
                  <c:v>4953.7700000000004</c:v>
                </c:pt>
                <c:pt idx="22" formatCode="0">
                  <c:v>4953.79</c:v>
                </c:pt>
                <c:pt idx="23" formatCode="0">
                  <c:v>4953.6499999999996</c:v>
                </c:pt>
                <c:pt idx="24" formatCode="0">
                  <c:v>4965</c:v>
                </c:pt>
                <c:pt idx="25" formatCode="0">
                  <c:v>4953.49</c:v>
                </c:pt>
                <c:pt idx="26" formatCode="0">
                  <c:v>4953.1499999999996</c:v>
                </c:pt>
                <c:pt idx="27" formatCode="0">
                  <c:v>4953.24</c:v>
                </c:pt>
                <c:pt idx="28" formatCode="0">
                  <c:v>4953.37</c:v>
                </c:pt>
                <c:pt idx="29" formatCode="0">
                  <c:v>4935.72</c:v>
                </c:pt>
                <c:pt idx="30" formatCode="0">
                  <c:v>4953.7</c:v>
                </c:pt>
                <c:pt idx="31" formatCode="0">
                  <c:v>4953.5200000000004</c:v>
                </c:pt>
                <c:pt idx="32" formatCode="0">
                  <c:v>4953.8500000000004</c:v>
                </c:pt>
                <c:pt idx="33" formatCode="0">
                  <c:v>4953.87</c:v>
                </c:pt>
                <c:pt idx="34" formatCode="0">
                  <c:v>4953.76</c:v>
                </c:pt>
                <c:pt idx="35" formatCode="0">
                  <c:v>4935.22</c:v>
                </c:pt>
                <c:pt idx="36" formatCode="0">
                  <c:v>4953.8100000000004</c:v>
                </c:pt>
                <c:pt idx="37" formatCode="0">
                  <c:v>4936.6499999999996</c:v>
                </c:pt>
                <c:pt idx="38" formatCode="0">
                  <c:v>4953.74</c:v>
                </c:pt>
                <c:pt idx="39" formatCode="0">
                  <c:v>4953.88</c:v>
                </c:pt>
                <c:pt idx="40" formatCode="0">
                  <c:v>4936.22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031360"/>
        <c:axId val="236041344"/>
      </c:lineChart>
      <c:catAx>
        <c:axId val="2360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6041344"/>
        <c:crosses val="autoZero"/>
        <c:auto val="1"/>
        <c:lblAlgn val="ctr"/>
        <c:lblOffset val="100"/>
        <c:noMultiLvlLbl val="0"/>
      </c:catAx>
      <c:valAx>
        <c:axId val="23604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03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MaxEOM!$AI$1</c:f>
              <c:strCache>
                <c:ptCount val="1"/>
                <c:pt idx="0">
                  <c:v>5803508-Baseline</c:v>
                </c:pt>
              </c:strCache>
            </c:strRef>
          </c:tx>
          <c:marker>
            <c:symbol val="none"/>
          </c:marker>
          <c:val>
            <c:numRef>
              <c:f>MaxEOM!$AI$2:$AI$42</c:f>
              <c:numCache>
                <c:formatCode>General</c:formatCode>
                <c:ptCount val="41"/>
                <c:pt idx="2" formatCode="0">
                  <c:v>4221.59</c:v>
                </c:pt>
                <c:pt idx="3" formatCode="0">
                  <c:v>4184.28</c:v>
                </c:pt>
                <c:pt idx="4" formatCode="0">
                  <c:v>4184.1499999999996</c:v>
                </c:pt>
                <c:pt idx="5" formatCode="0">
                  <c:v>4188.63</c:v>
                </c:pt>
                <c:pt idx="6" formatCode="0">
                  <c:v>4202.22</c:v>
                </c:pt>
                <c:pt idx="7" formatCode="0">
                  <c:v>4184.51</c:v>
                </c:pt>
                <c:pt idx="8" formatCode="0">
                  <c:v>4184.54</c:v>
                </c:pt>
                <c:pt idx="9" formatCode="0">
                  <c:v>4185.45</c:v>
                </c:pt>
                <c:pt idx="10" formatCode="0">
                  <c:v>4184.2</c:v>
                </c:pt>
                <c:pt idx="11" formatCode="0">
                  <c:v>4184.1899999999996</c:v>
                </c:pt>
                <c:pt idx="12" formatCode="0">
                  <c:v>4221.7700000000004</c:v>
                </c:pt>
                <c:pt idx="13" formatCode="0">
                  <c:v>4221.67</c:v>
                </c:pt>
                <c:pt idx="14" formatCode="0">
                  <c:v>4221.84</c:v>
                </c:pt>
                <c:pt idx="15" formatCode="0">
                  <c:v>4184.37</c:v>
                </c:pt>
                <c:pt idx="16" formatCode="0">
                  <c:v>4184.58</c:v>
                </c:pt>
                <c:pt idx="17" formatCode="0">
                  <c:v>4184.57</c:v>
                </c:pt>
                <c:pt idx="18" formatCode="0">
                  <c:v>4185.96</c:v>
                </c:pt>
                <c:pt idx="19" formatCode="0">
                  <c:v>4221.79</c:v>
                </c:pt>
                <c:pt idx="20" formatCode="0">
                  <c:v>4186.6099999999997</c:v>
                </c:pt>
                <c:pt idx="21" formatCode="0">
                  <c:v>4221.83</c:v>
                </c:pt>
                <c:pt idx="22" formatCode="0">
                  <c:v>4135.63</c:v>
                </c:pt>
                <c:pt idx="23" formatCode="0">
                  <c:v>4221.71</c:v>
                </c:pt>
                <c:pt idx="24" formatCode="0">
                  <c:v>4184.08</c:v>
                </c:pt>
                <c:pt idx="25" formatCode="0">
                  <c:v>4183.82</c:v>
                </c:pt>
                <c:pt idx="26" formatCode="0">
                  <c:v>4184.54</c:v>
                </c:pt>
                <c:pt idx="27" formatCode="0">
                  <c:v>4221.7700000000004</c:v>
                </c:pt>
                <c:pt idx="28" formatCode="0">
                  <c:v>4185.5</c:v>
                </c:pt>
                <c:pt idx="29" formatCode="0">
                  <c:v>4185.95</c:v>
                </c:pt>
                <c:pt idx="30" formatCode="0">
                  <c:v>4190.74</c:v>
                </c:pt>
                <c:pt idx="31" formatCode="0">
                  <c:v>4184.2700000000004</c:v>
                </c:pt>
                <c:pt idx="32" formatCode="0">
                  <c:v>4184.1899999999996</c:v>
                </c:pt>
                <c:pt idx="33" formatCode="0">
                  <c:v>4222.0600000000004</c:v>
                </c:pt>
                <c:pt idx="34" formatCode="0">
                  <c:v>4184.2</c:v>
                </c:pt>
                <c:pt idx="35" formatCode="0">
                  <c:v>4185</c:v>
                </c:pt>
                <c:pt idx="36" formatCode="0">
                  <c:v>4221.8999999999996</c:v>
                </c:pt>
                <c:pt idx="37" formatCode="0">
                  <c:v>4184.49</c:v>
                </c:pt>
                <c:pt idx="38" formatCode="0">
                  <c:v>4185.24</c:v>
                </c:pt>
                <c:pt idx="39" formatCode="0">
                  <c:v>4221.7700000000004</c:v>
                </c:pt>
                <c:pt idx="40" formatCode="0">
                  <c:v>4187.7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MaxEOM!$AJ$1</c:f>
              <c:strCache>
                <c:ptCount val="1"/>
                <c:pt idx="0">
                  <c:v>5803508-FutDems_NoIPPs</c:v>
                </c:pt>
              </c:strCache>
            </c:strRef>
          </c:tx>
          <c:marker>
            <c:symbol val="none"/>
          </c:marker>
          <c:val>
            <c:numRef>
              <c:f>MaxEOM!$AJ$2:$AJ$42</c:f>
              <c:numCache>
                <c:formatCode>General</c:formatCode>
                <c:ptCount val="41"/>
                <c:pt idx="2" formatCode="0">
                  <c:v>4185.8900000000003</c:v>
                </c:pt>
                <c:pt idx="3" formatCode="0">
                  <c:v>4143.6400000000003</c:v>
                </c:pt>
                <c:pt idx="4" formatCode="0">
                  <c:v>3187.96</c:v>
                </c:pt>
                <c:pt idx="5" formatCode="0">
                  <c:v>4172.09</c:v>
                </c:pt>
                <c:pt idx="6" formatCode="0">
                  <c:v>4142.26</c:v>
                </c:pt>
                <c:pt idx="7" formatCode="0">
                  <c:v>4124.57</c:v>
                </c:pt>
                <c:pt idx="8" formatCode="0">
                  <c:v>4133.99</c:v>
                </c:pt>
                <c:pt idx="9" formatCode="0">
                  <c:v>4156.6400000000003</c:v>
                </c:pt>
                <c:pt idx="10" formatCode="0">
                  <c:v>4121.54</c:v>
                </c:pt>
                <c:pt idx="11" formatCode="0">
                  <c:v>4184.0200000000004</c:v>
                </c:pt>
                <c:pt idx="12" formatCode="0">
                  <c:v>4191.5</c:v>
                </c:pt>
                <c:pt idx="13" formatCode="0">
                  <c:v>4196.43</c:v>
                </c:pt>
                <c:pt idx="14" formatCode="0">
                  <c:v>4188.04</c:v>
                </c:pt>
                <c:pt idx="15" formatCode="0">
                  <c:v>4154.26</c:v>
                </c:pt>
                <c:pt idx="16" formatCode="0">
                  <c:v>4140.74</c:v>
                </c:pt>
                <c:pt idx="17" formatCode="0">
                  <c:v>4159.5600000000004</c:v>
                </c:pt>
                <c:pt idx="18" formatCode="0">
                  <c:v>4156.76</c:v>
                </c:pt>
                <c:pt idx="19" formatCode="0">
                  <c:v>4196.8999999999996</c:v>
                </c:pt>
                <c:pt idx="20" formatCode="0">
                  <c:v>4161.87</c:v>
                </c:pt>
                <c:pt idx="21" formatCode="0">
                  <c:v>4193.08</c:v>
                </c:pt>
                <c:pt idx="22" formatCode="0">
                  <c:v>4172.88</c:v>
                </c:pt>
                <c:pt idx="23" formatCode="0">
                  <c:v>4191.18</c:v>
                </c:pt>
                <c:pt idx="24" formatCode="0">
                  <c:v>4197.87</c:v>
                </c:pt>
                <c:pt idx="25" formatCode="0">
                  <c:v>4190.07</c:v>
                </c:pt>
                <c:pt idx="26" formatCode="0">
                  <c:v>4148.95</c:v>
                </c:pt>
                <c:pt idx="27" formatCode="0">
                  <c:v>4196.74</c:v>
                </c:pt>
                <c:pt idx="28" formatCode="0">
                  <c:v>4206.41</c:v>
                </c:pt>
                <c:pt idx="29" formatCode="0">
                  <c:v>3606.13</c:v>
                </c:pt>
                <c:pt idx="30" formatCode="0">
                  <c:v>4222.7299999999996</c:v>
                </c:pt>
                <c:pt idx="31" formatCode="0">
                  <c:v>4199.79</c:v>
                </c:pt>
                <c:pt idx="32" formatCode="0">
                  <c:v>4197.8999999999996</c:v>
                </c:pt>
                <c:pt idx="33" formatCode="0">
                  <c:v>4195.8900000000003</c:v>
                </c:pt>
                <c:pt idx="34" formatCode="0">
                  <c:v>4194.4399999999996</c:v>
                </c:pt>
                <c:pt idx="35" formatCode="0">
                  <c:v>4151.05</c:v>
                </c:pt>
                <c:pt idx="36" formatCode="0">
                  <c:v>4196.08</c:v>
                </c:pt>
                <c:pt idx="37" formatCode="0">
                  <c:v>4157.1099999999997</c:v>
                </c:pt>
                <c:pt idx="38" formatCode="0">
                  <c:v>4156.01</c:v>
                </c:pt>
                <c:pt idx="39" formatCode="0">
                  <c:v>4189.75</c:v>
                </c:pt>
                <c:pt idx="40" formatCode="0">
                  <c:v>4156.76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MaxEOM!$AK$1</c:f>
              <c:strCache>
                <c:ptCount val="1"/>
                <c:pt idx="0">
                  <c:v>5803508-IB_FutDems_NoIPPs</c:v>
                </c:pt>
              </c:strCache>
            </c:strRef>
          </c:tx>
          <c:marker>
            <c:symbol val="none"/>
          </c:marker>
          <c:val>
            <c:numRef>
              <c:f>MaxEOM!$AK$2:$AK$42</c:f>
              <c:numCache>
                <c:formatCode>General</c:formatCode>
                <c:ptCount val="41"/>
                <c:pt idx="1">
                  <c:v>4222.07</c:v>
                </c:pt>
                <c:pt idx="2" formatCode="0">
                  <c:v>4153.7</c:v>
                </c:pt>
                <c:pt idx="3" formatCode="0">
                  <c:v>4196.6499999999996</c:v>
                </c:pt>
                <c:pt idx="4" formatCode="0">
                  <c:v>1689.47</c:v>
                </c:pt>
                <c:pt idx="5" formatCode="0">
                  <c:v>4161.26</c:v>
                </c:pt>
                <c:pt idx="6" formatCode="0">
                  <c:v>4194.01</c:v>
                </c:pt>
                <c:pt idx="7" formatCode="0">
                  <c:v>4197.84</c:v>
                </c:pt>
                <c:pt idx="8" formatCode="0">
                  <c:v>4155.05</c:v>
                </c:pt>
                <c:pt idx="9" formatCode="0">
                  <c:v>4200.54</c:v>
                </c:pt>
                <c:pt idx="10" formatCode="0">
                  <c:v>4143.49</c:v>
                </c:pt>
                <c:pt idx="11" formatCode="0">
                  <c:v>4195.95</c:v>
                </c:pt>
                <c:pt idx="12" formatCode="0">
                  <c:v>4191.83</c:v>
                </c:pt>
                <c:pt idx="13" formatCode="0">
                  <c:v>4195.21</c:v>
                </c:pt>
                <c:pt idx="14" formatCode="0">
                  <c:v>4196.8500000000004</c:v>
                </c:pt>
                <c:pt idx="15" formatCode="0">
                  <c:v>4205.16</c:v>
                </c:pt>
                <c:pt idx="16" formatCode="0">
                  <c:v>4200.13</c:v>
                </c:pt>
                <c:pt idx="17" formatCode="0">
                  <c:v>4203.84</c:v>
                </c:pt>
                <c:pt idx="18" formatCode="0">
                  <c:v>4203.8999999999996</c:v>
                </c:pt>
                <c:pt idx="19" formatCode="0">
                  <c:v>4204.37</c:v>
                </c:pt>
                <c:pt idx="20" formatCode="0">
                  <c:v>4216.6000000000004</c:v>
                </c:pt>
                <c:pt idx="21" formatCode="0">
                  <c:v>4196.96</c:v>
                </c:pt>
                <c:pt idx="22" formatCode="0">
                  <c:v>4160.42</c:v>
                </c:pt>
                <c:pt idx="23" formatCode="0">
                  <c:v>4191.24</c:v>
                </c:pt>
                <c:pt idx="24" formatCode="0">
                  <c:v>4195.72</c:v>
                </c:pt>
                <c:pt idx="25" formatCode="0">
                  <c:v>4190.13</c:v>
                </c:pt>
                <c:pt idx="26" formatCode="0">
                  <c:v>4198.13</c:v>
                </c:pt>
                <c:pt idx="27" formatCode="0">
                  <c:v>4199.84</c:v>
                </c:pt>
                <c:pt idx="28" formatCode="0">
                  <c:v>4202.21</c:v>
                </c:pt>
                <c:pt idx="29" formatCode="0">
                  <c:v>3972.73</c:v>
                </c:pt>
                <c:pt idx="30" formatCode="0">
                  <c:v>4206.74</c:v>
                </c:pt>
                <c:pt idx="31" formatCode="0">
                  <c:v>4203.5</c:v>
                </c:pt>
                <c:pt idx="32" formatCode="0">
                  <c:v>4194.1400000000003</c:v>
                </c:pt>
                <c:pt idx="33" formatCode="0">
                  <c:v>4198.24</c:v>
                </c:pt>
                <c:pt idx="34" formatCode="0">
                  <c:v>4194.2</c:v>
                </c:pt>
                <c:pt idx="35" formatCode="0">
                  <c:v>4201.49</c:v>
                </c:pt>
                <c:pt idx="36" formatCode="0">
                  <c:v>4196.97</c:v>
                </c:pt>
                <c:pt idx="37" formatCode="0">
                  <c:v>4208.43</c:v>
                </c:pt>
                <c:pt idx="38" formatCode="0">
                  <c:v>4200.6000000000004</c:v>
                </c:pt>
                <c:pt idx="39" formatCode="0">
                  <c:v>4193.13</c:v>
                </c:pt>
                <c:pt idx="40" formatCode="0">
                  <c:v>4210.7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MaxEOM!$AL$1</c:f>
              <c:strCache>
                <c:ptCount val="1"/>
                <c:pt idx="0">
                  <c:v>5803508-HD_FutDems_NoIPPs</c:v>
                </c:pt>
              </c:strCache>
            </c:strRef>
          </c:tx>
          <c:marker>
            <c:symbol val="none"/>
          </c:marker>
          <c:val>
            <c:numRef>
              <c:f>MaxEOM!$AL$2:$AL$42</c:f>
              <c:numCache>
                <c:formatCode>General</c:formatCode>
                <c:ptCount val="41"/>
                <c:pt idx="1">
                  <c:v>4222.16</c:v>
                </c:pt>
                <c:pt idx="2" formatCode="0">
                  <c:v>4155.1000000000004</c:v>
                </c:pt>
                <c:pt idx="3" formatCode="0">
                  <c:v>4197.46</c:v>
                </c:pt>
                <c:pt idx="4" formatCode="0">
                  <c:v>977.71</c:v>
                </c:pt>
                <c:pt idx="5" formatCode="0">
                  <c:v>4156.97</c:v>
                </c:pt>
                <c:pt idx="6" formatCode="0">
                  <c:v>4198.55</c:v>
                </c:pt>
                <c:pt idx="7" formatCode="0">
                  <c:v>4203.3900000000003</c:v>
                </c:pt>
                <c:pt idx="8" formatCode="0">
                  <c:v>2817.11</c:v>
                </c:pt>
                <c:pt idx="9" formatCode="0">
                  <c:v>4208.68</c:v>
                </c:pt>
                <c:pt idx="10" formatCode="0">
                  <c:v>4150.72</c:v>
                </c:pt>
                <c:pt idx="11" formatCode="0">
                  <c:v>4201.28</c:v>
                </c:pt>
                <c:pt idx="12" formatCode="0">
                  <c:v>4193.25</c:v>
                </c:pt>
                <c:pt idx="13" formatCode="0">
                  <c:v>4198.1400000000003</c:v>
                </c:pt>
                <c:pt idx="14" formatCode="0">
                  <c:v>3525.95</c:v>
                </c:pt>
                <c:pt idx="15" formatCode="0">
                  <c:v>4210.22</c:v>
                </c:pt>
                <c:pt idx="16" formatCode="0">
                  <c:v>4206.8900000000003</c:v>
                </c:pt>
                <c:pt idx="17" formatCode="0">
                  <c:v>4206.25</c:v>
                </c:pt>
                <c:pt idx="18" formatCode="0">
                  <c:v>4207.55</c:v>
                </c:pt>
                <c:pt idx="19" formatCode="0">
                  <c:v>4065</c:v>
                </c:pt>
                <c:pt idx="20" formatCode="0">
                  <c:v>4219.2</c:v>
                </c:pt>
                <c:pt idx="21" formatCode="0">
                  <c:v>4206.09</c:v>
                </c:pt>
                <c:pt idx="22" formatCode="0">
                  <c:v>4157.17</c:v>
                </c:pt>
                <c:pt idx="23" formatCode="0">
                  <c:v>4194.83</c:v>
                </c:pt>
                <c:pt idx="24" formatCode="0">
                  <c:v>4197.03</c:v>
                </c:pt>
                <c:pt idx="25" formatCode="0">
                  <c:v>4193.1499999999996</c:v>
                </c:pt>
                <c:pt idx="26" formatCode="0">
                  <c:v>4202.6099999999997</c:v>
                </c:pt>
                <c:pt idx="27" formatCode="0">
                  <c:v>4204.7299999999996</c:v>
                </c:pt>
                <c:pt idx="28" formatCode="0">
                  <c:v>4204.8999999999996</c:v>
                </c:pt>
                <c:pt idx="29" formatCode="0">
                  <c:v>3401.74</c:v>
                </c:pt>
                <c:pt idx="30" formatCode="0">
                  <c:v>4208.99</c:v>
                </c:pt>
                <c:pt idx="31" formatCode="0">
                  <c:v>4206.01</c:v>
                </c:pt>
                <c:pt idx="32" formatCode="0">
                  <c:v>4197.38</c:v>
                </c:pt>
                <c:pt idx="33" formatCode="0">
                  <c:v>4200.3599999999997</c:v>
                </c:pt>
                <c:pt idx="34" formatCode="0">
                  <c:v>4196.46</c:v>
                </c:pt>
                <c:pt idx="35" formatCode="0">
                  <c:v>4206.3900000000003</c:v>
                </c:pt>
                <c:pt idx="36" formatCode="0">
                  <c:v>4201.2299999999996</c:v>
                </c:pt>
                <c:pt idx="37" formatCode="0">
                  <c:v>4209.5600000000004</c:v>
                </c:pt>
                <c:pt idx="38" formatCode="0">
                  <c:v>4204.6499999999996</c:v>
                </c:pt>
                <c:pt idx="39" formatCode="0">
                  <c:v>3727.64</c:v>
                </c:pt>
                <c:pt idx="40" formatCode="0">
                  <c:v>4209.91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MaxEOM!$AM$1</c:f>
              <c:strCache>
                <c:ptCount val="1"/>
                <c:pt idx="0">
                  <c:v>5803508-Reop</c:v>
                </c:pt>
              </c:strCache>
            </c:strRef>
          </c:tx>
          <c:marker>
            <c:symbol val="none"/>
          </c:marker>
          <c:val>
            <c:numRef>
              <c:f>MaxEOM!$AM$2:$AM$42</c:f>
              <c:numCache>
                <c:formatCode>General</c:formatCode>
                <c:ptCount val="41"/>
                <c:pt idx="2" formatCode="0">
                  <c:v>4221.59</c:v>
                </c:pt>
                <c:pt idx="3" formatCode="0">
                  <c:v>4187.8599999999997</c:v>
                </c:pt>
                <c:pt idx="4" formatCode="0">
                  <c:v>4190.6000000000004</c:v>
                </c:pt>
                <c:pt idx="5" formatCode="0">
                  <c:v>4149.21</c:v>
                </c:pt>
                <c:pt idx="6" formatCode="0">
                  <c:v>4186.2299999999996</c:v>
                </c:pt>
                <c:pt idx="7" formatCode="0">
                  <c:v>4188.75</c:v>
                </c:pt>
                <c:pt idx="8" formatCode="0">
                  <c:v>4192.17</c:v>
                </c:pt>
                <c:pt idx="9" formatCode="0">
                  <c:v>4194.46</c:v>
                </c:pt>
                <c:pt idx="10" formatCode="0">
                  <c:v>4187.91</c:v>
                </c:pt>
                <c:pt idx="11" formatCode="0">
                  <c:v>4186.97</c:v>
                </c:pt>
                <c:pt idx="12" formatCode="0">
                  <c:v>4184.68</c:v>
                </c:pt>
                <c:pt idx="13" formatCode="0">
                  <c:v>4186.1400000000003</c:v>
                </c:pt>
                <c:pt idx="14" formatCode="0">
                  <c:v>4185.6899999999996</c:v>
                </c:pt>
                <c:pt idx="15" formatCode="0">
                  <c:v>4192.57</c:v>
                </c:pt>
                <c:pt idx="16" formatCode="0">
                  <c:v>4192.21</c:v>
                </c:pt>
                <c:pt idx="17" formatCode="0">
                  <c:v>4193.66</c:v>
                </c:pt>
                <c:pt idx="18" formatCode="0">
                  <c:v>4194.6000000000004</c:v>
                </c:pt>
                <c:pt idx="19" formatCode="0">
                  <c:v>4186.95</c:v>
                </c:pt>
                <c:pt idx="20" formatCode="0">
                  <c:v>4195.6099999999997</c:v>
                </c:pt>
                <c:pt idx="21" formatCode="0">
                  <c:v>4185.42</c:v>
                </c:pt>
                <c:pt idx="22" formatCode="0">
                  <c:v>4152.08</c:v>
                </c:pt>
                <c:pt idx="23" formatCode="0">
                  <c:v>4185.66</c:v>
                </c:pt>
                <c:pt idx="24" formatCode="0">
                  <c:v>4188.7</c:v>
                </c:pt>
                <c:pt idx="25" formatCode="0">
                  <c:v>4185.09</c:v>
                </c:pt>
                <c:pt idx="26" formatCode="0">
                  <c:v>4190.58</c:v>
                </c:pt>
                <c:pt idx="27" formatCode="0">
                  <c:v>4186.18</c:v>
                </c:pt>
                <c:pt idx="28" formatCode="0">
                  <c:v>4192.6000000000004</c:v>
                </c:pt>
                <c:pt idx="29" formatCode="0">
                  <c:v>4195.66</c:v>
                </c:pt>
                <c:pt idx="30" formatCode="0">
                  <c:v>4205.05</c:v>
                </c:pt>
                <c:pt idx="31" formatCode="0">
                  <c:v>4189.46</c:v>
                </c:pt>
                <c:pt idx="32" formatCode="0">
                  <c:v>4190.3</c:v>
                </c:pt>
                <c:pt idx="33" formatCode="0">
                  <c:v>4187.7700000000004</c:v>
                </c:pt>
                <c:pt idx="34" formatCode="0">
                  <c:v>4188.07</c:v>
                </c:pt>
                <c:pt idx="35" formatCode="0">
                  <c:v>4193.3100000000004</c:v>
                </c:pt>
                <c:pt idx="36" formatCode="0">
                  <c:v>4187.46</c:v>
                </c:pt>
                <c:pt idx="37" formatCode="0">
                  <c:v>4192.4799999999996</c:v>
                </c:pt>
                <c:pt idx="38" formatCode="0">
                  <c:v>4139.72</c:v>
                </c:pt>
                <c:pt idx="39" formatCode="0">
                  <c:v>4185.04</c:v>
                </c:pt>
                <c:pt idx="40" formatCode="0">
                  <c:v>4199.88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MaxEOM!$AN$1</c:f>
              <c:strCache>
                <c:ptCount val="1"/>
                <c:pt idx="0">
                  <c:v>5803508-IB_Reop</c:v>
                </c:pt>
              </c:strCache>
            </c:strRef>
          </c:tx>
          <c:marker>
            <c:symbol val="none"/>
          </c:marker>
          <c:val>
            <c:numRef>
              <c:f>MaxEOM!$AN$2:$AN$42</c:f>
              <c:numCache>
                <c:formatCode>General</c:formatCode>
                <c:ptCount val="41"/>
                <c:pt idx="1">
                  <c:v>4268</c:v>
                </c:pt>
                <c:pt idx="2" formatCode="0">
                  <c:v>4191.8599999999997</c:v>
                </c:pt>
                <c:pt idx="3" formatCode="0">
                  <c:v>4189.37</c:v>
                </c:pt>
                <c:pt idx="4" formatCode="0">
                  <c:v>3627.98</c:v>
                </c:pt>
                <c:pt idx="5" formatCode="0">
                  <c:v>4144.45</c:v>
                </c:pt>
                <c:pt idx="6" formatCode="0">
                  <c:v>4185.6899999999996</c:v>
                </c:pt>
                <c:pt idx="7" formatCode="0">
                  <c:v>4188.3500000000004</c:v>
                </c:pt>
                <c:pt idx="8" formatCode="0">
                  <c:v>4193.29</c:v>
                </c:pt>
                <c:pt idx="9" formatCode="0">
                  <c:v>4192.21</c:v>
                </c:pt>
                <c:pt idx="10" formatCode="0">
                  <c:v>4190.46</c:v>
                </c:pt>
                <c:pt idx="11" formatCode="0">
                  <c:v>4187.84</c:v>
                </c:pt>
                <c:pt idx="12" formatCode="0">
                  <c:v>4184.8500000000004</c:v>
                </c:pt>
                <c:pt idx="13" formatCode="0">
                  <c:v>4187.54</c:v>
                </c:pt>
                <c:pt idx="14" formatCode="0">
                  <c:v>4187.78</c:v>
                </c:pt>
                <c:pt idx="15" formatCode="0">
                  <c:v>4192.93</c:v>
                </c:pt>
                <c:pt idx="16" formatCode="0">
                  <c:v>4191.26</c:v>
                </c:pt>
                <c:pt idx="17" formatCode="0">
                  <c:v>4193.66</c:v>
                </c:pt>
                <c:pt idx="18" formatCode="0">
                  <c:v>4195.1400000000003</c:v>
                </c:pt>
                <c:pt idx="19" formatCode="0">
                  <c:v>4193.1400000000003</c:v>
                </c:pt>
                <c:pt idx="20" formatCode="0">
                  <c:v>4198.42</c:v>
                </c:pt>
                <c:pt idx="21" formatCode="0">
                  <c:v>4187.8500000000004</c:v>
                </c:pt>
                <c:pt idx="22" formatCode="0">
                  <c:v>4200.12</c:v>
                </c:pt>
                <c:pt idx="23" formatCode="0">
                  <c:v>4187.09</c:v>
                </c:pt>
                <c:pt idx="24" formatCode="0">
                  <c:v>4188.59</c:v>
                </c:pt>
                <c:pt idx="25" formatCode="0">
                  <c:v>4185.16</c:v>
                </c:pt>
                <c:pt idx="26" formatCode="0">
                  <c:v>4189.7</c:v>
                </c:pt>
                <c:pt idx="27" formatCode="0">
                  <c:v>4186.84</c:v>
                </c:pt>
                <c:pt idx="28" formatCode="0">
                  <c:v>4192.2299999999996</c:v>
                </c:pt>
                <c:pt idx="29" formatCode="0">
                  <c:v>4196.83</c:v>
                </c:pt>
                <c:pt idx="30" formatCode="0">
                  <c:v>4198.7</c:v>
                </c:pt>
                <c:pt idx="31" formatCode="0">
                  <c:v>4193.53</c:v>
                </c:pt>
                <c:pt idx="32" formatCode="0">
                  <c:v>4190.71</c:v>
                </c:pt>
                <c:pt idx="33" formatCode="0">
                  <c:v>4191.51</c:v>
                </c:pt>
                <c:pt idx="34" formatCode="0">
                  <c:v>4189.8100000000004</c:v>
                </c:pt>
                <c:pt idx="35" formatCode="0">
                  <c:v>4193.29</c:v>
                </c:pt>
                <c:pt idx="36" formatCode="0">
                  <c:v>4187.74</c:v>
                </c:pt>
                <c:pt idx="37" formatCode="0">
                  <c:v>4194.45</c:v>
                </c:pt>
                <c:pt idx="38" formatCode="0">
                  <c:v>4193.38</c:v>
                </c:pt>
                <c:pt idx="39" formatCode="0">
                  <c:v>4186.99</c:v>
                </c:pt>
                <c:pt idx="40" formatCode="0">
                  <c:v>4200.17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MaxEOM!$AO$1</c:f>
              <c:strCache>
                <c:ptCount val="1"/>
                <c:pt idx="0">
                  <c:v>5803508-HD_Reop</c:v>
                </c:pt>
              </c:strCache>
            </c:strRef>
          </c:tx>
          <c:marker>
            <c:symbol val="none"/>
          </c:marker>
          <c:val>
            <c:numRef>
              <c:f>MaxEOM!$AO$2:$AO$42</c:f>
              <c:numCache>
                <c:formatCode>General</c:formatCode>
                <c:ptCount val="41"/>
                <c:pt idx="1">
                  <c:v>4268</c:v>
                </c:pt>
                <c:pt idx="2" formatCode="0">
                  <c:v>4194.7299999999996</c:v>
                </c:pt>
                <c:pt idx="3" formatCode="0">
                  <c:v>4188.88</c:v>
                </c:pt>
                <c:pt idx="4" formatCode="0">
                  <c:v>2327.25</c:v>
                </c:pt>
                <c:pt idx="5" formatCode="0">
                  <c:v>4153.88</c:v>
                </c:pt>
                <c:pt idx="6" formatCode="0">
                  <c:v>4188.75</c:v>
                </c:pt>
                <c:pt idx="7" formatCode="0">
                  <c:v>4192.2</c:v>
                </c:pt>
                <c:pt idx="8" formatCode="0">
                  <c:v>4142.82</c:v>
                </c:pt>
                <c:pt idx="9" formatCode="0">
                  <c:v>4194.49</c:v>
                </c:pt>
                <c:pt idx="10" formatCode="0">
                  <c:v>4190.45</c:v>
                </c:pt>
                <c:pt idx="11" formatCode="0">
                  <c:v>4191.0600000000004</c:v>
                </c:pt>
                <c:pt idx="12" formatCode="0">
                  <c:v>4184.96</c:v>
                </c:pt>
                <c:pt idx="13" formatCode="0">
                  <c:v>4190.63</c:v>
                </c:pt>
                <c:pt idx="14" formatCode="0">
                  <c:v>4191.75</c:v>
                </c:pt>
                <c:pt idx="15" formatCode="0">
                  <c:v>4195.63</c:v>
                </c:pt>
                <c:pt idx="16" formatCode="0">
                  <c:v>4193.92</c:v>
                </c:pt>
                <c:pt idx="17" formatCode="0">
                  <c:v>4194.79</c:v>
                </c:pt>
                <c:pt idx="18" formatCode="0">
                  <c:v>4195.8500000000004</c:v>
                </c:pt>
                <c:pt idx="19" formatCode="0">
                  <c:v>4195.2700000000004</c:v>
                </c:pt>
                <c:pt idx="20" formatCode="0">
                  <c:v>4203.58</c:v>
                </c:pt>
                <c:pt idx="21" formatCode="0">
                  <c:v>4194.49</c:v>
                </c:pt>
                <c:pt idx="22" formatCode="0">
                  <c:v>4199.57</c:v>
                </c:pt>
                <c:pt idx="23" formatCode="0">
                  <c:v>4187.37</c:v>
                </c:pt>
                <c:pt idx="24" formatCode="0">
                  <c:v>4191.32</c:v>
                </c:pt>
                <c:pt idx="25" formatCode="0">
                  <c:v>4186.83</c:v>
                </c:pt>
                <c:pt idx="26" formatCode="0">
                  <c:v>4193.08</c:v>
                </c:pt>
                <c:pt idx="27" formatCode="0">
                  <c:v>4191.62</c:v>
                </c:pt>
                <c:pt idx="28" formatCode="0">
                  <c:v>4193.26</c:v>
                </c:pt>
                <c:pt idx="29" formatCode="0">
                  <c:v>4198.8900000000003</c:v>
                </c:pt>
                <c:pt idx="30" formatCode="0">
                  <c:v>4201.46</c:v>
                </c:pt>
                <c:pt idx="31" formatCode="0">
                  <c:v>4194.62</c:v>
                </c:pt>
                <c:pt idx="32" formatCode="0">
                  <c:v>4191.49</c:v>
                </c:pt>
                <c:pt idx="33" formatCode="0">
                  <c:v>4191.6499999999996</c:v>
                </c:pt>
                <c:pt idx="34" formatCode="0">
                  <c:v>4190.8900000000003</c:v>
                </c:pt>
                <c:pt idx="35" formatCode="0">
                  <c:v>4196.67</c:v>
                </c:pt>
                <c:pt idx="36" formatCode="0">
                  <c:v>4191.3900000000003</c:v>
                </c:pt>
                <c:pt idx="37" formatCode="0">
                  <c:v>4194.99</c:v>
                </c:pt>
                <c:pt idx="38" formatCode="0">
                  <c:v>4196.38</c:v>
                </c:pt>
                <c:pt idx="39" formatCode="0">
                  <c:v>4190.03</c:v>
                </c:pt>
                <c:pt idx="40" formatCode="0">
                  <c:v>4199.8999999999996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MaxEOM!$AP$1</c:f>
              <c:strCache>
                <c:ptCount val="1"/>
                <c:pt idx="0">
                  <c:v>5803508-NewRes</c:v>
                </c:pt>
              </c:strCache>
            </c:strRef>
          </c:tx>
          <c:marker>
            <c:symbol val="none"/>
          </c:marker>
          <c:val>
            <c:numRef>
              <c:f>MaxEOM!$AP$2:$AP$42</c:f>
              <c:numCache>
                <c:formatCode>General</c:formatCode>
                <c:ptCount val="41"/>
                <c:pt idx="2" formatCode="0">
                  <c:v>4221.59</c:v>
                </c:pt>
                <c:pt idx="3" formatCode="0">
                  <c:v>4187.8599999999997</c:v>
                </c:pt>
                <c:pt idx="4" formatCode="0">
                  <c:v>4190.38</c:v>
                </c:pt>
                <c:pt idx="5" formatCode="0">
                  <c:v>4148.9799999999996</c:v>
                </c:pt>
                <c:pt idx="6" formatCode="0">
                  <c:v>4186.2299999999996</c:v>
                </c:pt>
                <c:pt idx="7" formatCode="0">
                  <c:v>4188.75</c:v>
                </c:pt>
                <c:pt idx="8" formatCode="0">
                  <c:v>4192.08</c:v>
                </c:pt>
                <c:pt idx="9" formatCode="0">
                  <c:v>4194.3500000000004</c:v>
                </c:pt>
                <c:pt idx="10" formatCode="0">
                  <c:v>4187.91</c:v>
                </c:pt>
                <c:pt idx="11" formatCode="0">
                  <c:v>4186.97</c:v>
                </c:pt>
                <c:pt idx="12" formatCode="0">
                  <c:v>4184.68</c:v>
                </c:pt>
                <c:pt idx="13" formatCode="0">
                  <c:v>4186.1400000000003</c:v>
                </c:pt>
                <c:pt idx="14" formatCode="0">
                  <c:v>4185.6899999999996</c:v>
                </c:pt>
                <c:pt idx="15" formatCode="0">
                  <c:v>4192.46</c:v>
                </c:pt>
                <c:pt idx="16" formatCode="0">
                  <c:v>4192.08</c:v>
                </c:pt>
                <c:pt idx="17" formatCode="0">
                  <c:v>4193.47</c:v>
                </c:pt>
                <c:pt idx="18" formatCode="0">
                  <c:v>4194.6000000000004</c:v>
                </c:pt>
                <c:pt idx="19" formatCode="0">
                  <c:v>4186.8999999999996</c:v>
                </c:pt>
                <c:pt idx="20" formatCode="0">
                  <c:v>4195.26</c:v>
                </c:pt>
                <c:pt idx="21" formatCode="0">
                  <c:v>4185.42</c:v>
                </c:pt>
                <c:pt idx="22" formatCode="0">
                  <c:v>4151.32</c:v>
                </c:pt>
                <c:pt idx="23" formatCode="0">
                  <c:v>4185.66</c:v>
                </c:pt>
                <c:pt idx="24" formatCode="0">
                  <c:v>4188.62</c:v>
                </c:pt>
                <c:pt idx="25" formatCode="0">
                  <c:v>4185.09</c:v>
                </c:pt>
                <c:pt idx="26" formatCode="0">
                  <c:v>4190.46</c:v>
                </c:pt>
                <c:pt idx="27" formatCode="0">
                  <c:v>4186.18</c:v>
                </c:pt>
                <c:pt idx="28" formatCode="0">
                  <c:v>4192.28</c:v>
                </c:pt>
                <c:pt idx="29" formatCode="0">
                  <c:v>4195.42</c:v>
                </c:pt>
                <c:pt idx="30" formatCode="0">
                  <c:v>4204.92</c:v>
                </c:pt>
                <c:pt idx="31" formatCode="0">
                  <c:v>4189.21</c:v>
                </c:pt>
                <c:pt idx="32" formatCode="0">
                  <c:v>4190.1400000000003</c:v>
                </c:pt>
                <c:pt idx="33" formatCode="0">
                  <c:v>4187.67</c:v>
                </c:pt>
                <c:pt idx="34" formatCode="0">
                  <c:v>4187.97</c:v>
                </c:pt>
                <c:pt idx="35" formatCode="0">
                  <c:v>4192.99</c:v>
                </c:pt>
                <c:pt idx="36" formatCode="0">
                  <c:v>4187.46</c:v>
                </c:pt>
                <c:pt idx="37" formatCode="0">
                  <c:v>4192.3500000000004</c:v>
                </c:pt>
                <c:pt idx="38" formatCode="0">
                  <c:v>4139.71</c:v>
                </c:pt>
                <c:pt idx="39" formatCode="0">
                  <c:v>4185.04</c:v>
                </c:pt>
                <c:pt idx="40" formatCode="0">
                  <c:v>4199.43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MaxEOM!$AQ$1</c:f>
              <c:strCache>
                <c:ptCount val="1"/>
                <c:pt idx="0">
                  <c:v>5803508-IB_NewRes</c:v>
                </c:pt>
              </c:strCache>
            </c:strRef>
          </c:tx>
          <c:marker>
            <c:symbol val="none"/>
          </c:marker>
          <c:val>
            <c:numRef>
              <c:f>MaxEOM!$AQ$2:$AQ$42</c:f>
              <c:numCache>
                <c:formatCode>General</c:formatCode>
                <c:ptCount val="41"/>
                <c:pt idx="1">
                  <c:v>4268</c:v>
                </c:pt>
                <c:pt idx="2" formatCode="0">
                  <c:v>4191.8599999999997</c:v>
                </c:pt>
                <c:pt idx="3" formatCode="0">
                  <c:v>4189.37</c:v>
                </c:pt>
                <c:pt idx="4" formatCode="0">
                  <c:v>3627.98</c:v>
                </c:pt>
                <c:pt idx="5" formatCode="0">
                  <c:v>4144.45</c:v>
                </c:pt>
                <c:pt idx="6" formatCode="0">
                  <c:v>4185.6899999999996</c:v>
                </c:pt>
                <c:pt idx="7" formatCode="0">
                  <c:v>4188.3500000000004</c:v>
                </c:pt>
                <c:pt idx="8" formatCode="0">
                  <c:v>4193.29</c:v>
                </c:pt>
                <c:pt idx="9" formatCode="0">
                  <c:v>4192.21</c:v>
                </c:pt>
                <c:pt idx="10" formatCode="0">
                  <c:v>4190.46</c:v>
                </c:pt>
                <c:pt idx="11" formatCode="0">
                  <c:v>4187.63</c:v>
                </c:pt>
                <c:pt idx="12" formatCode="0">
                  <c:v>4184.8500000000004</c:v>
                </c:pt>
                <c:pt idx="13" formatCode="0">
                  <c:v>4187.54</c:v>
                </c:pt>
                <c:pt idx="14" formatCode="0">
                  <c:v>4187.78</c:v>
                </c:pt>
                <c:pt idx="15" formatCode="0">
                  <c:v>4192.93</c:v>
                </c:pt>
                <c:pt idx="16" formatCode="0">
                  <c:v>4191.26</c:v>
                </c:pt>
                <c:pt idx="17" formatCode="0">
                  <c:v>4193.62</c:v>
                </c:pt>
                <c:pt idx="18" formatCode="0">
                  <c:v>4195.1400000000003</c:v>
                </c:pt>
                <c:pt idx="19" formatCode="0">
                  <c:v>4193.1400000000003</c:v>
                </c:pt>
                <c:pt idx="20" formatCode="0">
                  <c:v>4199.1400000000003</c:v>
                </c:pt>
                <c:pt idx="21" formatCode="0">
                  <c:v>4187.8500000000004</c:v>
                </c:pt>
                <c:pt idx="22" formatCode="0">
                  <c:v>4200.12</c:v>
                </c:pt>
                <c:pt idx="23" formatCode="0">
                  <c:v>4187.09</c:v>
                </c:pt>
                <c:pt idx="24" formatCode="0">
                  <c:v>4188.59</c:v>
                </c:pt>
                <c:pt idx="25" formatCode="0">
                  <c:v>4185.16</c:v>
                </c:pt>
                <c:pt idx="26" formatCode="0">
                  <c:v>4189.7</c:v>
                </c:pt>
                <c:pt idx="27" formatCode="0">
                  <c:v>4186.84</c:v>
                </c:pt>
                <c:pt idx="28" formatCode="0">
                  <c:v>4192.2299999999996</c:v>
                </c:pt>
                <c:pt idx="29" formatCode="0">
                  <c:v>4196.83</c:v>
                </c:pt>
                <c:pt idx="30" formatCode="0">
                  <c:v>4197.5600000000004</c:v>
                </c:pt>
                <c:pt idx="31" formatCode="0">
                  <c:v>4193.54</c:v>
                </c:pt>
                <c:pt idx="32" formatCode="0">
                  <c:v>4190.71</c:v>
                </c:pt>
                <c:pt idx="33" formatCode="0">
                  <c:v>4191.5200000000004</c:v>
                </c:pt>
                <c:pt idx="34" formatCode="0">
                  <c:v>4189.8100000000004</c:v>
                </c:pt>
                <c:pt idx="35" formatCode="0">
                  <c:v>4193.29</c:v>
                </c:pt>
                <c:pt idx="36" formatCode="0">
                  <c:v>4187.74</c:v>
                </c:pt>
                <c:pt idx="37" formatCode="0">
                  <c:v>4194.45</c:v>
                </c:pt>
                <c:pt idx="38" formatCode="0">
                  <c:v>4193.38</c:v>
                </c:pt>
                <c:pt idx="39" formatCode="0">
                  <c:v>4186.99</c:v>
                </c:pt>
                <c:pt idx="40" formatCode="0">
                  <c:v>4200.17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MaxEOM!$AR$1</c:f>
              <c:strCache>
                <c:ptCount val="1"/>
                <c:pt idx="0">
                  <c:v>5803508-HD_NewRes</c:v>
                </c:pt>
              </c:strCache>
            </c:strRef>
          </c:tx>
          <c:marker>
            <c:symbol val="none"/>
          </c:marker>
          <c:val>
            <c:numRef>
              <c:f>MaxEOM!$AR$2:$AR$42</c:f>
              <c:numCache>
                <c:formatCode>General</c:formatCode>
                <c:ptCount val="41"/>
                <c:pt idx="1">
                  <c:v>4268</c:v>
                </c:pt>
                <c:pt idx="2" formatCode="0">
                  <c:v>4194.7299999999996</c:v>
                </c:pt>
                <c:pt idx="3" formatCode="0">
                  <c:v>4188.88</c:v>
                </c:pt>
                <c:pt idx="4" formatCode="0">
                  <c:v>2327.25</c:v>
                </c:pt>
                <c:pt idx="5" formatCode="0">
                  <c:v>4153.88</c:v>
                </c:pt>
                <c:pt idx="6" formatCode="0">
                  <c:v>4188.75</c:v>
                </c:pt>
                <c:pt idx="7" formatCode="0">
                  <c:v>4192.2</c:v>
                </c:pt>
                <c:pt idx="8" formatCode="0">
                  <c:v>4142.82</c:v>
                </c:pt>
                <c:pt idx="9" formatCode="0">
                  <c:v>4194.49</c:v>
                </c:pt>
                <c:pt idx="10" formatCode="0">
                  <c:v>4190.45</c:v>
                </c:pt>
                <c:pt idx="11" formatCode="0">
                  <c:v>4191.0600000000004</c:v>
                </c:pt>
                <c:pt idx="12" formatCode="0">
                  <c:v>4184.96</c:v>
                </c:pt>
                <c:pt idx="13" formatCode="0">
                  <c:v>4190.63</c:v>
                </c:pt>
                <c:pt idx="14" formatCode="0">
                  <c:v>4191.75</c:v>
                </c:pt>
                <c:pt idx="15" formatCode="0">
                  <c:v>4195.63</c:v>
                </c:pt>
                <c:pt idx="16" formatCode="0">
                  <c:v>4193.92</c:v>
                </c:pt>
                <c:pt idx="17" formatCode="0">
                  <c:v>4193.17</c:v>
                </c:pt>
                <c:pt idx="18" formatCode="0">
                  <c:v>4195.8599999999997</c:v>
                </c:pt>
                <c:pt idx="19" formatCode="0">
                  <c:v>4195.2700000000004</c:v>
                </c:pt>
                <c:pt idx="20" formatCode="0">
                  <c:v>4203.58</c:v>
                </c:pt>
                <c:pt idx="21" formatCode="0">
                  <c:v>4194.49</c:v>
                </c:pt>
                <c:pt idx="22" formatCode="0">
                  <c:v>4199.57</c:v>
                </c:pt>
                <c:pt idx="23" formatCode="0">
                  <c:v>4187.37</c:v>
                </c:pt>
                <c:pt idx="24" formatCode="0">
                  <c:v>4191.32</c:v>
                </c:pt>
                <c:pt idx="25" formatCode="0">
                  <c:v>4186.83</c:v>
                </c:pt>
                <c:pt idx="26" formatCode="0">
                  <c:v>4193.08</c:v>
                </c:pt>
                <c:pt idx="27" formatCode="0">
                  <c:v>4191.62</c:v>
                </c:pt>
                <c:pt idx="28" formatCode="0">
                  <c:v>4192.8100000000004</c:v>
                </c:pt>
                <c:pt idx="29" formatCode="0">
                  <c:v>4198.8900000000003</c:v>
                </c:pt>
                <c:pt idx="30" formatCode="0">
                  <c:v>4201.46</c:v>
                </c:pt>
                <c:pt idx="31" formatCode="0">
                  <c:v>4194.62</c:v>
                </c:pt>
                <c:pt idx="32" formatCode="0">
                  <c:v>4191.49</c:v>
                </c:pt>
                <c:pt idx="33" formatCode="0">
                  <c:v>4191.6499999999996</c:v>
                </c:pt>
                <c:pt idx="34" formatCode="0">
                  <c:v>4190.8900000000003</c:v>
                </c:pt>
                <c:pt idx="35" formatCode="0">
                  <c:v>4196.67</c:v>
                </c:pt>
                <c:pt idx="36" formatCode="0">
                  <c:v>4191.3900000000003</c:v>
                </c:pt>
                <c:pt idx="37" formatCode="0">
                  <c:v>4194.99</c:v>
                </c:pt>
                <c:pt idx="38" formatCode="0">
                  <c:v>4196.38</c:v>
                </c:pt>
                <c:pt idx="39" formatCode="0">
                  <c:v>4190.03</c:v>
                </c:pt>
                <c:pt idx="40" formatCode="0">
                  <c:v>4199.8999999999996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32832"/>
        <c:axId val="235834368"/>
      </c:lineChart>
      <c:catAx>
        <c:axId val="23583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5834368"/>
        <c:crosses val="autoZero"/>
        <c:auto val="1"/>
        <c:lblAlgn val="ctr"/>
        <c:lblOffset val="100"/>
        <c:noMultiLvlLbl val="0"/>
      </c:catAx>
      <c:valAx>
        <c:axId val="23583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83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MaxEOM!$AT$1</c:f>
              <c:strCache>
                <c:ptCount val="1"/>
                <c:pt idx="0">
                  <c:v>5803787-Baseline</c:v>
                </c:pt>
              </c:strCache>
            </c:strRef>
          </c:tx>
          <c:marker>
            <c:symbol val="none"/>
          </c:marker>
          <c:val>
            <c:numRef>
              <c:f>MaxEOM!$AT$2:$AT$42</c:f>
              <c:numCache>
                <c:formatCode>General</c:formatCode>
                <c:ptCount val="41"/>
                <c:pt idx="2" formatCode="0">
                  <c:v>26364</c:v>
                </c:pt>
                <c:pt idx="3" formatCode="0">
                  <c:v>26358.240000000002</c:v>
                </c:pt>
                <c:pt idx="4" formatCode="0">
                  <c:v>26358.240000000002</c:v>
                </c:pt>
                <c:pt idx="5" formatCode="0">
                  <c:v>26358.240000000002</c:v>
                </c:pt>
                <c:pt idx="6" formatCode="0">
                  <c:v>26358.240000000002</c:v>
                </c:pt>
                <c:pt idx="7" formatCode="0">
                  <c:v>26343.55</c:v>
                </c:pt>
                <c:pt idx="8" formatCode="0">
                  <c:v>26358.240000000002</c:v>
                </c:pt>
                <c:pt idx="9" formatCode="0">
                  <c:v>26358.240000000002</c:v>
                </c:pt>
                <c:pt idx="10" formatCode="0">
                  <c:v>26364</c:v>
                </c:pt>
                <c:pt idx="11" formatCode="0">
                  <c:v>26364</c:v>
                </c:pt>
                <c:pt idx="12" formatCode="0">
                  <c:v>26364</c:v>
                </c:pt>
                <c:pt idx="13" formatCode="0">
                  <c:v>26364</c:v>
                </c:pt>
                <c:pt idx="14" formatCode="0">
                  <c:v>26364</c:v>
                </c:pt>
                <c:pt idx="15" formatCode="0">
                  <c:v>26358.240000000002</c:v>
                </c:pt>
                <c:pt idx="16" formatCode="0">
                  <c:v>26358.240000000002</c:v>
                </c:pt>
                <c:pt idx="17" formatCode="0">
                  <c:v>26358.240000000002</c:v>
                </c:pt>
                <c:pt idx="18" formatCode="0">
                  <c:v>26339.16</c:v>
                </c:pt>
                <c:pt idx="19" formatCode="0">
                  <c:v>26358.240000000002</c:v>
                </c:pt>
                <c:pt idx="20" formatCode="0">
                  <c:v>26358.240000000002</c:v>
                </c:pt>
                <c:pt idx="21" formatCode="0">
                  <c:v>26358.240000000002</c:v>
                </c:pt>
                <c:pt idx="22" formatCode="0">
                  <c:v>26358.240000000002</c:v>
                </c:pt>
                <c:pt idx="23" formatCode="0">
                  <c:v>26364</c:v>
                </c:pt>
                <c:pt idx="24" formatCode="0">
                  <c:v>26364</c:v>
                </c:pt>
                <c:pt idx="25" formatCode="0">
                  <c:v>26364</c:v>
                </c:pt>
                <c:pt idx="26" formatCode="0">
                  <c:v>26361.77</c:v>
                </c:pt>
                <c:pt idx="27" formatCode="0">
                  <c:v>26358.240000000002</c:v>
                </c:pt>
                <c:pt idx="28" formatCode="0">
                  <c:v>26358.240000000002</c:v>
                </c:pt>
                <c:pt idx="29" formatCode="0">
                  <c:v>26358.240000000002</c:v>
                </c:pt>
                <c:pt idx="30" formatCode="0">
                  <c:v>26358.240000000002</c:v>
                </c:pt>
                <c:pt idx="31" formatCode="0">
                  <c:v>26361.77</c:v>
                </c:pt>
                <c:pt idx="32" formatCode="0">
                  <c:v>26364</c:v>
                </c:pt>
                <c:pt idx="33" formatCode="0">
                  <c:v>26358.240000000002</c:v>
                </c:pt>
                <c:pt idx="34" formatCode="0">
                  <c:v>26364</c:v>
                </c:pt>
                <c:pt idx="35" formatCode="0">
                  <c:v>26358.240000000002</c:v>
                </c:pt>
                <c:pt idx="36" formatCode="0">
                  <c:v>26361.77</c:v>
                </c:pt>
                <c:pt idx="37" formatCode="0">
                  <c:v>26358.240000000002</c:v>
                </c:pt>
                <c:pt idx="38" formatCode="0">
                  <c:v>26358.240000000002</c:v>
                </c:pt>
                <c:pt idx="39" formatCode="0">
                  <c:v>26364</c:v>
                </c:pt>
                <c:pt idx="40" formatCode="0">
                  <c:v>26358.240000000002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MaxEOM!$AU$1</c:f>
              <c:strCache>
                <c:ptCount val="1"/>
                <c:pt idx="0">
                  <c:v>5803787-FutDems_NoIPPs</c:v>
                </c:pt>
              </c:strCache>
            </c:strRef>
          </c:tx>
          <c:marker>
            <c:symbol val="none"/>
          </c:marker>
          <c:val>
            <c:numRef>
              <c:f>MaxEOM!$AU$2:$AU$42</c:f>
              <c:numCache>
                <c:formatCode>General</c:formatCode>
                <c:ptCount val="41"/>
                <c:pt idx="2" formatCode="0">
                  <c:v>26364</c:v>
                </c:pt>
                <c:pt idx="3" formatCode="0">
                  <c:v>26358.240000000002</c:v>
                </c:pt>
                <c:pt idx="4" formatCode="0">
                  <c:v>26358.240000000002</c:v>
                </c:pt>
                <c:pt idx="5" formatCode="0">
                  <c:v>26358.240000000002</c:v>
                </c:pt>
                <c:pt idx="6" formatCode="0">
                  <c:v>26358.240000000002</c:v>
                </c:pt>
                <c:pt idx="7" formatCode="0">
                  <c:v>26343.200000000001</c:v>
                </c:pt>
                <c:pt idx="8" formatCode="0">
                  <c:v>26358.240000000002</c:v>
                </c:pt>
                <c:pt idx="9" formatCode="0">
                  <c:v>26358.240000000002</c:v>
                </c:pt>
                <c:pt idx="10" formatCode="0">
                  <c:v>26364</c:v>
                </c:pt>
                <c:pt idx="11" formatCode="0">
                  <c:v>26364</c:v>
                </c:pt>
                <c:pt idx="12" formatCode="0">
                  <c:v>26364</c:v>
                </c:pt>
                <c:pt idx="13" formatCode="0">
                  <c:v>26364</c:v>
                </c:pt>
                <c:pt idx="14" formatCode="0">
                  <c:v>26364</c:v>
                </c:pt>
                <c:pt idx="15" formatCode="0">
                  <c:v>26358.240000000002</c:v>
                </c:pt>
                <c:pt idx="16" formatCode="0">
                  <c:v>26358.240000000002</c:v>
                </c:pt>
                <c:pt idx="17" formatCode="0">
                  <c:v>26358.240000000002</c:v>
                </c:pt>
                <c:pt idx="18" formatCode="0">
                  <c:v>26335.82</c:v>
                </c:pt>
                <c:pt idx="19" formatCode="0">
                  <c:v>26358.240000000002</c:v>
                </c:pt>
                <c:pt idx="20" formatCode="0">
                  <c:v>26358.240000000002</c:v>
                </c:pt>
                <c:pt idx="21" formatCode="0">
                  <c:v>26358.240000000002</c:v>
                </c:pt>
                <c:pt idx="22" formatCode="0">
                  <c:v>26358.240000000002</c:v>
                </c:pt>
                <c:pt idx="23" formatCode="0">
                  <c:v>26364</c:v>
                </c:pt>
                <c:pt idx="24" formatCode="0">
                  <c:v>26364</c:v>
                </c:pt>
                <c:pt idx="25" formatCode="0">
                  <c:v>26364</c:v>
                </c:pt>
                <c:pt idx="26" formatCode="0">
                  <c:v>26361.77</c:v>
                </c:pt>
                <c:pt idx="27" formatCode="0">
                  <c:v>26358.240000000002</c:v>
                </c:pt>
                <c:pt idx="28" formatCode="0">
                  <c:v>26358.240000000002</c:v>
                </c:pt>
                <c:pt idx="29" formatCode="0">
                  <c:v>26358.240000000002</c:v>
                </c:pt>
                <c:pt idx="30" formatCode="0">
                  <c:v>26358.240000000002</c:v>
                </c:pt>
                <c:pt idx="31" formatCode="0">
                  <c:v>26361.77</c:v>
                </c:pt>
                <c:pt idx="32" formatCode="0">
                  <c:v>26364</c:v>
                </c:pt>
                <c:pt idx="33" formatCode="0">
                  <c:v>26358.240000000002</c:v>
                </c:pt>
                <c:pt idx="34" formatCode="0">
                  <c:v>26364</c:v>
                </c:pt>
                <c:pt idx="35" formatCode="0">
                  <c:v>26358.240000000002</c:v>
                </c:pt>
                <c:pt idx="36" formatCode="0">
                  <c:v>26361.77</c:v>
                </c:pt>
                <c:pt idx="37" formatCode="0">
                  <c:v>26358.240000000002</c:v>
                </c:pt>
                <c:pt idx="38" formatCode="0">
                  <c:v>26358.240000000002</c:v>
                </c:pt>
                <c:pt idx="39" formatCode="0">
                  <c:v>26364</c:v>
                </c:pt>
                <c:pt idx="40" formatCode="0">
                  <c:v>26358.240000000002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MaxEOM!$AV$1</c:f>
              <c:strCache>
                <c:ptCount val="1"/>
                <c:pt idx="0">
                  <c:v>5803787-IB_FutDems_NoIPPs</c:v>
                </c:pt>
              </c:strCache>
            </c:strRef>
          </c:tx>
          <c:marker>
            <c:symbol val="none"/>
          </c:marker>
          <c:val>
            <c:numRef>
              <c:f>MaxEOM!$AV$2:$AV$42</c:f>
              <c:numCache>
                <c:formatCode>General</c:formatCode>
                <c:ptCount val="41"/>
                <c:pt idx="1">
                  <c:v>26364</c:v>
                </c:pt>
                <c:pt idx="2" formatCode="0">
                  <c:v>26195.74</c:v>
                </c:pt>
                <c:pt idx="3" formatCode="0">
                  <c:v>26295.62</c:v>
                </c:pt>
                <c:pt idx="4" formatCode="0">
                  <c:v>26195.08</c:v>
                </c:pt>
                <c:pt idx="5" formatCode="0">
                  <c:v>26195.279999999999</c:v>
                </c:pt>
                <c:pt idx="6" formatCode="0">
                  <c:v>26195.1</c:v>
                </c:pt>
                <c:pt idx="7" formatCode="0">
                  <c:v>26197.15</c:v>
                </c:pt>
                <c:pt idx="8" formatCode="0">
                  <c:v>26194.240000000002</c:v>
                </c:pt>
                <c:pt idx="9" formatCode="0">
                  <c:v>26364</c:v>
                </c:pt>
                <c:pt idx="10" formatCode="0">
                  <c:v>26364</c:v>
                </c:pt>
                <c:pt idx="11" formatCode="0">
                  <c:v>26364</c:v>
                </c:pt>
                <c:pt idx="12" formatCode="0">
                  <c:v>26364</c:v>
                </c:pt>
                <c:pt idx="13" formatCode="0">
                  <c:v>26364</c:v>
                </c:pt>
                <c:pt idx="14" formatCode="0">
                  <c:v>26364</c:v>
                </c:pt>
                <c:pt idx="15" formatCode="0">
                  <c:v>26195.83</c:v>
                </c:pt>
                <c:pt idx="16" formatCode="0">
                  <c:v>26296.36</c:v>
                </c:pt>
                <c:pt idx="17" formatCode="0">
                  <c:v>26195.66</c:v>
                </c:pt>
                <c:pt idx="18" formatCode="0">
                  <c:v>26192.53</c:v>
                </c:pt>
                <c:pt idx="19" formatCode="0">
                  <c:v>26296.38</c:v>
                </c:pt>
                <c:pt idx="20" formatCode="0">
                  <c:v>26297.82</c:v>
                </c:pt>
                <c:pt idx="21" formatCode="0">
                  <c:v>26296.38</c:v>
                </c:pt>
                <c:pt idx="22" formatCode="0">
                  <c:v>26297.11</c:v>
                </c:pt>
                <c:pt idx="23" formatCode="0">
                  <c:v>26364</c:v>
                </c:pt>
                <c:pt idx="24" formatCode="0">
                  <c:v>26364</c:v>
                </c:pt>
                <c:pt idx="25" formatCode="0">
                  <c:v>26364</c:v>
                </c:pt>
                <c:pt idx="26" formatCode="0">
                  <c:v>26364</c:v>
                </c:pt>
                <c:pt idx="27" formatCode="0">
                  <c:v>26296.65</c:v>
                </c:pt>
                <c:pt idx="28" formatCode="0">
                  <c:v>26195.85</c:v>
                </c:pt>
                <c:pt idx="29" formatCode="0">
                  <c:v>26194.75</c:v>
                </c:pt>
                <c:pt idx="30" formatCode="0">
                  <c:v>26297.82</c:v>
                </c:pt>
                <c:pt idx="31" formatCode="0">
                  <c:v>26297.82</c:v>
                </c:pt>
                <c:pt idx="32" formatCode="0">
                  <c:v>26364</c:v>
                </c:pt>
                <c:pt idx="33" formatCode="0">
                  <c:v>26194.31</c:v>
                </c:pt>
                <c:pt idx="34" formatCode="0">
                  <c:v>26364</c:v>
                </c:pt>
                <c:pt idx="35" formatCode="0">
                  <c:v>26198.35</c:v>
                </c:pt>
                <c:pt idx="36" formatCode="0">
                  <c:v>26296.37</c:v>
                </c:pt>
                <c:pt idx="37" formatCode="0">
                  <c:v>26198.71</c:v>
                </c:pt>
                <c:pt idx="38" formatCode="0">
                  <c:v>26364</c:v>
                </c:pt>
                <c:pt idx="39" formatCode="0">
                  <c:v>26296.58</c:v>
                </c:pt>
                <c:pt idx="40" formatCode="0">
                  <c:v>26198.71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MaxEOM!$AW$1</c:f>
              <c:strCache>
                <c:ptCount val="1"/>
                <c:pt idx="0">
                  <c:v>5803787-HD_FutDems_NoIPPs</c:v>
                </c:pt>
              </c:strCache>
            </c:strRef>
          </c:tx>
          <c:marker>
            <c:symbol val="none"/>
          </c:marker>
          <c:val>
            <c:numRef>
              <c:f>MaxEOM!$AW$2:$AW$42</c:f>
              <c:numCache>
                <c:formatCode>General</c:formatCode>
                <c:ptCount val="41"/>
                <c:pt idx="1">
                  <c:v>26364</c:v>
                </c:pt>
                <c:pt idx="2" formatCode="0">
                  <c:v>26196.720000000001</c:v>
                </c:pt>
                <c:pt idx="3" formatCode="0">
                  <c:v>26192.13</c:v>
                </c:pt>
                <c:pt idx="4" formatCode="0">
                  <c:v>26197.26</c:v>
                </c:pt>
                <c:pt idx="5" formatCode="0">
                  <c:v>26194.84</c:v>
                </c:pt>
                <c:pt idx="6" formatCode="0">
                  <c:v>26195.11</c:v>
                </c:pt>
                <c:pt idx="7" formatCode="0">
                  <c:v>26197.15</c:v>
                </c:pt>
                <c:pt idx="8" formatCode="0">
                  <c:v>26197.16</c:v>
                </c:pt>
                <c:pt idx="9" formatCode="0">
                  <c:v>26297.57</c:v>
                </c:pt>
                <c:pt idx="10" formatCode="0">
                  <c:v>26297.25</c:v>
                </c:pt>
                <c:pt idx="11" formatCode="0">
                  <c:v>26364</c:v>
                </c:pt>
                <c:pt idx="12" formatCode="0">
                  <c:v>26193.99</c:v>
                </c:pt>
                <c:pt idx="13" formatCode="0">
                  <c:v>26364</c:v>
                </c:pt>
                <c:pt idx="14" formatCode="0">
                  <c:v>26364</c:v>
                </c:pt>
                <c:pt idx="15" formatCode="0">
                  <c:v>26195.41</c:v>
                </c:pt>
                <c:pt idx="16" formatCode="0">
                  <c:v>26297.82</c:v>
                </c:pt>
                <c:pt idx="17" formatCode="0">
                  <c:v>26195.55</c:v>
                </c:pt>
                <c:pt idx="18" formatCode="0">
                  <c:v>26194.63</c:v>
                </c:pt>
                <c:pt idx="19" formatCode="0">
                  <c:v>26297.82</c:v>
                </c:pt>
                <c:pt idx="20" formatCode="0">
                  <c:v>26297.82</c:v>
                </c:pt>
                <c:pt idx="21" formatCode="0">
                  <c:v>26297.25</c:v>
                </c:pt>
                <c:pt idx="22" formatCode="0">
                  <c:v>26297.37</c:v>
                </c:pt>
                <c:pt idx="23" formatCode="0">
                  <c:v>26295.68</c:v>
                </c:pt>
                <c:pt idx="24" formatCode="0">
                  <c:v>26364</c:v>
                </c:pt>
                <c:pt idx="25" formatCode="0">
                  <c:v>26296.22</c:v>
                </c:pt>
                <c:pt idx="26" formatCode="0">
                  <c:v>26297.02</c:v>
                </c:pt>
                <c:pt idx="27" formatCode="0">
                  <c:v>26296.37</c:v>
                </c:pt>
                <c:pt idx="28" formatCode="0">
                  <c:v>26195.54</c:v>
                </c:pt>
                <c:pt idx="29" formatCode="0">
                  <c:v>26195.02</c:v>
                </c:pt>
                <c:pt idx="30" formatCode="0">
                  <c:v>26297.82</c:v>
                </c:pt>
                <c:pt idx="31" formatCode="0">
                  <c:v>26297.82</c:v>
                </c:pt>
                <c:pt idx="32" formatCode="0">
                  <c:v>26243.79</c:v>
                </c:pt>
                <c:pt idx="33" formatCode="0">
                  <c:v>26196.89</c:v>
                </c:pt>
                <c:pt idx="34" formatCode="0">
                  <c:v>26297.82</c:v>
                </c:pt>
                <c:pt idx="35" formatCode="0">
                  <c:v>26198.71</c:v>
                </c:pt>
                <c:pt idx="36" formatCode="0">
                  <c:v>26297.23</c:v>
                </c:pt>
                <c:pt idx="37" formatCode="0">
                  <c:v>26198.71</c:v>
                </c:pt>
                <c:pt idx="38" formatCode="0">
                  <c:v>26193.93</c:v>
                </c:pt>
                <c:pt idx="39" formatCode="0">
                  <c:v>26297.24</c:v>
                </c:pt>
                <c:pt idx="40" formatCode="0">
                  <c:v>26198.71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MaxEOM!$AX$1</c:f>
              <c:strCache>
                <c:ptCount val="1"/>
                <c:pt idx="0">
                  <c:v>5803787-Reop</c:v>
                </c:pt>
              </c:strCache>
            </c:strRef>
          </c:tx>
          <c:marker>
            <c:symbol val="none"/>
          </c:marker>
          <c:val>
            <c:numRef>
              <c:f>MaxEOM!$AX$2:$AX$42</c:f>
              <c:numCache>
                <c:formatCode>General</c:formatCode>
                <c:ptCount val="41"/>
                <c:pt idx="2" formatCode="0">
                  <c:v>26364</c:v>
                </c:pt>
                <c:pt idx="3" formatCode="0">
                  <c:v>26358.240000000002</c:v>
                </c:pt>
                <c:pt idx="4" formatCode="0">
                  <c:v>26320.95</c:v>
                </c:pt>
                <c:pt idx="5" formatCode="0">
                  <c:v>26194.28</c:v>
                </c:pt>
                <c:pt idx="6" formatCode="0">
                  <c:v>26358.240000000002</c:v>
                </c:pt>
                <c:pt idx="7" formatCode="0">
                  <c:v>26213.22</c:v>
                </c:pt>
                <c:pt idx="8" formatCode="0">
                  <c:v>26358.240000000002</c:v>
                </c:pt>
                <c:pt idx="9" formatCode="0">
                  <c:v>26358.240000000002</c:v>
                </c:pt>
                <c:pt idx="10" formatCode="0">
                  <c:v>26364</c:v>
                </c:pt>
                <c:pt idx="11" formatCode="0">
                  <c:v>26364</c:v>
                </c:pt>
                <c:pt idx="12" formatCode="0">
                  <c:v>26364</c:v>
                </c:pt>
                <c:pt idx="13" formatCode="0">
                  <c:v>26364</c:v>
                </c:pt>
                <c:pt idx="14" formatCode="0">
                  <c:v>26364</c:v>
                </c:pt>
                <c:pt idx="15" formatCode="0">
                  <c:v>26358.240000000002</c:v>
                </c:pt>
                <c:pt idx="16" formatCode="0">
                  <c:v>26358.240000000002</c:v>
                </c:pt>
                <c:pt idx="17" formatCode="0">
                  <c:v>26358.240000000002</c:v>
                </c:pt>
                <c:pt idx="18" formatCode="0">
                  <c:v>25884.959999999999</c:v>
                </c:pt>
                <c:pt idx="19" formatCode="0">
                  <c:v>26193.34</c:v>
                </c:pt>
                <c:pt idx="20" formatCode="0">
                  <c:v>26204.67</c:v>
                </c:pt>
                <c:pt idx="21" formatCode="0">
                  <c:v>26272.98</c:v>
                </c:pt>
                <c:pt idx="22" formatCode="0">
                  <c:v>26351.22</c:v>
                </c:pt>
                <c:pt idx="23" formatCode="0">
                  <c:v>26364</c:v>
                </c:pt>
                <c:pt idx="24" formatCode="0">
                  <c:v>26364</c:v>
                </c:pt>
                <c:pt idx="25" formatCode="0">
                  <c:v>26364</c:v>
                </c:pt>
                <c:pt idx="26" formatCode="0">
                  <c:v>26361.77</c:v>
                </c:pt>
                <c:pt idx="27" formatCode="0">
                  <c:v>26358.240000000002</c:v>
                </c:pt>
                <c:pt idx="28" formatCode="0">
                  <c:v>26346.11</c:v>
                </c:pt>
                <c:pt idx="29" formatCode="0">
                  <c:v>26358.240000000002</c:v>
                </c:pt>
                <c:pt idx="30" formatCode="0">
                  <c:v>26358.240000000002</c:v>
                </c:pt>
                <c:pt idx="31" formatCode="0">
                  <c:v>26361.77</c:v>
                </c:pt>
                <c:pt idx="32" formatCode="0">
                  <c:v>26364</c:v>
                </c:pt>
                <c:pt idx="33" formatCode="0">
                  <c:v>26358.240000000002</c:v>
                </c:pt>
                <c:pt idx="34" formatCode="0">
                  <c:v>26361.77</c:v>
                </c:pt>
                <c:pt idx="35" formatCode="0">
                  <c:v>26358.240000000002</c:v>
                </c:pt>
                <c:pt idx="36" formatCode="0">
                  <c:v>26361.77</c:v>
                </c:pt>
                <c:pt idx="37" formatCode="0">
                  <c:v>26324.12</c:v>
                </c:pt>
                <c:pt idx="38" formatCode="0">
                  <c:v>26358.240000000002</c:v>
                </c:pt>
                <c:pt idx="39" formatCode="0">
                  <c:v>26364</c:v>
                </c:pt>
                <c:pt idx="40" formatCode="0">
                  <c:v>26171.72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MaxEOM!$AY$1</c:f>
              <c:strCache>
                <c:ptCount val="1"/>
                <c:pt idx="0">
                  <c:v>5803787-IB_Reop</c:v>
                </c:pt>
              </c:strCache>
            </c:strRef>
          </c:tx>
          <c:marker>
            <c:symbol val="none"/>
          </c:marker>
          <c:val>
            <c:numRef>
              <c:f>MaxEOM!$AY$2:$AY$42</c:f>
              <c:numCache>
                <c:formatCode>General</c:formatCode>
                <c:ptCount val="41"/>
                <c:pt idx="1">
                  <c:v>26295.14</c:v>
                </c:pt>
                <c:pt idx="2" formatCode="0">
                  <c:v>26197.42</c:v>
                </c:pt>
                <c:pt idx="3" formatCode="0">
                  <c:v>26220.240000000002</c:v>
                </c:pt>
                <c:pt idx="4" formatCode="0">
                  <c:v>26197.19</c:v>
                </c:pt>
                <c:pt idx="5" formatCode="0">
                  <c:v>26192.74</c:v>
                </c:pt>
                <c:pt idx="6" formatCode="0">
                  <c:v>26198.58</c:v>
                </c:pt>
                <c:pt idx="7" formatCode="0">
                  <c:v>26199.05</c:v>
                </c:pt>
                <c:pt idx="8" formatCode="0">
                  <c:v>26196.36</c:v>
                </c:pt>
                <c:pt idx="9" formatCode="0">
                  <c:v>26295.08</c:v>
                </c:pt>
                <c:pt idx="10" formatCode="0">
                  <c:v>26364</c:v>
                </c:pt>
                <c:pt idx="11" formatCode="0">
                  <c:v>26364</c:v>
                </c:pt>
                <c:pt idx="12" formatCode="0">
                  <c:v>26364</c:v>
                </c:pt>
                <c:pt idx="13" formatCode="0">
                  <c:v>26364</c:v>
                </c:pt>
                <c:pt idx="14" formatCode="0">
                  <c:v>26364</c:v>
                </c:pt>
                <c:pt idx="15" formatCode="0">
                  <c:v>26197.05</c:v>
                </c:pt>
                <c:pt idx="16" formatCode="0">
                  <c:v>26297.360000000001</c:v>
                </c:pt>
                <c:pt idx="17" formatCode="0">
                  <c:v>26196.240000000002</c:v>
                </c:pt>
                <c:pt idx="18" formatCode="0">
                  <c:v>26193.38</c:v>
                </c:pt>
                <c:pt idx="19" formatCode="0">
                  <c:v>26297.84</c:v>
                </c:pt>
                <c:pt idx="20" formatCode="0">
                  <c:v>26189.41</c:v>
                </c:pt>
                <c:pt idx="21" formatCode="0">
                  <c:v>26297.46</c:v>
                </c:pt>
                <c:pt idx="22" formatCode="0">
                  <c:v>26297.35</c:v>
                </c:pt>
                <c:pt idx="23" formatCode="0">
                  <c:v>26364</c:v>
                </c:pt>
                <c:pt idx="24" formatCode="0">
                  <c:v>26364</c:v>
                </c:pt>
                <c:pt idx="25" formatCode="0">
                  <c:v>26364</c:v>
                </c:pt>
                <c:pt idx="26" formatCode="0">
                  <c:v>26345.66</c:v>
                </c:pt>
                <c:pt idx="27" formatCode="0">
                  <c:v>26191.95</c:v>
                </c:pt>
                <c:pt idx="28" formatCode="0">
                  <c:v>26196.44</c:v>
                </c:pt>
                <c:pt idx="29" formatCode="0">
                  <c:v>26195.34</c:v>
                </c:pt>
                <c:pt idx="30" formatCode="0">
                  <c:v>26297.96</c:v>
                </c:pt>
                <c:pt idx="31" formatCode="0">
                  <c:v>26298.080000000002</c:v>
                </c:pt>
                <c:pt idx="32" formatCode="0">
                  <c:v>26364</c:v>
                </c:pt>
                <c:pt idx="33" formatCode="0">
                  <c:v>26195.65</c:v>
                </c:pt>
                <c:pt idx="34" formatCode="0">
                  <c:v>26364</c:v>
                </c:pt>
                <c:pt idx="35" formatCode="0">
                  <c:v>26198.75</c:v>
                </c:pt>
                <c:pt idx="36" formatCode="0">
                  <c:v>26296.99</c:v>
                </c:pt>
                <c:pt idx="37" formatCode="0">
                  <c:v>26199.65</c:v>
                </c:pt>
                <c:pt idx="38" formatCode="0">
                  <c:v>26364</c:v>
                </c:pt>
                <c:pt idx="39" formatCode="0">
                  <c:v>26296.81</c:v>
                </c:pt>
                <c:pt idx="40" formatCode="0">
                  <c:v>26199.9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MaxEOM!$AZ$1</c:f>
              <c:strCache>
                <c:ptCount val="1"/>
                <c:pt idx="0">
                  <c:v>5803787-HD_Reop</c:v>
                </c:pt>
              </c:strCache>
            </c:strRef>
          </c:tx>
          <c:marker>
            <c:symbol val="none"/>
          </c:marker>
          <c:val>
            <c:numRef>
              <c:f>MaxEOM!$AZ$2:$AZ$42</c:f>
              <c:numCache>
                <c:formatCode>General</c:formatCode>
                <c:ptCount val="41"/>
                <c:pt idx="1">
                  <c:v>26295.14</c:v>
                </c:pt>
                <c:pt idx="2" formatCode="0">
                  <c:v>26197.61</c:v>
                </c:pt>
                <c:pt idx="3" formatCode="0">
                  <c:v>26194.880000000001</c:v>
                </c:pt>
                <c:pt idx="4" formatCode="0">
                  <c:v>26199.56</c:v>
                </c:pt>
                <c:pt idx="5" formatCode="0">
                  <c:v>26189.71</c:v>
                </c:pt>
                <c:pt idx="6" formatCode="0">
                  <c:v>26198.58</c:v>
                </c:pt>
                <c:pt idx="7" formatCode="0">
                  <c:v>26199.34</c:v>
                </c:pt>
                <c:pt idx="8" formatCode="0">
                  <c:v>26199.35</c:v>
                </c:pt>
                <c:pt idx="9" formatCode="0">
                  <c:v>26297.81</c:v>
                </c:pt>
                <c:pt idx="10" formatCode="0">
                  <c:v>26297.98</c:v>
                </c:pt>
                <c:pt idx="11" formatCode="0">
                  <c:v>26193.06</c:v>
                </c:pt>
                <c:pt idx="12" formatCode="0">
                  <c:v>26195.14</c:v>
                </c:pt>
                <c:pt idx="13" formatCode="0">
                  <c:v>26364</c:v>
                </c:pt>
                <c:pt idx="14" formatCode="0">
                  <c:v>26364</c:v>
                </c:pt>
                <c:pt idx="15" formatCode="0">
                  <c:v>26196.95</c:v>
                </c:pt>
                <c:pt idx="16" formatCode="0">
                  <c:v>26298.06</c:v>
                </c:pt>
                <c:pt idx="17" formatCode="0">
                  <c:v>26196.45</c:v>
                </c:pt>
                <c:pt idx="18" formatCode="0">
                  <c:v>26187.82</c:v>
                </c:pt>
                <c:pt idx="19" formatCode="0">
                  <c:v>26298.3</c:v>
                </c:pt>
                <c:pt idx="20" formatCode="0">
                  <c:v>26184.19</c:v>
                </c:pt>
                <c:pt idx="21" formatCode="0">
                  <c:v>26298.3</c:v>
                </c:pt>
                <c:pt idx="22" formatCode="0">
                  <c:v>26297.82</c:v>
                </c:pt>
                <c:pt idx="23" formatCode="0">
                  <c:v>26296.26</c:v>
                </c:pt>
                <c:pt idx="24" formatCode="0">
                  <c:v>26364</c:v>
                </c:pt>
                <c:pt idx="25" formatCode="0">
                  <c:v>26296.35</c:v>
                </c:pt>
                <c:pt idx="26" formatCode="0">
                  <c:v>26297.62</c:v>
                </c:pt>
                <c:pt idx="27" formatCode="0">
                  <c:v>26192.29</c:v>
                </c:pt>
                <c:pt idx="28" formatCode="0">
                  <c:v>26196.13</c:v>
                </c:pt>
                <c:pt idx="29" formatCode="0">
                  <c:v>26192.7</c:v>
                </c:pt>
                <c:pt idx="30" formatCode="0">
                  <c:v>26298.080000000002</c:v>
                </c:pt>
                <c:pt idx="31" formatCode="0">
                  <c:v>26298.080000000002</c:v>
                </c:pt>
                <c:pt idx="32" formatCode="0">
                  <c:v>26193.31</c:v>
                </c:pt>
                <c:pt idx="33" formatCode="0">
                  <c:v>26196.91</c:v>
                </c:pt>
                <c:pt idx="34" formatCode="0">
                  <c:v>26297.82</c:v>
                </c:pt>
                <c:pt idx="35" formatCode="0">
                  <c:v>26174.21</c:v>
                </c:pt>
                <c:pt idx="36" formatCode="0">
                  <c:v>26297.94</c:v>
                </c:pt>
                <c:pt idx="37" formatCode="0">
                  <c:v>26199.65</c:v>
                </c:pt>
                <c:pt idx="38" formatCode="0">
                  <c:v>26195.23</c:v>
                </c:pt>
                <c:pt idx="39" formatCode="0">
                  <c:v>26297.82</c:v>
                </c:pt>
                <c:pt idx="40" formatCode="0">
                  <c:v>26198.79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MaxEOM!$BA$1</c:f>
              <c:strCache>
                <c:ptCount val="1"/>
                <c:pt idx="0">
                  <c:v>5803787-NewRes</c:v>
                </c:pt>
              </c:strCache>
            </c:strRef>
          </c:tx>
          <c:marker>
            <c:symbol val="none"/>
          </c:marker>
          <c:val>
            <c:numRef>
              <c:f>MaxEOM!$BA$2:$BA$42</c:f>
              <c:numCache>
                <c:formatCode>General</c:formatCode>
                <c:ptCount val="41"/>
                <c:pt idx="2" formatCode="0">
                  <c:v>26364</c:v>
                </c:pt>
                <c:pt idx="3" formatCode="0">
                  <c:v>26358.240000000002</c:v>
                </c:pt>
                <c:pt idx="4" formatCode="0">
                  <c:v>26321.25</c:v>
                </c:pt>
                <c:pt idx="5" formatCode="0">
                  <c:v>26195.11</c:v>
                </c:pt>
                <c:pt idx="6" formatCode="0">
                  <c:v>26358.240000000002</c:v>
                </c:pt>
                <c:pt idx="7" formatCode="0">
                  <c:v>26213.22</c:v>
                </c:pt>
                <c:pt idx="8" formatCode="0">
                  <c:v>26358.240000000002</c:v>
                </c:pt>
                <c:pt idx="9" formatCode="0">
                  <c:v>26358.240000000002</c:v>
                </c:pt>
                <c:pt idx="10" formatCode="0">
                  <c:v>26364</c:v>
                </c:pt>
                <c:pt idx="11" formatCode="0">
                  <c:v>26364</c:v>
                </c:pt>
                <c:pt idx="12" formatCode="0">
                  <c:v>26364</c:v>
                </c:pt>
                <c:pt idx="13" formatCode="0">
                  <c:v>26364</c:v>
                </c:pt>
                <c:pt idx="14" formatCode="0">
                  <c:v>26364</c:v>
                </c:pt>
                <c:pt idx="15" formatCode="0">
                  <c:v>26358.240000000002</c:v>
                </c:pt>
                <c:pt idx="16" formatCode="0">
                  <c:v>26358.240000000002</c:v>
                </c:pt>
                <c:pt idx="17" formatCode="0">
                  <c:v>26358.240000000002</c:v>
                </c:pt>
                <c:pt idx="18" formatCode="0">
                  <c:v>25885.06</c:v>
                </c:pt>
                <c:pt idx="19" formatCode="0">
                  <c:v>26193.37</c:v>
                </c:pt>
                <c:pt idx="20" formatCode="0">
                  <c:v>26204.97</c:v>
                </c:pt>
                <c:pt idx="21" formatCode="0">
                  <c:v>26273</c:v>
                </c:pt>
                <c:pt idx="22" formatCode="0">
                  <c:v>26352.01</c:v>
                </c:pt>
                <c:pt idx="23" formatCode="0">
                  <c:v>26364</c:v>
                </c:pt>
                <c:pt idx="24" formatCode="0">
                  <c:v>26364</c:v>
                </c:pt>
                <c:pt idx="25" formatCode="0">
                  <c:v>26364</c:v>
                </c:pt>
                <c:pt idx="26" formatCode="0">
                  <c:v>26361.77</c:v>
                </c:pt>
                <c:pt idx="27" formatCode="0">
                  <c:v>26358.240000000002</c:v>
                </c:pt>
                <c:pt idx="28" formatCode="0">
                  <c:v>26355.46</c:v>
                </c:pt>
                <c:pt idx="29" formatCode="0">
                  <c:v>26358.240000000002</c:v>
                </c:pt>
                <c:pt idx="30" formatCode="0">
                  <c:v>26358.240000000002</c:v>
                </c:pt>
                <c:pt idx="31" formatCode="0">
                  <c:v>26361.77</c:v>
                </c:pt>
                <c:pt idx="32" formatCode="0">
                  <c:v>26364</c:v>
                </c:pt>
                <c:pt idx="33" formatCode="0">
                  <c:v>26358.240000000002</c:v>
                </c:pt>
                <c:pt idx="34" formatCode="0">
                  <c:v>26364</c:v>
                </c:pt>
                <c:pt idx="35" formatCode="0">
                  <c:v>26358.240000000002</c:v>
                </c:pt>
                <c:pt idx="36" formatCode="0">
                  <c:v>26361.77</c:v>
                </c:pt>
                <c:pt idx="37" formatCode="0">
                  <c:v>26324.44</c:v>
                </c:pt>
                <c:pt idx="38" formatCode="0">
                  <c:v>26358.240000000002</c:v>
                </c:pt>
                <c:pt idx="39" formatCode="0">
                  <c:v>26364</c:v>
                </c:pt>
                <c:pt idx="40" formatCode="0">
                  <c:v>26173.919999999998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MaxEOM!$BB$1</c:f>
              <c:strCache>
                <c:ptCount val="1"/>
                <c:pt idx="0">
                  <c:v>5803787-IB_NewRes</c:v>
                </c:pt>
              </c:strCache>
            </c:strRef>
          </c:tx>
          <c:marker>
            <c:symbol val="none"/>
          </c:marker>
          <c:val>
            <c:numRef>
              <c:f>MaxEOM!$BB$2:$BB$42</c:f>
              <c:numCache>
                <c:formatCode>General</c:formatCode>
                <c:ptCount val="41"/>
                <c:pt idx="1">
                  <c:v>26295.14</c:v>
                </c:pt>
                <c:pt idx="2" formatCode="0">
                  <c:v>26197.42</c:v>
                </c:pt>
                <c:pt idx="3" formatCode="0">
                  <c:v>26220.26</c:v>
                </c:pt>
                <c:pt idx="4" formatCode="0">
                  <c:v>26197.19</c:v>
                </c:pt>
                <c:pt idx="5" formatCode="0">
                  <c:v>26192.74</c:v>
                </c:pt>
                <c:pt idx="6" formatCode="0">
                  <c:v>26198.58</c:v>
                </c:pt>
                <c:pt idx="7" formatCode="0">
                  <c:v>26199.05</c:v>
                </c:pt>
                <c:pt idx="8" formatCode="0">
                  <c:v>26196.36</c:v>
                </c:pt>
                <c:pt idx="9" formatCode="0">
                  <c:v>26295.08</c:v>
                </c:pt>
                <c:pt idx="10" formatCode="0">
                  <c:v>26364</c:v>
                </c:pt>
                <c:pt idx="11" formatCode="0">
                  <c:v>26364</c:v>
                </c:pt>
                <c:pt idx="12" formatCode="0">
                  <c:v>26364</c:v>
                </c:pt>
                <c:pt idx="13" formatCode="0">
                  <c:v>26364</c:v>
                </c:pt>
                <c:pt idx="14" formatCode="0">
                  <c:v>26364</c:v>
                </c:pt>
                <c:pt idx="15" formatCode="0">
                  <c:v>26197.05</c:v>
                </c:pt>
                <c:pt idx="16" formatCode="0">
                  <c:v>26297.360000000001</c:v>
                </c:pt>
                <c:pt idx="17" formatCode="0">
                  <c:v>26196.240000000002</c:v>
                </c:pt>
                <c:pt idx="18" formatCode="0">
                  <c:v>26193.38</c:v>
                </c:pt>
                <c:pt idx="19" formatCode="0">
                  <c:v>26297.84</c:v>
                </c:pt>
                <c:pt idx="20" formatCode="0">
                  <c:v>26189.41</c:v>
                </c:pt>
                <c:pt idx="21" formatCode="0">
                  <c:v>26297.46</c:v>
                </c:pt>
                <c:pt idx="22" formatCode="0">
                  <c:v>26297.35</c:v>
                </c:pt>
                <c:pt idx="23" formatCode="0">
                  <c:v>26364</c:v>
                </c:pt>
                <c:pt idx="24" formatCode="0">
                  <c:v>26364</c:v>
                </c:pt>
                <c:pt idx="25" formatCode="0">
                  <c:v>26364</c:v>
                </c:pt>
                <c:pt idx="26" formatCode="0">
                  <c:v>26345.66</c:v>
                </c:pt>
                <c:pt idx="27" formatCode="0">
                  <c:v>26191.95</c:v>
                </c:pt>
                <c:pt idx="28" formatCode="0">
                  <c:v>26196.44</c:v>
                </c:pt>
                <c:pt idx="29" formatCode="0">
                  <c:v>26195.34</c:v>
                </c:pt>
                <c:pt idx="30" formatCode="0">
                  <c:v>26297.96</c:v>
                </c:pt>
                <c:pt idx="31" formatCode="0">
                  <c:v>26298.080000000002</c:v>
                </c:pt>
                <c:pt idx="32" formatCode="0">
                  <c:v>26364</c:v>
                </c:pt>
                <c:pt idx="33" formatCode="0">
                  <c:v>26195.65</c:v>
                </c:pt>
                <c:pt idx="34" formatCode="0">
                  <c:v>26364</c:v>
                </c:pt>
                <c:pt idx="35" formatCode="0">
                  <c:v>26198.75</c:v>
                </c:pt>
                <c:pt idx="36" formatCode="0">
                  <c:v>26296.99</c:v>
                </c:pt>
                <c:pt idx="37" formatCode="0">
                  <c:v>26199.65</c:v>
                </c:pt>
                <c:pt idx="38" formatCode="0">
                  <c:v>26364</c:v>
                </c:pt>
                <c:pt idx="39" formatCode="0">
                  <c:v>26296.81</c:v>
                </c:pt>
                <c:pt idx="40" formatCode="0">
                  <c:v>26199.9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MaxEOM!$BC$1</c:f>
              <c:strCache>
                <c:ptCount val="1"/>
                <c:pt idx="0">
                  <c:v>5803787-HD_NewRes</c:v>
                </c:pt>
              </c:strCache>
            </c:strRef>
          </c:tx>
          <c:marker>
            <c:symbol val="none"/>
          </c:marker>
          <c:val>
            <c:numRef>
              <c:f>MaxEOM!$BC$2:$BC$42</c:f>
              <c:numCache>
                <c:formatCode>General</c:formatCode>
                <c:ptCount val="41"/>
                <c:pt idx="1">
                  <c:v>26295.14</c:v>
                </c:pt>
                <c:pt idx="2" formatCode="0">
                  <c:v>26197.61</c:v>
                </c:pt>
                <c:pt idx="3" formatCode="0">
                  <c:v>26194.7</c:v>
                </c:pt>
                <c:pt idx="4" formatCode="0">
                  <c:v>26199.56</c:v>
                </c:pt>
                <c:pt idx="5" formatCode="0">
                  <c:v>26189.71</c:v>
                </c:pt>
                <c:pt idx="6" formatCode="0">
                  <c:v>26198.58</c:v>
                </c:pt>
                <c:pt idx="7" formatCode="0">
                  <c:v>26199.34</c:v>
                </c:pt>
                <c:pt idx="8" formatCode="0">
                  <c:v>26199.35</c:v>
                </c:pt>
                <c:pt idx="9" formatCode="0">
                  <c:v>26297.81</c:v>
                </c:pt>
                <c:pt idx="10" formatCode="0">
                  <c:v>26297.98</c:v>
                </c:pt>
                <c:pt idx="11" formatCode="0">
                  <c:v>26193.06</c:v>
                </c:pt>
                <c:pt idx="12" formatCode="0">
                  <c:v>26195.14</c:v>
                </c:pt>
                <c:pt idx="13" formatCode="0">
                  <c:v>26364</c:v>
                </c:pt>
                <c:pt idx="14" formatCode="0">
                  <c:v>26364</c:v>
                </c:pt>
                <c:pt idx="15" formatCode="0">
                  <c:v>26196.95</c:v>
                </c:pt>
                <c:pt idx="16" formatCode="0">
                  <c:v>26298.06</c:v>
                </c:pt>
                <c:pt idx="17" formatCode="0">
                  <c:v>26196.45</c:v>
                </c:pt>
                <c:pt idx="18" formatCode="0">
                  <c:v>26187.82</c:v>
                </c:pt>
                <c:pt idx="19" formatCode="0">
                  <c:v>26298.3</c:v>
                </c:pt>
                <c:pt idx="20" formatCode="0">
                  <c:v>26184.19</c:v>
                </c:pt>
                <c:pt idx="21" formatCode="0">
                  <c:v>26298.3</c:v>
                </c:pt>
                <c:pt idx="22" formatCode="0">
                  <c:v>26297.82</c:v>
                </c:pt>
                <c:pt idx="23" formatCode="0">
                  <c:v>26296.26</c:v>
                </c:pt>
                <c:pt idx="24" formatCode="0">
                  <c:v>26364</c:v>
                </c:pt>
                <c:pt idx="25" formatCode="0">
                  <c:v>26296.35</c:v>
                </c:pt>
                <c:pt idx="26" formatCode="0">
                  <c:v>26297.62</c:v>
                </c:pt>
                <c:pt idx="27" formatCode="0">
                  <c:v>26192.29</c:v>
                </c:pt>
                <c:pt idx="28" formatCode="0">
                  <c:v>26196.13</c:v>
                </c:pt>
                <c:pt idx="29" formatCode="0">
                  <c:v>26192.7</c:v>
                </c:pt>
                <c:pt idx="30" formatCode="0">
                  <c:v>26298.080000000002</c:v>
                </c:pt>
                <c:pt idx="31" formatCode="0">
                  <c:v>26298.080000000002</c:v>
                </c:pt>
                <c:pt idx="32" formatCode="0">
                  <c:v>26193.31</c:v>
                </c:pt>
                <c:pt idx="33" formatCode="0">
                  <c:v>26196.95</c:v>
                </c:pt>
                <c:pt idx="34" formatCode="0">
                  <c:v>26297.82</c:v>
                </c:pt>
                <c:pt idx="35" formatCode="0">
                  <c:v>26174.21</c:v>
                </c:pt>
                <c:pt idx="36" formatCode="0">
                  <c:v>26297.94</c:v>
                </c:pt>
                <c:pt idx="37" formatCode="0">
                  <c:v>26199.65</c:v>
                </c:pt>
                <c:pt idx="38" formatCode="0">
                  <c:v>26195.23</c:v>
                </c:pt>
                <c:pt idx="39" formatCode="0">
                  <c:v>26297.82</c:v>
                </c:pt>
                <c:pt idx="40" formatCode="0">
                  <c:v>26198.79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99136"/>
        <c:axId val="235900928"/>
      </c:lineChart>
      <c:catAx>
        <c:axId val="23589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900928"/>
        <c:crosses val="autoZero"/>
        <c:auto val="1"/>
        <c:lblAlgn val="ctr"/>
        <c:lblOffset val="100"/>
        <c:noMultiLvlLbl val="0"/>
      </c:catAx>
      <c:valAx>
        <c:axId val="23590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89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MaxEOM!$BE$1</c:f>
              <c:strCache>
                <c:ptCount val="1"/>
                <c:pt idx="0">
                  <c:v>4403902-Baseline</c:v>
                </c:pt>
              </c:strCache>
            </c:strRef>
          </c:tx>
          <c:marker>
            <c:symbol val="none"/>
          </c:marker>
          <c:val>
            <c:numRef>
              <c:f>MaxEOM!$BE$2:$BE$42</c:f>
              <c:numCache>
                <c:formatCode>General</c:formatCode>
                <c:ptCount val="41"/>
                <c:pt idx="2" formatCode="0">
                  <c:v>24630.13</c:v>
                </c:pt>
                <c:pt idx="3" formatCode="0">
                  <c:v>24633.24</c:v>
                </c:pt>
                <c:pt idx="4" formatCode="0">
                  <c:v>25652.29</c:v>
                </c:pt>
                <c:pt idx="5" formatCode="0">
                  <c:v>25652.29</c:v>
                </c:pt>
                <c:pt idx="6" formatCode="0">
                  <c:v>24634.07</c:v>
                </c:pt>
                <c:pt idx="7" formatCode="0">
                  <c:v>25652.29</c:v>
                </c:pt>
                <c:pt idx="8" formatCode="0">
                  <c:v>25652.29</c:v>
                </c:pt>
                <c:pt idx="9" formatCode="0">
                  <c:v>25408.29</c:v>
                </c:pt>
                <c:pt idx="10" formatCode="0">
                  <c:v>25550.98</c:v>
                </c:pt>
                <c:pt idx="11" formatCode="0">
                  <c:v>24806.41</c:v>
                </c:pt>
                <c:pt idx="12" formatCode="0">
                  <c:v>25652.29</c:v>
                </c:pt>
                <c:pt idx="13" formatCode="0">
                  <c:v>25652.29</c:v>
                </c:pt>
                <c:pt idx="14" formatCode="0">
                  <c:v>25655.94</c:v>
                </c:pt>
                <c:pt idx="15" formatCode="0">
                  <c:v>24831.62</c:v>
                </c:pt>
                <c:pt idx="16" formatCode="0">
                  <c:v>25406.959999999999</c:v>
                </c:pt>
                <c:pt idx="17" formatCode="0">
                  <c:v>25652.29</c:v>
                </c:pt>
                <c:pt idx="18" formatCode="0">
                  <c:v>25084.41</c:v>
                </c:pt>
                <c:pt idx="19" formatCode="0">
                  <c:v>24628.1</c:v>
                </c:pt>
                <c:pt idx="20" formatCode="0">
                  <c:v>24636.36</c:v>
                </c:pt>
                <c:pt idx="21" formatCode="0">
                  <c:v>24627.8</c:v>
                </c:pt>
                <c:pt idx="22" formatCode="0">
                  <c:v>25652.29</c:v>
                </c:pt>
                <c:pt idx="23" formatCode="0">
                  <c:v>25656</c:v>
                </c:pt>
                <c:pt idx="24" formatCode="0">
                  <c:v>24628.5</c:v>
                </c:pt>
                <c:pt idx="25" formatCode="0">
                  <c:v>25596.63</c:v>
                </c:pt>
                <c:pt idx="26" formatCode="0">
                  <c:v>24627.52</c:v>
                </c:pt>
                <c:pt idx="27" formatCode="0">
                  <c:v>24625.21</c:v>
                </c:pt>
                <c:pt idx="28" formatCode="0">
                  <c:v>25082.02</c:v>
                </c:pt>
                <c:pt idx="29" formatCode="0">
                  <c:v>25626.19</c:v>
                </c:pt>
                <c:pt idx="30" formatCode="0">
                  <c:v>25652.29</c:v>
                </c:pt>
                <c:pt idx="31" formatCode="0">
                  <c:v>25652.29</c:v>
                </c:pt>
                <c:pt idx="32" formatCode="0">
                  <c:v>24677.68</c:v>
                </c:pt>
                <c:pt idx="33" formatCode="0">
                  <c:v>24627.95</c:v>
                </c:pt>
                <c:pt idx="34" formatCode="0">
                  <c:v>24626.63</c:v>
                </c:pt>
                <c:pt idx="35" formatCode="0">
                  <c:v>24863.84</c:v>
                </c:pt>
                <c:pt idx="36" formatCode="0">
                  <c:v>24627.15</c:v>
                </c:pt>
                <c:pt idx="37" formatCode="0">
                  <c:v>25001.78</c:v>
                </c:pt>
                <c:pt idx="38" formatCode="0">
                  <c:v>24626.62</c:v>
                </c:pt>
                <c:pt idx="39" formatCode="0">
                  <c:v>25594.75</c:v>
                </c:pt>
                <c:pt idx="40" formatCode="0">
                  <c:v>25652.29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MaxEOM!$BF$1</c:f>
              <c:strCache>
                <c:ptCount val="1"/>
                <c:pt idx="0">
                  <c:v>4403902-FutDems_NoIPPs</c:v>
                </c:pt>
              </c:strCache>
            </c:strRef>
          </c:tx>
          <c:marker>
            <c:symbol val="none"/>
          </c:marker>
          <c:val>
            <c:numRef>
              <c:f>MaxEOM!$BF$2:$BF$42</c:f>
              <c:numCache>
                <c:formatCode>General</c:formatCode>
                <c:ptCount val="41"/>
                <c:pt idx="2" formatCode="0">
                  <c:v>25655.91</c:v>
                </c:pt>
                <c:pt idx="3" formatCode="0">
                  <c:v>24631.22</c:v>
                </c:pt>
                <c:pt idx="4" formatCode="0">
                  <c:v>24628.25</c:v>
                </c:pt>
                <c:pt idx="5" formatCode="0">
                  <c:v>24633.77</c:v>
                </c:pt>
                <c:pt idx="6" formatCode="0">
                  <c:v>24635.82</c:v>
                </c:pt>
                <c:pt idx="7" formatCode="0">
                  <c:v>24636.16</c:v>
                </c:pt>
                <c:pt idx="8" formatCode="0">
                  <c:v>24633.42</c:v>
                </c:pt>
                <c:pt idx="9" formatCode="0">
                  <c:v>24639.24</c:v>
                </c:pt>
                <c:pt idx="10" formatCode="0">
                  <c:v>24626.59</c:v>
                </c:pt>
                <c:pt idx="11" formatCode="0">
                  <c:v>24626.76</c:v>
                </c:pt>
                <c:pt idx="12" formatCode="0">
                  <c:v>25595.200000000001</c:v>
                </c:pt>
                <c:pt idx="13" formatCode="0">
                  <c:v>24624.959999999999</c:v>
                </c:pt>
                <c:pt idx="14" formatCode="0">
                  <c:v>25149.13</c:v>
                </c:pt>
                <c:pt idx="15" formatCode="0">
                  <c:v>24755.360000000001</c:v>
                </c:pt>
                <c:pt idx="16" formatCode="0">
                  <c:v>25046.59</c:v>
                </c:pt>
                <c:pt idx="17" formatCode="0">
                  <c:v>25264.59</c:v>
                </c:pt>
                <c:pt idx="18" formatCode="0">
                  <c:v>24731.29</c:v>
                </c:pt>
                <c:pt idx="19" formatCode="0">
                  <c:v>24627.35</c:v>
                </c:pt>
                <c:pt idx="20" formatCode="0">
                  <c:v>24636.31</c:v>
                </c:pt>
                <c:pt idx="21" formatCode="0">
                  <c:v>24629.68</c:v>
                </c:pt>
                <c:pt idx="22" formatCode="0">
                  <c:v>24634.21</c:v>
                </c:pt>
                <c:pt idx="23" formatCode="0">
                  <c:v>24625.61</c:v>
                </c:pt>
                <c:pt idx="24" formatCode="0">
                  <c:v>24627.119999999999</c:v>
                </c:pt>
                <c:pt idx="25" formatCode="0">
                  <c:v>25595.31</c:v>
                </c:pt>
                <c:pt idx="26" formatCode="0">
                  <c:v>24628.94</c:v>
                </c:pt>
                <c:pt idx="27" formatCode="0">
                  <c:v>24626.2</c:v>
                </c:pt>
                <c:pt idx="28" formatCode="0">
                  <c:v>24907.52</c:v>
                </c:pt>
                <c:pt idx="29" formatCode="0">
                  <c:v>24852.38</c:v>
                </c:pt>
                <c:pt idx="30" formatCode="0">
                  <c:v>24887.69</c:v>
                </c:pt>
                <c:pt idx="31" formatCode="0">
                  <c:v>25641.48</c:v>
                </c:pt>
                <c:pt idx="32" formatCode="0">
                  <c:v>24629.66</c:v>
                </c:pt>
                <c:pt idx="33" formatCode="0">
                  <c:v>24627.68</c:v>
                </c:pt>
                <c:pt idx="34" formatCode="0">
                  <c:v>24626.65</c:v>
                </c:pt>
                <c:pt idx="35" formatCode="0">
                  <c:v>24771.18</c:v>
                </c:pt>
                <c:pt idx="36" formatCode="0">
                  <c:v>25009.29</c:v>
                </c:pt>
                <c:pt idx="37" formatCode="0">
                  <c:v>24630.14</c:v>
                </c:pt>
                <c:pt idx="38" formatCode="0">
                  <c:v>24630.32</c:v>
                </c:pt>
                <c:pt idx="39" formatCode="0">
                  <c:v>25439.11</c:v>
                </c:pt>
                <c:pt idx="40" formatCode="0">
                  <c:v>25398.73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MaxEOM!$BG$1</c:f>
              <c:strCache>
                <c:ptCount val="1"/>
                <c:pt idx="0">
                  <c:v>4403902-IB_FutDems_NoIPPs</c:v>
                </c:pt>
              </c:strCache>
            </c:strRef>
          </c:tx>
          <c:marker>
            <c:symbol val="none"/>
          </c:marker>
          <c:val>
            <c:numRef>
              <c:f>MaxEOM!$BG$2:$BG$42</c:f>
              <c:numCache>
                <c:formatCode>General</c:formatCode>
                <c:ptCount val="41"/>
                <c:pt idx="1">
                  <c:v>24642.75</c:v>
                </c:pt>
                <c:pt idx="2" formatCode="0">
                  <c:v>24580.1</c:v>
                </c:pt>
                <c:pt idx="3" formatCode="0">
                  <c:v>25481.63</c:v>
                </c:pt>
                <c:pt idx="4" formatCode="0">
                  <c:v>25389.95</c:v>
                </c:pt>
                <c:pt idx="5" formatCode="0">
                  <c:v>25319.34</c:v>
                </c:pt>
                <c:pt idx="6" formatCode="0">
                  <c:v>25302.66</c:v>
                </c:pt>
                <c:pt idx="7" formatCode="0">
                  <c:v>25553.74</c:v>
                </c:pt>
                <c:pt idx="8" formatCode="0">
                  <c:v>25553.040000000001</c:v>
                </c:pt>
                <c:pt idx="9" formatCode="0">
                  <c:v>25542.959999999999</c:v>
                </c:pt>
                <c:pt idx="10" formatCode="0">
                  <c:v>24721.21</c:v>
                </c:pt>
                <c:pt idx="11" formatCode="0">
                  <c:v>24628.84</c:v>
                </c:pt>
                <c:pt idx="12" formatCode="0">
                  <c:v>24578.05</c:v>
                </c:pt>
                <c:pt idx="13" formatCode="0">
                  <c:v>24580.04</c:v>
                </c:pt>
                <c:pt idx="14" formatCode="0">
                  <c:v>24578.14</c:v>
                </c:pt>
                <c:pt idx="15" formatCode="0">
                  <c:v>24580.01</c:v>
                </c:pt>
                <c:pt idx="16" formatCode="0">
                  <c:v>25297.53</c:v>
                </c:pt>
                <c:pt idx="17" formatCode="0">
                  <c:v>25415.07</c:v>
                </c:pt>
                <c:pt idx="18" formatCode="0">
                  <c:v>25297.86</c:v>
                </c:pt>
                <c:pt idx="19" formatCode="0">
                  <c:v>25224.65</c:v>
                </c:pt>
                <c:pt idx="20" formatCode="0">
                  <c:v>25108.75</c:v>
                </c:pt>
                <c:pt idx="21" formatCode="0">
                  <c:v>24700.71</c:v>
                </c:pt>
                <c:pt idx="22" formatCode="0">
                  <c:v>24628.39</c:v>
                </c:pt>
                <c:pt idx="23" formatCode="0">
                  <c:v>24580.14</c:v>
                </c:pt>
                <c:pt idx="24" formatCode="0">
                  <c:v>24580.04</c:v>
                </c:pt>
                <c:pt idx="25" formatCode="0">
                  <c:v>25543.65</c:v>
                </c:pt>
                <c:pt idx="26" formatCode="0">
                  <c:v>24726.27</c:v>
                </c:pt>
                <c:pt idx="27" formatCode="0">
                  <c:v>24577.86</c:v>
                </c:pt>
                <c:pt idx="28" formatCode="0">
                  <c:v>24579.9</c:v>
                </c:pt>
                <c:pt idx="29" formatCode="0">
                  <c:v>24580.04</c:v>
                </c:pt>
                <c:pt idx="30" formatCode="0">
                  <c:v>24586.22</c:v>
                </c:pt>
                <c:pt idx="31" formatCode="0">
                  <c:v>24579.91</c:v>
                </c:pt>
                <c:pt idx="32" formatCode="0">
                  <c:v>24579.96</c:v>
                </c:pt>
                <c:pt idx="33" formatCode="0">
                  <c:v>24579.95</c:v>
                </c:pt>
                <c:pt idx="34" formatCode="0">
                  <c:v>24580.13</c:v>
                </c:pt>
                <c:pt idx="35" formatCode="0">
                  <c:v>24580.18</c:v>
                </c:pt>
                <c:pt idx="36" formatCode="0">
                  <c:v>25323.93</c:v>
                </c:pt>
                <c:pt idx="37" formatCode="0">
                  <c:v>25205.439999999999</c:v>
                </c:pt>
                <c:pt idx="38" formatCode="0">
                  <c:v>25111.9</c:v>
                </c:pt>
                <c:pt idx="39" formatCode="0">
                  <c:v>24701</c:v>
                </c:pt>
                <c:pt idx="40" formatCode="0">
                  <c:v>24630.16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MaxEOM!$BH$1</c:f>
              <c:strCache>
                <c:ptCount val="1"/>
                <c:pt idx="0">
                  <c:v>4403902-HD_FutDems_NoIPPs</c:v>
                </c:pt>
              </c:strCache>
            </c:strRef>
          </c:tx>
          <c:marker>
            <c:symbol val="none"/>
          </c:marker>
          <c:val>
            <c:numRef>
              <c:f>MaxEOM!$BH$2:$BH$42</c:f>
              <c:numCache>
                <c:formatCode>General</c:formatCode>
                <c:ptCount val="41"/>
                <c:pt idx="1">
                  <c:v>25656</c:v>
                </c:pt>
                <c:pt idx="2" formatCode="0">
                  <c:v>25553.22</c:v>
                </c:pt>
                <c:pt idx="3" formatCode="0">
                  <c:v>25470.26</c:v>
                </c:pt>
                <c:pt idx="4" formatCode="0">
                  <c:v>25332.09</c:v>
                </c:pt>
                <c:pt idx="5" formatCode="0">
                  <c:v>25262.25</c:v>
                </c:pt>
                <c:pt idx="6" formatCode="0">
                  <c:v>25253.89</c:v>
                </c:pt>
                <c:pt idx="7" formatCode="0">
                  <c:v>25553.27</c:v>
                </c:pt>
                <c:pt idx="8" formatCode="0">
                  <c:v>25553.31</c:v>
                </c:pt>
                <c:pt idx="9" formatCode="0">
                  <c:v>25468.959999999999</c:v>
                </c:pt>
                <c:pt idx="10" formatCode="0">
                  <c:v>24717.8</c:v>
                </c:pt>
                <c:pt idx="11" formatCode="0">
                  <c:v>24600.97</c:v>
                </c:pt>
                <c:pt idx="12" formatCode="0">
                  <c:v>24580.080000000002</c:v>
                </c:pt>
                <c:pt idx="13" formatCode="0">
                  <c:v>25232.53</c:v>
                </c:pt>
                <c:pt idx="14" formatCode="0">
                  <c:v>24576.87</c:v>
                </c:pt>
                <c:pt idx="15" formatCode="0">
                  <c:v>24579.87</c:v>
                </c:pt>
                <c:pt idx="16" formatCode="0">
                  <c:v>24677.57</c:v>
                </c:pt>
                <c:pt idx="17" formatCode="0">
                  <c:v>24605.29</c:v>
                </c:pt>
                <c:pt idx="18" formatCode="0">
                  <c:v>24580.09</c:v>
                </c:pt>
                <c:pt idx="19" formatCode="0">
                  <c:v>24579.9</c:v>
                </c:pt>
                <c:pt idx="20" formatCode="0">
                  <c:v>24579.9</c:v>
                </c:pt>
                <c:pt idx="21" formatCode="0">
                  <c:v>24579.95</c:v>
                </c:pt>
                <c:pt idx="22" formatCode="0">
                  <c:v>24580.04</c:v>
                </c:pt>
                <c:pt idx="23" formatCode="0">
                  <c:v>24580.04</c:v>
                </c:pt>
                <c:pt idx="24" formatCode="0">
                  <c:v>24890.93</c:v>
                </c:pt>
                <c:pt idx="25" formatCode="0">
                  <c:v>24741.74</c:v>
                </c:pt>
                <c:pt idx="26" formatCode="0">
                  <c:v>24625.39</c:v>
                </c:pt>
                <c:pt idx="27" formatCode="0">
                  <c:v>25046.99</c:v>
                </c:pt>
                <c:pt idx="28" formatCode="0">
                  <c:v>24909.99</c:v>
                </c:pt>
                <c:pt idx="29" formatCode="0">
                  <c:v>24836.97</c:v>
                </c:pt>
                <c:pt idx="30" formatCode="0">
                  <c:v>24842.639999999999</c:v>
                </c:pt>
                <c:pt idx="31" formatCode="0">
                  <c:v>24705.16</c:v>
                </c:pt>
                <c:pt idx="32" formatCode="0">
                  <c:v>24580.16</c:v>
                </c:pt>
                <c:pt idx="33" formatCode="0">
                  <c:v>24579.9</c:v>
                </c:pt>
                <c:pt idx="34" formatCode="0">
                  <c:v>24580.04</c:v>
                </c:pt>
                <c:pt idx="35" formatCode="0">
                  <c:v>24579.91</c:v>
                </c:pt>
                <c:pt idx="36" formatCode="0">
                  <c:v>25522.82</c:v>
                </c:pt>
                <c:pt idx="37" formatCode="0">
                  <c:v>25385.49</c:v>
                </c:pt>
                <c:pt idx="38" formatCode="0">
                  <c:v>25242.240000000002</c:v>
                </c:pt>
                <c:pt idx="39" formatCode="0">
                  <c:v>24707.11</c:v>
                </c:pt>
                <c:pt idx="40" formatCode="0">
                  <c:v>24692.62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MaxEOM!$BI$1</c:f>
              <c:strCache>
                <c:ptCount val="1"/>
                <c:pt idx="0">
                  <c:v>4403902-Reop</c:v>
                </c:pt>
              </c:strCache>
            </c:strRef>
          </c:tx>
          <c:marker>
            <c:symbol val="none"/>
          </c:marker>
          <c:val>
            <c:numRef>
              <c:f>MaxEOM!$BI$2:$BI$42</c:f>
              <c:numCache>
                <c:formatCode>General</c:formatCode>
                <c:ptCount val="41"/>
                <c:pt idx="2" formatCode="0">
                  <c:v>25655.91</c:v>
                </c:pt>
                <c:pt idx="3" formatCode="0">
                  <c:v>24630.35</c:v>
                </c:pt>
                <c:pt idx="4" formatCode="0">
                  <c:v>24628.14</c:v>
                </c:pt>
                <c:pt idx="5" formatCode="0">
                  <c:v>24688.17</c:v>
                </c:pt>
                <c:pt idx="6" formatCode="0">
                  <c:v>24635.82</c:v>
                </c:pt>
                <c:pt idx="7" formatCode="0">
                  <c:v>24636.15</c:v>
                </c:pt>
                <c:pt idx="8" formatCode="0">
                  <c:v>24834.67</c:v>
                </c:pt>
                <c:pt idx="9" formatCode="0">
                  <c:v>24639.29</c:v>
                </c:pt>
                <c:pt idx="10" formatCode="0">
                  <c:v>24627.03</c:v>
                </c:pt>
                <c:pt idx="11" formatCode="0">
                  <c:v>24626.85</c:v>
                </c:pt>
                <c:pt idx="12" formatCode="0">
                  <c:v>25595.279999999999</c:v>
                </c:pt>
                <c:pt idx="13" formatCode="0">
                  <c:v>24624.959999999999</c:v>
                </c:pt>
                <c:pt idx="14" formatCode="0">
                  <c:v>24999.14</c:v>
                </c:pt>
                <c:pt idx="15" formatCode="0">
                  <c:v>24674.66</c:v>
                </c:pt>
                <c:pt idx="16" formatCode="0">
                  <c:v>25167.29</c:v>
                </c:pt>
                <c:pt idx="17" formatCode="0">
                  <c:v>25606.17</c:v>
                </c:pt>
                <c:pt idx="18" formatCode="0">
                  <c:v>24858.85</c:v>
                </c:pt>
                <c:pt idx="19" formatCode="0">
                  <c:v>24627.18</c:v>
                </c:pt>
                <c:pt idx="20" formatCode="0">
                  <c:v>24636.31</c:v>
                </c:pt>
                <c:pt idx="21" formatCode="0">
                  <c:v>24629.82</c:v>
                </c:pt>
                <c:pt idx="22" formatCode="0">
                  <c:v>24819.62</c:v>
                </c:pt>
                <c:pt idx="23" formatCode="0">
                  <c:v>24625.96</c:v>
                </c:pt>
                <c:pt idx="24" formatCode="0">
                  <c:v>24627.119999999999</c:v>
                </c:pt>
                <c:pt idx="25" formatCode="0">
                  <c:v>25595.31</c:v>
                </c:pt>
                <c:pt idx="26" formatCode="0">
                  <c:v>24628.93</c:v>
                </c:pt>
                <c:pt idx="27" formatCode="0">
                  <c:v>24626.799999999999</c:v>
                </c:pt>
                <c:pt idx="28" formatCode="0">
                  <c:v>24982.78</c:v>
                </c:pt>
                <c:pt idx="29" formatCode="0">
                  <c:v>25032.59</c:v>
                </c:pt>
                <c:pt idx="30" formatCode="0">
                  <c:v>25063.87</c:v>
                </c:pt>
                <c:pt idx="31" formatCode="0">
                  <c:v>25652.29</c:v>
                </c:pt>
                <c:pt idx="32" formatCode="0">
                  <c:v>24629.66</c:v>
                </c:pt>
                <c:pt idx="33" formatCode="0">
                  <c:v>24627.68</c:v>
                </c:pt>
                <c:pt idx="34" formatCode="0">
                  <c:v>24626.65</c:v>
                </c:pt>
                <c:pt idx="35" formatCode="0">
                  <c:v>24948.080000000002</c:v>
                </c:pt>
                <c:pt idx="36" formatCode="0">
                  <c:v>25066.41</c:v>
                </c:pt>
                <c:pt idx="37" formatCode="0">
                  <c:v>24630.13</c:v>
                </c:pt>
                <c:pt idx="38" formatCode="0">
                  <c:v>24630.38</c:v>
                </c:pt>
                <c:pt idx="39" formatCode="0">
                  <c:v>25307.279999999999</c:v>
                </c:pt>
                <c:pt idx="40" formatCode="0">
                  <c:v>25460.49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MaxEOM!$BJ$1</c:f>
              <c:strCache>
                <c:ptCount val="1"/>
                <c:pt idx="0">
                  <c:v>4403902-IB_Reop</c:v>
                </c:pt>
              </c:strCache>
            </c:strRef>
          </c:tx>
          <c:marker>
            <c:symbol val="none"/>
          </c:marker>
          <c:val>
            <c:numRef>
              <c:f>MaxEOM!$BJ$2:$BJ$42</c:f>
              <c:numCache>
                <c:formatCode>General</c:formatCode>
                <c:ptCount val="41"/>
                <c:pt idx="1">
                  <c:v>24642.75</c:v>
                </c:pt>
                <c:pt idx="2" formatCode="0">
                  <c:v>24580.11</c:v>
                </c:pt>
                <c:pt idx="3" formatCode="0">
                  <c:v>25389.67</c:v>
                </c:pt>
                <c:pt idx="4" formatCode="0">
                  <c:v>25441.14</c:v>
                </c:pt>
                <c:pt idx="5" formatCode="0">
                  <c:v>25372.720000000001</c:v>
                </c:pt>
                <c:pt idx="6" formatCode="0">
                  <c:v>25365.11</c:v>
                </c:pt>
                <c:pt idx="7" formatCode="0">
                  <c:v>25553.69</c:v>
                </c:pt>
                <c:pt idx="8" formatCode="0">
                  <c:v>25323.98</c:v>
                </c:pt>
                <c:pt idx="9" formatCode="0">
                  <c:v>25272.11</c:v>
                </c:pt>
                <c:pt idx="10" formatCode="0">
                  <c:v>24708.55</c:v>
                </c:pt>
                <c:pt idx="11" formatCode="0">
                  <c:v>24616.17</c:v>
                </c:pt>
                <c:pt idx="12" formatCode="0">
                  <c:v>24578.07</c:v>
                </c:pt>
                <c:pt idx="13" formatCode="0">
                  <c:v>24580.04</c:v>
                </c:pt>
                <c:pt idx="14" formatCode="0">
                  <c:v>24578.14</c:v>
                </c:pt>
                <c:pt idx="15" formatCode="0">
                  <c:v>24952.77</c:v>
                </c:pt>
                <c:pt idx="16" formatCode="0">
                  <c:v>25553.66</c:v>
                </c:pt>
                <c:pt idx="17" formatCode="0">
                  <c:v>25554.62</c:v>
                </c:pt>
                <c:pt idx="18" formatCode="0">
                  <c:v>25553.22</c:v>
                </c:pt>
                <c:pt idx="19" formatCode="0">
                  <c:v>25554.16</c:v>
                </c:pt>
                <c:pt idx="20" formatCode="0">
                  <c:v>25553.24</c:v>
                </c:pt>
                <c:pt idx="21" formatCode="0">
                  <c:v>24804.31</c:v>
                </c:pt>
                <c:pt idx="22" formatCode="0">
                  <c:v>24802.41</c:v>
                </c:pt>
                <c:pt idx="23" formatCode="0">
                  <c:v>24603.55</c:v>
                </c:pt>
                <c:pt idx="24" formatCode="0">
                  <c:v>24580.09</c:v>
                </c:pt>
                <c:pt idx="25" formatCode="0">
                  <c:v>25543.67</c:v>
                </c:pt>
                <c:pt idx="26" formatCode="0">
                  <c:v>24726.38</c:v>
                </c:pt>
                <c:pt idx="27" formatCode="0">
                  <c:v>24577.86</c:v>
                </c:pt>
                <c:pt idx="28" formatCode="0">
                  <c:v>24634.95</c:v>
                </c:pt>
                <c:pt idx="29" formatCode="0">
                  <c:v>24650.9</c:v>
                </c:pt>
                <c:pt idx="30" formatCode="0">
                  <c:v>24676.74</c:v>
                </c:pt>
                <c:pt idx="31" formatCode="0">
                  <c:v>24697.360000000001</c:v>
                </c:pt>
                <c:pt idx="32" formatCode="0">
                  <c:v>24586.02</c:v>
                </c:pt>
                <c:pt idx="33" formatCode="0">
                  <c:v>24632</c:v>
                </c:pt>
                <c:pt idx="34" formatCode="0">
                  <c:v>24851.1</c:v>
                </c:pt>
                <c:pt idx="35" formatCode="0">
                  <c:v>25130.41</c:v>
                </c:pt>
                <c:pt idx="36" formatCode="0">
                  <c:v>25553.67</c:v>
                </c:pt>
                <c:pt idx="37" formatCode="0">
                  <c:v>25553.65</c:v>
                </c:pt>
                <c:pt idx="38" formatCode="0">
                  <c:v>25553.53</c:v>
                </c:pt>
                <c:pt idx="39" formatCode="0">
                  <c:v>24726.51</c:v>
                </c:pt>
                <c:pt idx="40" formatCode="0">
                  <c:v>24767.21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MaxEOM!$BK$1</c:f>
              <c:strCache>
                <c:ptCount val="1"/>
                <c:pt idx="0">
                  <c:v>4403902-HD_Reop</c:v>
                </c:pt>
              </c:strCache>
            </c:strRef>
          </c:tx>
          <c:marker>
            <c:symbol val="none"/>
          </c:marker>
          <c:val>
            <c:numRef>
              <c:f>MaxEOM!$BK$2:$BK$42</c:f>
              <c:numCache>
                <c:formatCode>General</c:formatCode>
                <c:ptCount val="41"/>
                <c:pt idx="1">
                  <c:v>25656</c:v>
                </c:pt>
                <c:pt idx="2" formatCode="0">
                  <c:v>25553.22</c:v>
                </c:pt>
                <c:pt idx="3" formatCode="0">
                  <c:v>25470.11</c:v>
                </c:pt>
                <c:pt idx="4" formatCode="0">
                  <c:v>25508.9</c:v>
                </c:pt>
                <c:pt idx="5" formatCode="0">
                  <c:v>25509.919999999998</c:v>
                </c:pt>
                <c:pt idx="6" formatCode="0">
                  <c:v>25503.03</c:v>
                </c:pt>
                <c:pt idx="7" formatCode="0">
                  <c:v>25553.9</c:v>
                </c:pt>
                <c:pt idx="8" formatCode="0">
                  <c:v>25554.13</c:v>
                </c:pt>
                <c:pt idx="9" formatCode="0">
                  <c:v>25553.119999999999</c:v>
                </c:pt>
                <c:pt idx="10" formatCode="0">
                  <c:v>25061</c:v>
                </c:pt>
                <c:pt idx="11" formatCode="0">
                  <c:v>24698.3</c:v>
                </c:pt>
                <c:pt idx="12" formatCode="0">
                  <c:v>24624.58</c:v>
                </c:pt>
                <c:pt idx="13" formatCode="0">
                  <c:v>25362.61</c:v>
                </c:pt>
                <c:pt idx="14" formatCode="0">
                  <c:v>24576.61</c:v>
                </c:pt>
                <c:pt idx="15" formatCode="0">
                  <c:v>24830.38</c:v>
                </c:pt>
                <c:pt idx="16" formatCode="0">
                  <c:v>24987.82</c:v>
                </c:pt>
                <c:pt idx="17" formatCode="0">
                  <c:v>25093.200000000001</c:v>
                </c:pt>
                <c:pt idx="18" formatCode="0">
                  <c:v>25102.799999999999</c:v>
                </c:pt>
                <c:pt idx="19" formatCode="0">
                  <c:v>25100.2</c:v>
                </c:pt>
                <c:pt idx="20" formatCode="0">
                  <c:v>25050.49</c:v>
                </c:pt>
                <c:pt idx="21" formatCode="0">
                  <c:v>24958.11</c:v>
                </c:pt>
                <c:pt idx="22" formatCode="0">
                  <c:v>24956.63</c:v>
                </c:pt>
                <c:pt idx="23" formatCode="0">
                  <c:v>24579.82</c:v>
                </c:pt>
                <c:pt idx="24" formatCode="0">
                  <c:v>25124.25</c:v>
                </c:pt>
                <c:pt idx="25" formatCode="0">
                  <c:v>24684.98</c:v>
                </c:pt>
                <c:pt idx="26" formatCode="0">
                  <c:v>24591.34</c:v>
                </c:pt>
                <c:pt idx="27" formatCode="0">
                  <c:v>25067.41</c:v>
                </c:pt>
                <c:pt idx="28" formatCode="0">
                  <c:v>25065.06</c:v>
                </c:pt>
                <c:pt idx="29" formatCode="0">
                  <c:v>25080.6</c:v>
                </c:pt>
                <c:pt idx="30" formatCode="0">
                  <c:v>25104.33</c:v>
                </c:pt>
                <c:pt idx="31" formatCode="0">
                  <c:v>25127.9</c:v>
                </c:pt>
                <c:pt idx="32" formatCode="0">
                  <c:v>25153.46</c:v>
                </c:pt>
                <c:pt idx="33" formatCode="0">
                  <c:v>25168.71</c:v>
                </c:pt>
                <c:pt idx="34" formatCode="0">
                  <c:v>25206.51</c:v>
                </c:pt>
                <c:pt idx="35" formatCode="0">
                  <c:v>25072</c:v>
                </c:pt>
                <c:pt idx="36" formatCode="0">
                  <c:v>25554.16</c:v>
                </c:pt>
                <c:pt idx="37" formatCode="0">
                  <c:v>25553.34</c:v>
                </c:pt>
                <c:pt idx="38" formatCode="0">
                  <c:v>25553.66</c:v>
                </c:pt>
                <c:pt idx="39" formatCode="0">
                  <c:v>24761.279999999999</c:v>
                </c:pt>
                <c:pt idx="40" formatCode="0">
                  <c:v>24781.23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MaxEOM!$BL$1</c:f>
              <c:strCache>
                <c:ptCount val="1"/>
                <c:pt idx="0">
                  <c:v>4403902-NewRes</c:v>
                </c:pt>
              </c:strCache>
            </c:strRef>
          </c:tx>
          <c:marker>
            <c:symbol val="none"/>
          </c:marker>
          <c:val>
            <c:numRef>
              <c:f>MaxEOM!$BL$2:$BL$42</c:f>
              <c:numCache>
                <c:formatCode>General</c:formatCode>
                <c:ptCount val="41"/>
                <c:pt idx="2" formatCode="0">
                  <c:v>25655.91</c:v>
                </c:pt>
                <c:pt idx="3" formatCode="0">
                  <c:v>24749</c:v>
                </c:pt>
                <c:pt idx="4" formatCode="0">
                  <c:v>24627.4</c:v>
                </c:pt>
                <c:pt idx="5" formatCode="0">
                  <c:v>24860.17</c:v>
                </c:pt>
                <c:pt idx="6" formatCode="0">
                  <c:v>24635.360000000001</c:v>
                </c:pt>
                <c:pt idx="7" formatCode="0">
                  <c:v>24633.29</c:v>
                </c:pt>
                <c:pt idx="8" formatCode="0">
                  <c:v>24633.42</c:v>
                </c:pt>
                <c:pt idx="9" formatCode="0">
                  <c:v>24635.3</c:v>
                </c:pt>
                <c:pt idx="10" formatCode="0">
                  <c:v>24626.09</c:v>
                </c:pt>
                <c:pt idx="11" formatCode="0">
                  <c:v>24626.77</c:v>
                </c:pt>
                <c:pt idx="12" formatCode="0">
                  <c:v>25595.200000000001</c:v>
                </c:pt>
                <c:pt idx="13" formatCode="0">
                  <c:v>24624.94</c:v>
                </c:pt>
                <c:pt idx="14" formatCode="0">
                  <c:v>25243.62</c:v>
                </c:pt>
                <c:pt idx="15" formatCode="0">
                  <c:v>24631.02</c:v>
                </c:pt>
                <c:pt idx="16" formatCode="0">
                  <c:v>25154.59</c:v>
                </c:pt>
                <c:pt idx="17" formatCode="0">
                  <c:v>25386.82</c:v>
                </c:pt>
                <c:pt idx="18" formatCode="0">
                  <c:v>24634.76</c:v>
                </c:pt>
                <c:pt idx="19" formatCode="0">
                  <c:v>24625.83</c:v>
                </c:pt>
                <c:pt idx="20" formatCode="0">
                  <c:v>24636.31</c:v>
                </c:pt>
                <c:pt idx="21" formatCode="0">
                  <c:v>24628.25</c:v>
                </c:pt>
                <c:pt idx="22" formatCode="0">
                  <c:v>24701.47</c:v>
                </c:pt>
                <c:pt idx="23" formatCode="0">
                  <c:v>24625.39</c:v>
                </c:pt>
                <c:pt idx="24" formatCode="0">
                  <c:v>24627.119999999999</c:v>
                </c:pt>
                <c:pt idx="25" formatCode="0">
                  <c:v>25595.31</c:v>
                </c:pt>
                <c:pt idx="26" formatCode="0">
                  <c:v>24628.73</c:v>
                </c:pt>
                <c:pt idx="27" formatCode="0">
                  <c:v>24625.51</c:v>
                </c:pt>
                <c:pt idx="28" formatCode="0">
                  <c:v>24631.91</c:v>
                </c:pt>
                <c:pt idx="29" formatCode="0">
                  <c:v>24709.75</c:v>
                </c:pt>
                <c:pt idx="30" formatCode="0">
                  <c:v>24745.53</c:v>
                </c:pt>
                <c:pt idx="31" formatCode="0">
                  <c:v>25635.73</c:v>
                </c:pt>
                <c:pt idx="32" formatCode="0">
                  <c:v>24629.66</c:v>
                </c:pt>
                <c:pt idx="33" formatCode="0">
                  <c:v>24627.62</c:v>
                </c:pt>
                <c:pt idx="34" formatCode="0">
                  <c:v>24626.63</c:v>
                </c:pt>
                <c:pt idx="35" formatCode="0">
                  <c:v>24915.61</c:v>
                </c:pt>
                <c:pt idx="36" formatCode="0">
                  <c:v>24633.69</c:v>
                </c:pt>
                <c:pt idx="37" formatCode="0">
                  <c:v>24630.13</c:v>
                </c:pt>
                <c:pt idx="38" formatCode="0">
                  <c:v>24626.62</c:v>
                </c:pt>
                <c:pt idx="39" formatCode="0">
                  <c:v>25370.51</c:v>
                </c:pt>
                <c:pt idx="40" formatCode="0">
                  <c:v>25444.400000000001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MaxEOM!$BM$1</c:f>
              <c:strCache>
                <c:ptCount val="1"/>
                <c:pt idx="0">
                  <c:v>4403902-IB_NewRes</c:v>
                </c:pt>
              </c:strCache>
            </c:strRef>
          </c:tx>
          <c:marker>
            <c:symbol val="none"/>
          </c:marker>
          <c:val>
            <c:numRef>
              <c:f>MaxEOM!$BM$2:$BM$42</c:f>
              <c:numCache>
                <c:formatCode>General</c:formatCode>
                <c:ptCount val="41"/>
                <c:pt idx="1">
                  <c:v>24642.75</c:v>
                </c:pt>
                <c:pt idx="2" formatCode="0">
                  <c:v>24580.1</c:v>
                </c:pt>
                <c:pt idx="3" formatCode="0">
                  <c:v>25264.26</c:v>
                </c:pt>
                <c:pt idx="4" formatCode="0">
                  <c:v>24579.82</c:v>
                </c:pt>
                <c:pt idx="5" formatCode="0">
                  <c:v>24581.66</c:v>
                </c:pt>
                <c:pt idx="6" formatCode="0">
                  <c:v>24643.9</c:v>
                </c:pt>
                <c:pt idx="7" formatCode="0">
                  <c:v>25542.5</c:v>
                </c:pt>
                <c:pt idx="8" formatCode="0">
                  <c:v>25134.34</c:v>
                </c:pt>
                <c:pt idx="9" formatCode="0">
                  <c:v>25082.76</c:v>
                </c:pt>
                <c:pt idx="10" formatCode="0">
                  <c:v>24699.64</c:v>
                </c:pt>
                <c:pt idx="11" formatCode="0">
                  <c:v>24607.24</c:v>
                </c:pt>
                <c:pt idx="12" formatCode="0">
                  <c:v>24578.09</c:v>
                </c:pt>
                <c:pt idx="13" formatCode="0">
                  <c:v>24580.04</c:v>
                </c:pt>
                <c:pt idx="14" formatCode="0">
                  <c:v>24578.14</c:v>
                </c:pt>
                <c:pt idx="15" formatCode="0">
                  <c:v>24887.55</c:v>
                </c:pt>
                <c:pt idx="16" formatCode="0">
                  <c:v>25553.58</c:v>
                </c:pt>
                <c:pt idx="17" formatCode="0">
                  <c:v>25554.53</c:v>
                </c:pt>
                <c:pt idx="18" formatCode="0">
                  <c:v>25553.24</c:v>
                </c:pt>
                <c:pt idx="19" formatCode="0">
                  <c:v>25554.16</c:v>
                </c:pt>
                <c:pt idx="20" formatCode="0">
                  <c:v>25553.24</c:v>
                </c:pt>
                <c:pt idx="21" formatCode="0">
                  <c:v>24804.240000000002</c:v>
                </c:pt>
                <c:pt idx="22" formatCode="0">
                  <c:v>24801.13</c:v>
                </c:pt>
                <c:pt idx="23" formatCode="0">
                  <c:v>24579.82</c:v>
                </c:pt>
                <c:pt idx="24" formatCode="0">
                  <c:v>24580.04</c:v>
                </c:pt>
                <c:pt idx="25" formatCode="0">
                  <c:v>25543.65</c:v>
                </c:pt>
                <c:pt idx="26" formatCode="0">
                  <c:v>24726.38</c:v>
                </c:pt>
                <c:pt idx="27" formatCode="0">
                  <c:v>24577.86</c:v>
                </c:pt>
                <c:pt idx="28" formatCode="0">
                  <c:v>24579.96</c:v>
                </c:pt>
                <c:pt idx="29" formatCode="0">
                  <c:v>24594.13</c:v>
                </c:pt>
                <c:pt idx="30" formatCode="0">
                  <c:v>24620.23</c:v>
                </c:pt>
                <c:pt idx="31" formatCode="0">
                  <c:v>24616.91</c:v>
                </c:pt>
                <c:pt idx="32" formatCode="0">
                  <c:v>24579.4</c:v>
                </c:pt>
                <c:pt idx="33" formatCode="0">
                  <c:v>24580</c:v>
                </c:pt>
                <c:pt idx="34" formatCode="0">
                  <c:v>24599.4</c:v>
                </c:pt>
                <c:pt idx="35" formatCode="0">
                  <c:v>24579.95</c:v>
                </c:pt>
                <c:pt idx="36" formatCode="0">
                  <c:v>25329.37</c:v>
                </c:pt>
                <c:pt idx="37" formatCode="0">
                  <c:v>25234.78</c:v>
                </c:pt>
                <c:pt idx="38" formatCode="0">
                  <c:v>25147.87</c:v>
                </c:pt>
                <c:pt idx="39" formatCode="0">
                  <c:v>24702.69</c:v>
                </c:pt>
                <c:pt idx="40" formatCode="0">
                  <c:v>24743.57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MaxEOM!$BN$1</c:f>
              <c:strCache>
                <c:ptCount val="1"/>
                <c:pt idx="0">
                  <c:v>4403902-HD_NewRes</c:v>
                </c:pt>
              </c:strCache>
            </c:strRef>
          </c:tx>
          <c:marker>
            <c:symbol val="none"/>
          </c:marker>
          <c:val>
            <c:numRef>
              <c:f>MaxEOM!$BN$2:$BN$42</c:f>
              <c:numCache>
                <c:formatCode>General</c:formatCode>
                <c:ptCount val="41"/>
                <c:pt idx="1">
                  <c:v>25656</c:v>
                </c:pt>
                <c:pt idx="2" formatCode="0">
                  <c:v>25553.22</c:v>
                </c:pt>
                <c:pt idx="3" formatCode="0">
                  <c:v>25470.11</c:v>
                </c:pt>
                <c:pt idx="4" formatCode="0">
                  <c:v>25508.9</c:v>
                </c:pt>
                <c:pt idx="5" formatCode="0">
                  <c:v>25440.61</c:v>
                </c:pt>
                <c:pt idx="6" formatCode="0">
                  <c:v>25433.439999999999</c:v>
                </c:pt>
                <c:pt idx="7" formatCode="0">
                  <c:v>25553.8</c:v>
                </c:pt>
                <c:pt idx="8" formatCode="0">
                  <c:v>25553.71</c:v>
                </c:pt>
                <c:pt idx="9" formatCode="0">
                  <c:v>25553.16</c:v>
                </c:pt>
                <c:pt idx="10" formatCode="0">
                  <c:v>24986.68</c:v>
                </c:pt>
                <c:pt idx="11" formatCode="0">
                  <c:v>24694.82</c:v>
                </c:pt>
                <c:pt idx="12" formatCode="0">
                  <c:v>24579.82</c:v>
                </c:pt>
                <c:pt idx="13" formatCode="0">
                  <c:v>25358.639999999999</c:v>
                </c:pt>
                <c:pt idx="14" formatCode="0">
                  <c:v>24576.62</c:v>
                </c:pt>
                <c:pt idx="15" formatCode="0">
                  <c:v>24830.38</c:v>
                </c:pt>
                <c:pt idx="16" formatCode="0">
                  <c:v>25170.880000000001</c:v>
                </c:pt>
                <c:pt idx="17" formatCode="0">
                  <c:v>25553.51</c:v>
                </c:pt>
                <c:pt idx="18" formatCode="0">
                  <c:v>25553.39</c:v>
                </c:pt>
                <c:pt idx="19" formatCode="0">
                  <c:v>25553.23</c:v>
                </c:pt>
                <c:pt idx="20" formatCode="0">
                  <c:v>25553.25</c:v>
                </c:pt>
                <c:pt idx="21" formatCode="0">
                  <c:v>24722.57</c:v>
                </c:pt>
                <c:pt idx="22" formatCode="0">
                  <c:v>24721.5</c:v>
                </c:pt>
                <c:pt idx="23" formatCode="0">
                  <c:v>24579.77</c:v>
                </c:pt>
                <c:pt idx="24" formatCode="0">
                  <c:v>25149.3</c:v>
                </c:pt>
                <c:pt idx="25" formatCode="0">
                  <c:v>24578.17</c:v>
                </c:pt>
                <c:pt idx="26" formatCode="0">
                  <c:v>24580</c:v>
                </c:pt>
                <c:pt idx="27" formatCode="0">
                  <c:v>25049.57</c:v>
                </c:pt>
                <c:pt idx="28" formatCode="0">
                  <c:v>24976.95</c:v>
                </c:pt>
                <c:pt idx="29" formatCode="0">
                  <c:v>25015.22</c:v>
                </c:pt>
                <c:pt idx="30" formatCode="0">
                  <c:v>25039.17</c:v>
                </c:pt>
                <c:pt idx="31" formatCode="0">
                  <c:v>25060.87</c:v>
                </c:pt>
                <c:pt idx="32" formatCode="0">
                  <c:v>24739.27</c:v>
                </c:pt>
                <c:pt idx="33" formatCode="0">
                  <c:v>24776.57</c:v>
                </c:pt>
                <c:pt idx="34" formatCode="0">
                  <c:v>24832.91</c:v>
                </c:pt>
                <c:pt idx="35" formatCode="0">
                  <c:v>24762.18</c:v>
                </c:pt>
                <c:pt idx="36" formatCode="0">
                  <c:v>25553.7</c:v>
                </c:pt>
                <c:pt idx="37" formatCode="0">
                  <c:v>25553.34</c:v>
                </c:pt>
                <c:pt idx="38" formatCode="0">
                  <c:v>25553.53</c:v>
                </c:pt>
                <c:pt idx="39" formatCode="0">
                  <c:v>24726.28</c:v>
                </c:pt>
                <c:pt idx="40" formatCode="0">
                  <c:v>24744.71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44576"/>
        <c:axId val="235954560"/>
      </c:lineChart>
      <c:catAx>
        <c:axId val="23594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954560"/>
        <c:crosses val="autoZero"/>
        <c:auto val="1"/>
        <c:lblAlgn val="ctr"/>
        <c:lblOffset val="100"/>
        <c:noMultiLvlLbl val="0"/>
      </c:catAx>
      <c:valAx>
        <c:axId val="23595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9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MaxEOM!$BP$1</c:f>
              <c:strCache>
                <c:ptCount val="1"/>
                <c:pt idx="0">
                  <c:v>44_JWCD-Baseline</c:v>
                </c:pt>
              </c:strCache>
            </c:strRef>
          </c:tx>
          <c:marker>
            <c:symbol val="none"/>
          </c:marker>
          <c:val>
            <c:numRef>
              <c:f>MaxEOM!$BP$2:$BP$42</c:f>
              <c:numCache>
                <c:formatCode>General</c:formatCode>
                <c:ptCount val="41"/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MaxEOM!$BQ$1</c:f>
              <c:strCache>
                <c:ptCount val="1"/>
                <c:pt idx="0">
                  <c:v>44_JWCD-FutDems_NoIPPs</c:v>
                </c:pt>
              </c:strCache>
            </c:strRef>
          </c:tx>
          <c:marker>
            <c:symbol val="none"/>
          </c:marker>
          <c:val>
            <c:numRef>
              <c:f>MaxEOM!$BQ$2:$BQ$42</c:f>
              <c:numCache>
                <c:formatCode>General</c:formatCode>
                <c:ptCount val="41"/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MaxEOM!$BR$1</c:f>
              <c:strCache>
                <c:ptCount val="1"/>
                <c:pt idx="0">
                  <c:v>44_JWCD-IB_FutDems_NoIPPs</c:v>
                </c:pt>
              </c:strCache>
            </c:strRef>
          </c:tx>
          <c:marker>
            <c:symbol val="none"/>
          </c:marker>
          <c:val>
            <c:numRef>
              <c:f>MaxEOM!$BR$2:$BR$42</c:f>
              <c:numCache>
                <c:formatCode>General</c:formatCode>
                <c:ptCount val="41"/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MaxEOM!$BS$1</c:f>
              <c:strCache>
                <c:ptCount val="1"/>
                <c:pt idx="0">
                  <c:v>44_JWCD-HD_FutDems_NoIPPs</c:v>
                </c:pt>
              </c:strCache>
            </c:strRef>
          </c:tx>
          <c:marker>
            <c:symbol val="none"/>
          </c:marker>
          <c:val>
            <c:numRef>
              <c:f>MaxEOM!$BS$2:$BS$42</c:f>
              <c:numCache>
                <c:formatCode>General</c:formatCode>
                <c:ptCount val="41"/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MaxEOM!$BT$1</c:f>
              <c:strCache>
                <c:ptCount val="1"/>
                <c:pt idx="0">
                  <c:v>44_JWCD-Reop</c:v>
                </c:pt>
              </c:strCache>
            </c:strRef>
          </c:tx>
          <c:marker>
            <c:symbol val="none"/>
          </c:marker>
          <c:val>
            <c:numRef>
              <c:f>MaxEOM!$BT$2:$BT$42</c:f>
              <c:numCache>
                <c:formatCode>General</c:formatCode>
                <c:ptCount val="41"/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MaxEOM!$BU$1</c:f>
              <c:strCache>
                <c:ptCount val="1"/>
                <c:pt idx="0">
                  <c:v>44_JWCD-IB_Reop</c:v>
                </c:pt>
              </c:strCache>
            </c:strRef>
          </c:tx>
          <c:marker>
            <c:symbol val="none"/>
          </c:marker>
          <c:val>
            <c:numRef>
              <c:f>MaxEOM!$BU$2:$BU$42</c:f>
              <c:numCache>
                <c:formatCode>General</c:formatCode>
                <c:ptCount val="41"/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MaxEOM!$BV$1</c:f>
              <c:strCache>
                <c:ptCount val="1"/>
                <c:pt idx="0">
                  <c:v>44_JWCD-HD_Reop</c:v>
                </c:pt>
              </c:strCache>
            </c:strRef>
          </c:tx>
          <c:marker>
            <c:symbol val="none"/>
          </c:marker>
          <c:val>
            <c:numRef>
              <c:f>MaxEOM!$BV$2:$BV$42</c:f>
              <c:numCache>
                <c:formatCode>General</c:formatCode>
                <c:ptCount val="41"/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MaxEOM!$BW$1</c:f>
              <c:strCache>
                <c:ptCount val="1"/>
                <c:pt idx="0">
                  <c:v>44_JWCD-NewRes</c:v>
                </c:pt>
              </c:strCache>
            </c:strRef>
          </c:tx>
          <c:marker>
            <c:symbol val="none"/>
          </c:marker>
          <c:val>
            <c:numRef>
              <c:f>MaxEOM!$BW$2:$BW$42</c:f>
              <c:numCache>
                <c:formatCode>General</c:formatCode>
                <c:ptCount val="41"/>
                <c:pt idx="2" formatCode="0">
                  <c:v>20000</c:v>
                </c:pt>
                <c:pt idx="3" formatCode="0">
                  <c:v>20000</c:v>
                </c:pt>
                <c:pt idx="4" formatCode="0">
                  <c:v>19998.45</c:v>
                </c:pt>
                <c:pt idx="5" formatCode="0">
                  <c:v>19989.34</c:v>
                </c:pt>
                <c:pt idx="6" formatCode="0">
                  <c:v>19992.78</c:v>
                </c:pt>
                <c:pt idx="7" formatCode="0">
                  <c:v>19992.78</c:v>
                </c:pt>
                <c:pt idx="8" formatCode="0">
                  <c:v>19992.78</c:v>
                </c:pt>
                <c:pt idx="9" formatCode="0">
                  <c:v>19992.78</c:v>
                </c:pt>
                <c:pt idx="10" formatCode="0">
                  <c:v>20000</c:v>
                </c:pt>
                <c:pt idx="11" formatCode="0">
                  <c:v>20000</c:v>
                </c:pt>
                <c:pt idx="12" formatCode="0">
                  <c:v>20000</c:v>
                </c:pt>
                <c:pt idx="13" formatCode="0">
                  <c:v>20000</c:v>
                </c:pt>
                <c:pt idx="14" formatCode="0">
                  <c:v>20000</c:v>
                </c:pt>
                <c:pt idx="15" formatCode="0">
                  <c:v>19998.45</c:v>
                </c:pt>
                <c:pt idx="16" formatCode="0">
                  <c:v>19782.830000000002</c:v>
                </c:pt>
                <c:pt idx="17" formatCode="0">
                  <c:v>19982.46</c:v>
                </c:pt>
                <c:pt idx="18" formatCode="0">
                  <c:v>19992.78</c:v>
                </c:pt>
                <c:pt idx="19" formatCode="0">
                  <c:v>20000</c:v>
                </c:pt>
                <c:pt idx="20" formatCode="0">
                  <c:v>19992.77</c:v>
                </c:pt>
                <c:pt idx="21" formatCode="0">
                  <c:v>20000</c:v>
                </c:pt>
                <c:pt idx="22" formatCode="0">
                  <c:v>19989.939999999999</c:v>
                </c:pt>
                <c:pt idx="23" formatCode="0">
                  <c:v>20000</c:v>
                </c:pt>
                <c:pt idx="24" formatCode="0">
                  <c:v>19992.78</c:v>
                </c:pt>
                <c:pt idx="25" formatCode="0">
                  <c:v>20000</c:v>
                </c:pt>
                <c:pt idx="26" formatCode="0">
                  <c:v>19992.78</c:v>
                </c:pt>
                <c:pt idx="27" formatCode="0">
                  <c:v>20000</c:v>
                </c:pt>
                <c:pt idx="28" formatCode="0">
                  <c:v>18152.849999999999</c:v>
                </c:pt>
                <c:pt idx="29" formatCode="0">
                  <c:v>11349.86</c:v>
                </c:pt>
                <c:pt idx="30" formatCode="0">
                  <c:v>17808.84</c:v>
                </c:pt>
                <c:pt idx="31" formatCode="0">
                  <c:v>14821.22</c:v>
                </c:pt>
                <c:pt idx="32" formatCode="0">
                  <c:v>19992.78</c:v>
                </c:pt>
                <c:pt idx="33" formatCode="0">
                  <c:v>19996</c:v>
                </c:pt>
                <c:pt idx="34" formatCode="0">
                  <c:v>19996</c:v>
                </c:pt>
                <c:pt idx="35" formatCode="0">
                  <c:v>19992.78</c:v>
                </c:pt>
                <c:pt idx="36" formatCode="0">
                  <c:v>19996</c:v>
                </c:pt>
                <c:pt idx="37" formatCode="0">
                  <c:v>19996</c:v>
                </c:pt>
                <c:pt idx="38" formatCode="0">
                  <c:v>19996</c:v>
                </c:pt>
                <c:pt idx="39" formatCode="0">
                  <c:v>20000</c:v>
                </c:pt>
                <c:pt idx="40" formatCode="0">
                  <c:v>15804.91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MaxEOM!$BX$1</c:f>
              <c:strCache>
                <c:ptCount val="1"/>
                <c:pt idx="0">
                  <c:v>44_JWCD-IB_NewRes</c:v>
                </c:pt>
              </c:strCache>
            </c:strRef>
          </c:tx>
          <c:marker>
            <c:symbol val="none"/>
          </c:marker>
          <c:val>
            <c:numRef>
              <c:f>MaxEOM!$BX$2:$BX$42</c:f>
              <c:numCache>
                <c:formatCode>General</c:formatCode>
                <c:ptCount val="41"/>
                <c:pt idx="1">
                  <c:v>20000</c:v>
                </c:pt>
                <c:pt idx="2" formatCode="0">
                  <c:v>19902.79</c:v>
                </c:pt>
                <c:pt idx="3" formatCode="0">
                  <c:v>19783.419999999998</c:v>
                </c:pt>
                <c:pt idx="4" formatCode="0">
                  <c:v>19882.810000000001</c:v>
                </c:pt>
                <c:pt idx="5" formatCode="0">
                  <c:v>19907.98</c:v>
                </c:pt>
                <c:pt idx="6" formatCode="0">
                  <c:v>19899.349999999999</c:v>
                </c:pt>
                <c:pt idx="7" formatCode="0">
                  <c:v>19898.580000000002</c:v>
                </c:pt>
                <c:pt idx="8" formatCode="0">
                  <c:v>18338.669999999998</c:v>
                </c:pt>
                <c:pt idx="9" formatCode="0">
                  <c:v>19902.14</c:v>
                </c:pt>
                <c:pt idx="10" formatCode="0">
                  <c:v>19890.55</c:v>
                </c:pt>
                <c:pt idx="11" formatCode="0">
                  <c:v>19901.400000000001</c:v>
                </c:pt>
                <c:pt idx="12" formatCode="0">
                  <c:v>20000</c:v>
                </c:pt>
                <c:pt idx="13" formatCode="0">
                  <c:v>20000</c:v>
                </c:pt>
                <c:pt idx="14" formatCode="0">
                  <c:v>19880.419999999998</c:v>
                </c:pt>
                <c:pt idx="15" formatCode="0">
                  <c:v>19884.62</c:v>
                </c:pt>
                <c:pt idx="16" formatCode="0">
                  <c:v>19784.66</c:v>
                </c:pt>
                <c:pt idx="17" formatCode="0">
                  <c:v>19685.89</c:v>
                </c:pt>
                <c:pt idx="18" formatCode="0">
                  <c:v>19804.41</c:v>
                </c:pt>
                <c:pt idx="19" formatCode="0">
                  <c:v>19802.18</c:v>
                </c:pt>
                <c:pt idx="20" formatCode="0">
                  <c:v>19808.18</c:v>
                </c:pt>
                <c:pt idx="21" formatCode="0">
                  <c:v>18619.55</c:v>
                </c:pt>
                <c:pt idx="22" formatCode="0">
                  <c:v>19825.73</c:v>
                </c:pt>
                <c:pt idx="23" formatCode="0">
                  <c:v>19891.810000000001</c:v>
                </c:pt>
                <c:pt idx="24" formatCode="0">
                  <c:v>19895.419999999998</c:v>
                </c:pt>
                <c:pt idx="25" formatCode="0">
                  <c:v>20000</c:v>
                </c:pt>
                <c:pt idx="26" formatCode="0">
                  <c:v>19799.37</c:v>
                </c:pt>
                <c:pt idx="27" formatCode="0">
                  <c:v>19952.580000000002</c:v>
                </c:pt>
                <c:pt idx="28" formatCode="0">
                  <c:v>19812.54</c:v>
                </c:pt>
                <c:pt idx="29" formatCode="0">
                  <c:v>15623.38</c:v>
                </c:pt>
                <c:pt idx="30" formatCode="0">
                  <c:v>19814.849999999999</c:v>
                </c:pt>
                <c:pt idx="31" formatCode="0">
                  <c:v>15693.33</c:v>
                </c:pt>
                <c:pt idx="32" formatCode="0">
                  <c:v>19892.39</c:v>
                </c:pt>
                <c:pt idx="33" formatCode="0">
                  <c:v>19899.57</c:v>
                </c:pt>
                <c:pt idx="34" formatCode="0">
                  <c:v>19783.990000000002</c:v>
                </c:pt>
                <c:pt idx="35" formatCode="0">
                  <c:v>19786.099999999999</c:v>
                </c:pt>
                <c:pt idx="36" formatCode="0">
                  <c:v>19902.259999999998</c:v>
                </c:pt>
                <c:pt idx="37" formatCode="0">
                  <c:v>19800.009999999998</c:v>
                </c:pt>
                <c:pt idx="38" formatCode="0">
                  <c:v>19888.12</c:v>
                </c:pt>
                <c:pt idx="39" formatCode="0">
                  <c:v>19885.13</c:v>
                </c:pt>
                <c:pt idx="40" formatCode="0">
                  <c:v>19823.05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MaxEOM!$BY$1</c:f>
              <c:strCache>
                <c:ptCount val="1"/>
                <c:pt idx="0">
                  <c:v>44_JWCD-HD_NewRes</c:v>
                </c:pt>
              </c:strCache>
            </c:strRef>
          </c:tx>
          <c:marker>
            <c:symbol val="none"/>
          </c:marker>
          <c:val>
            <c:numRef>
              <c:f>MaxEOM!$BY$2:$BY$42</c:f>
              <c:numCache>
                <c:formatCode>General</c:formatCode>
                <c:ptCount val="41"/>
                <c:pt idx="1">
                  <c:v>20000</c:v>
                </c:pt>
                <c:pt idx="2" formatCode="0">
                  <c:v>19787.12</c:v>
                </c:pt>
                <c:pt idx="3" formatCode="0">
                  <c:v>19896.009999999998</c:v>
                </c:pt>
                <c:pt idx="4" formatCode="0">
                  <c:v>13282.59</c:v>
                </c:pt>
                <c:pt idx="5" formatCode="0">
                  <c:v>19795.2</c:v>
                </c:pt>
                <c:pt idx="6" formatCode="0">
                  <c:v>19903.669999999998</c:v>
                </c:pt>
                <c:pt idx="7" formatCode="0">
                  <c:v>19784.86</c:v>
                </c:pt>
                <c:pt idx="8" formatCode="0">
                  <c:v>13325.83</c:v>
                </c:pt>
                <c:pt idx="9" formatCode="0">
                  <c:v>19821.12</c:v>
                </c:pt>
                <c:pt idx="10" formatCode="0">
                  <c:v>19804.62</c:v>
                </c:pt>
                <c:pt idx="11" formatCode="0">
                  <c:v>19901.189999999999</c:v>
                </c:pt>
                <c:pt idx="12" formatCode="0">
                  <c:v>19894.169999999998</c:v>
                </c:pt>
                <c:pt idx="13" formatCode="0">
                  <c:v>19896.27</c:v>
                </c:pt>
                <c:pt idx="14" formatCode="0">
                  <c:v>19795.75</c:v>
                </c:pt>
                <c:pt idx="15" formatCode="0">
                  <c:v>19799.05</c:v>
                </c:pt>
                <c:pt idx="16" formatCode="0">
                  <c:v>15750.98</c:v>
                </c:pt>
                <c:pt idx="17" formatCode="0">
                  <c:v>11057.97</c:v>
                </c:pt>
                <c:pt idx="18" formatCode="0">
                  <c:v>19698.060000000001</c:v>
                </c:pt>
                <c:pt idx="19" formatCode="0">
                  <c:v>17898.96</c:v>
                </c:pt>
                <c:pt idx="20" formatCode="0">
                  <c:v>19834.57</c:v>
                </c:pt>
                <c:pt idx="21" formatCode="0">
                  <c:v>16936.64</c:v>
                </c:pt>
                <c:pt idx="22" formatCode="0">
                  <c:v>19697.669999999998</c:v>
                </c:pt>
                <c:pt idx="23" formatCode="0">
                  <c:v>19894.12</c:v>
                </c:pt>
                <c:pt idx="24" formatCode="0">
                  <c:v>19794.12</c:v>
                </c:pt>
                <c:pt idx="25" formatCode="0">
                  <c:v>19954.919999999998</c:v>
                </c:pt>
                <c:pt idx="26" formatCode="0">
                  <c:v>19808.62</c:v>
                </c:pt>
                <c:pt idx="27" formatCode="0">
                  <c:v>19794.34</c:v>
                </c:pt>
                <c:pt idx="28" formatCode="0">
                  <c:v>19701.79</c:v>
                </c:pt>
                <c:pt idx="29" formatCode="0">
                  <c:v>10725.19</c:v>
                </c:pt>
                <c:pt idx="30" formatCode="0">
                  <c:v>19691.599999999999</c:v>
                </c:pt>
                <c:pt idx="31" formatCode="0">
                  <c:v>12544.62</c:v>
                </c:pt>
                <c:pt idx="32" formatCode="0">
                  <c:v>19815.740000000002</c:v>
                </c:pt>
                <c:pt idx="33" formatCode="0">
                  <c:v>19812.330000000002</c:v>
                </c:pt>
                <c:pt idx="34" formatCode="0">
                  <c:v>19795.330000000002</c:v>
                </c:pt>
                <c:pt idx="35" formatCode="0">
                  <c:v>19792.8</c:v>
                </c:pt>
                <c:pt idx="36" formatCode="0">
                  <c:v>19788.21</c:v>
                </c:pt>
                <c:pt idx="37" formatCode="0">
                  <c:v>19683.05</c:v>
                </c:pt>
                <c:pt idx="38" formatCode="0">
                  <c:v>19911.66</c:v>
                </c:pt>
                <c:pt idx="39" formatCode="0">
                  <c:v>14492.14</c:v>
                </c:pt>
                <c:pt idx="40" formatCode="0">
                  <c:v>17241.2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44128"/>
        <c:axId val="236145664"/>
      </c:lineChart>
      <c:catAx>
        <c:axId val="23614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145664"/>
        <c:crosses val="autoZero"/>
        <c:auto val="1"/>
        <c:lblAlgn val="ctr"/>
        <c:lblOffset val="100"/>
        <c:noMultiLvlLbl val="0"/>
      </c:catAx>
      <c:valAx>
        <c:axId val="23614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14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8</xdr:row>
      <xdr:rowOff>9524</xdr:rowOff>
    </xdr:from>
    <xdr:to>
      <xdr:col>10</xdr:col>
      <xdr:colOff>1357313</xdr:colOff>
      <xdr:row>24</xdr:row>
      <xdr:rowOff>23813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261937</xdr:colOff>
      <xdr:row>8</xdr:row>
      <xdr:rowOff>0</xdr:rowOff>
    </xdr:from>
    <xdr:to>
      <xdr:col>21</xdr:col>
      <xdr:colOff>1404936</xdr:colOff>
      <xdr:row>23</xdr:row>
      <xdr:rowOff>130969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261937</xdr:colOff>
      <xdr:row>8</xdr:row>
      <xdr:rowOff>0</xdr:rowOff>
    </xdr:from>
    <xdr:to>
      <xdr:col>32</xdr:col>
      <xdr:colOff>1381124</xdr:colOff>
      <xdr:row>23</xdr:row>
      <xdr:rowOff>176213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261937</xdr:colOff>
      <xdr:row>8</xdr:row>
      <xdr:rowOff>0</xdr:rowOff>
    </xdr:from>
    <xdr:to>
      <xdr:col>43</xdr:col>
      <xdr:colOff>1404936</xdr:colOff>
      <xdr:row>23</xdr:row>
      <xdr:rowOff>176213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8</xdr:row>
      <xdr:rowOff>0</xdr:rowOff>
    </xdr:from>
    <xdr:to>
      <xdr:col>54</xdr:col>
      <xdr:colOff>1571625</xdr:colOff>
      <xdr:row>23</xdr:row>
      <xdr:rowOff>176213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0</xdr:colOff>
      <xdr:row>8</xdr:row>
      <xdr:rowOff>0</xdr:rowOff>
    </xdr:from>
    <xdr:to>
      <xdr:col>65</xdr:col>
      <xdr:colOff>1571626</xdr:colOff>
      <xdr:row>23</xdr:row>
      <xdr:rowOff>176213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0</xdr:colOff>
      <xdr:row>8</xdr:row>
      <xdr:rowOff>0</xdr:rowOff>
    </xdr:from>
    <xdr:to>
      <xdr:col>76</xdr:col>
      <xdr:colOff>964406</xdr:colOff>
      <xdr:row>23</xdr:row>
      <xdr:rowOff>176213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6"/>
  <sheetViews>
    <sheetView zoomScale="80" zoomScaleNormal="80" workbookViewId="0">
      <selection activeCell="B45" sqref="B45"/>
    </sheetView>
  </sheetViews>
  <sheetFormatPr defaultColWidth="9.109375" defaultRowHeight="14.4" x14ac:dyDescent="0.3"/>
  <cols>
    <col min="1" max="1" width="12" style="5" bestFit="1" customWidth="1"/>
    <col min="2" max="2" width="17.109375" style="5" bestFit="1" customWidth="1"/>
    <col min="3" max="3" width="25.109375" style="5" bestFit="1" customWidth="1"/>
    <col min="4" max="4" width="28.109375" style="5" bestFit="1" customWidth="1"/>
    <col min="5" max="5" width="29.33203125" style="5" bestFit="1" customWidth="1"/>
    <col min="6" max="6" width="13.88671875" style="5" bestFit="1" customWidth="1"/>
    <col min="7" max="7" width="17" style="5" bestFit="1" customWidth="1"/>
    <col min="8" max="8" width="18" style="5" bestFit="1" customWidth="1"/>
    <col min="9" max="9" width="17" style="5" bestFit="1" customWidth="1"/>
    <col min="10" max="10" width="20" style="5" bestFit="1" customWidth="1"/>
    <col min="11" max="11" width="21" style="5" bestFit="1" customWidth="1"/>
    <col min="12" max="12" width="4" style="5" customWidth="1"/>
    <col min="13" max="13" width="17.109375" style="5" bestFit="1" customWidth="1"/>
    <col min="14" max="14" width="25.109375" style="5" bestFit="1" customWidth="1"/>
    <col min="15" max="15" width="28.109375" style="5" bestFit="1" customWidth="1"/>
    <col min="16" max="16" width="29.33203125" style="5" bestFit="1" customWidth="1"/>
    <col min="17" max="17" width="13.88671875" style="5" bestFit="1" customWidth="1"/>
    <col min="18" max="18" width="17" style="5" bestFit="1" customWidth="1"/>
    <col min="19" max="19" width="18" style="5" bestFit="1" customWidth="1"/>
    <col min="20" max="20" width="17" style="5" bestFit="1" customWidth="1"/>
    <col min="21" max="21" width="20" style="5" bestFit="1" customWidth="1"/>
    <col min="22" max="22" width="21" style="5" bestFit="1" customWidth="1"/>
    <col min="23" max="23" width="4" style="5" customWidth="1"/>
    <col min="24" max="24" width="17.109375" style="5" bestFit="1" customWidth="1"/>
    <col min="25" max="25" width="25.109375" style="5" bestFit="1" customWidth="1"/>
    <col min="26" max="26" width="28.109375" style="5" bestFit="1" customWidth="1"/>
    <col min="27" max="27" width="29.33203125" style="5" bestFit="1" customWidth="1"/>
    <col min="28" max="28" width="13.88671875" style="5" bestFit="1" customWidth="1"/>
    <col min="29" max="29" width="17" style="5" bestFit="1" customWidth="1"/>
    <col min="30" max="30" width="18" style="5" bestFit="1" customWidth="1"/>
    <col min="31" max="31" width="17" style="5" bestFit="1" customWidth="1"/>
    <col min="32" max="32" width="20" style="5" bestFit="1" customWidth="1"/>
    <col min="33" max="33" width="21" style="5" bestFit="1" customWidth="1"/>
    <col min="34" max="34" width="4" style="5" customWidth="1"/>
    <col min="35" max="35" width="17.109375" style="5" bestFit="1" customWidth="1"/>
    <col min="36" max="36" width="25.109375" style="5" bestFit="1" customWidth="1"/>
    <col min="37" max="37" width="28.109375" style="5" bestFit="1" customWidth="1"/>
    <col min="38" max="38" width="29.33203125" style="5" bestFit="1" customWidth="1"/>
    <col min="39" max="39" width="13.88671875" style="5" bestFit="1" customWidth="1"/>
    <col min="40" max="40" width="17" style="5" bestFit="1" customWidth="1"/>
    <col min="41" max="41" width="18" style="5" bestFit="1" customWidth="1"/>
    <col min="42" max="42" width="17" style="5" bestFit="1" customWidth="1"/>
    <col min="43" max="43" width="20" style="5" bestFit="1" customWidth="1"/>
    <col min="44" max="44" width="21" style="5" bestFit="1" customWidth="1"/>
    <col min="45" max="45" width="4" style="5" customWidth="1"/>
    <col min="46" max="46" width="17.109375" style="5" bestFit="1" customWidth="1"/>
    <col min="47" max="47" width="25.109375" style="5" bestFit="1" customWidth="1"/>
    <col min="48" max="48" width="28.109375" style="5" bestFit="1" customWidth="1"/>
    <col min="49" max="49" width="29.33203125" style="5" bestFit="1" customWidth="1"/>
    <col min="50" max="50" width="13.88671875" style="5" bestFit="1" customWidth="1"/>
    <col min="51" max="51" width="17" style="5" bestFit="1" customWidth="1"/>
    <col min="52" max="52" width="18" style="5" bestFit="1" customWidth="1"/>
    <col min="53" max="53" width="17" style="5" bestFit="1" customWidth="1"/>
    <col min="54" max="54" width="20" style="5" bestFit="1" customWidth="1"/>
    <col min="55" max="55" width="21" style="5" bestFit="1" customWidth="1"/>
    <col min="56" max="56" width="4" style="5" customWidth="1"/>
    <col min="57" max="57" width="17.109375" style="5" bestFit="1" customWidth="1"/>
    <col min="58" max="58" width="25.109375" style="5" bestFit="1" customWidth="1"/>
    <col min="59" max="59" width="28.109375" style="5" bestFit="1" customWidth="1"/>
    <col min="60" max="60" width="29.33203125" style="5" bestFit="1" customWidth="1"/>
    <col min="61" max="61" width="13.88671875" style="5" bestFit="1" customWidth="1"/>
    <col min="62" max="62" width="17" style="5" bestFit="1" customWidth="1"/>
    <col min="63" max="63" width="18" style="5" bestFit="1" customWidth="1"/>
    <col min="64" max="64" width="17" style="5" bestFit="1" customWidth="1"/>
    <col min="65" max="65" width="20" style="5" bestFit="1" customWidth="1"/>
    <col min="66" max="66" width="21" style="5" bestFit="1" customWidth="1"/>
    <col min="67" max="67" width="4" style="5" customWidth="1"/>
    <col min="68" max="68" width="18" style="5" bestFit="1" customWidth="1"/>
    <col min="69" max="69" width="26" style="5" bestFit="1" customWidth="1"/>
    <col min="70" max="70" width="29.109375" style="5" bestFit="1" customWidth="1"/>
    <col min="71" max="71" width="30.109375" style="5" bestFit="1" customWidth="1"/>
    <col min="72" max="72" width="15" style="5" bestFit="1" customWidth="1"/>
    <col min="73" max="73" width="17.88671875" style="5" bestFit="1" customWidth="1"/>
    <col min="74" max="74" width="19.109375" style="5" bestFit="1" customWidth="1"/>
    <col min="75" max="75" width="17.88671875" style="5" bestFit="1" customWidth="1"/>
    <col min="76" max="76" width="20.88671875" style="5" bestFit="1" customWidth="1"/>
    <col min="77" max="77" width="22" style="5" bestFit="1" customWidth="1"/>
    <col min="78" max="16384" width="9.109375" style="5"/>
  </cols>
  <sheetData>
    <row r="1" spans="1:77" s="7" customFormat="1" x14ac:dyDescent="0.25">
      <c r="A1" s="7" t="s">
        <v>0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  <c r="K1" s="7" t="s">
        <v>27</v>
      </c>
      <c r="L1" s="10"/>
      <c r="M1" s="7" t="s">
        <v>28</v>
      </c>
      <c r="N1" s="7" t="s">
        <v>29</v>
      </c>
      <c r="O1" s="7" t="s">
        <v>30</v>
      </c>
      <c r="P1" s="7" t="s">
        <v>31</v>
      </c>
      <c r="Q1" s="7" t="s">
        <v>32</v>
      </c>
      <c r="R1" s="7" t="s">
        <v>33</v>
      </c>
      <c r="S1" s="7" t="s">
        <v>34</v>
      </c>
      <c r="T1" s="7" t="s">
        <v>35</v>
      </c>
      <c r="U1" s="7" t="s">
        <v>36</v>
      </c>
      <c r="V1" s="7" t="s">
        <v>37</v>
      </c>
      <c r="W1" s="10"/>
      <c r="X1" s="7" t="s">
        <v>38</v>
      </c>
      <c r="Y1" s="7" t="s">
        <v>39</v>
      </c>
      <c r="Z1" s="7" t="s">
        <v>40</v>
      </c>
      <c r="AA1" s="7" t="s">
        <v>41</v>
      </c>
      <c r="AB1" s="7" t="s">
        <v>42</v>
      </c>
      <c r="AC1" s="7" t="s">
        <v>43</v>
      </c>
      <c r="AD1" s="7" t="s">
        <v>44</v>
      </c>
      <c r="AE1" s="7" t="s">
        <v>45</v>
      </c>
      <c r="AF1" s="7" t="s">
        <v>46</v>
      </c>
      <c r="AG1" s="7" t="s">
        <v>47</v>
      </c>
      <c r="AH1" s="10"/>
      <c r="AI1" s="7" t="s">
        <v>48</v>
      </c>
      <c r="AJ1" s="7" t="s">
        <v>49</v>
      </c>
      <c r="AK1" s="7" t="s">
        <v>50</v>
      </c>
      <c r="AL1" s="7" t="s">
        <v>51</v>
      </c>
      <c r="AM1" s="7" t="s">
        <v>52</v>
      </c>
      <c r="AN1" s="7" t="s">
        <v>53</v>
      </c>
      <c r="AO1" s="7" t="s">
        <v>54</v>
      </c>
      <c r="AP1" s="7" t="s">
        <v>55</v>
      </c>
      <c r="AQ1" s="7" t="s">
        <v>56</v>
      </c>
      <c r="AR1" s="7" t="s">
        <v>57</v>
      </c>
      <c r="AS1" s="10"/>
      <c r="AT1" s="7" t="s">
        <v>58</v>
      </c>
      <c r="AU1" s="7" t="s">
        <v>59</v>
      </c>
      <c r="AV1" s="7" t="s">
        <v>60</v>
      </c>
      <c r="AW1" s="7" t="s">
        <v>61</v>
      </c>
      <c r="AX1" s="7" t="s">
        <v>62</v>
      </c>
      <c r="AY1" s="7" t="s">
        <v>63</v>
      </c>
      <c r="AZ1" s="7" t="s">
        <v>64</v>
      </c>
      <c r="BA1" s="7" t="s">
        <v>65</v>
      </c>
      <c r="BB1" s="7" t="s">
        <v>66</v>
      </c>
      <c r="BC1" s="7" t="s">
        <v>67</v>
      </c>
      <c r="BD1" s="10"/>
      <c r="BE1" s="7" t="s">
        <v>68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76</v>
      </c>
      <c r="BN1" s="7" t="s">
        <v>77</v>
      </c>
      <c r="BO1" s="10"/>
      <c r="BP1" s="7" t="s">
        <v>78</v>
      </c>
      <c r="BQ1" s="7" t="s">
        <v>79</v>
      </c>
      <c r="BR1" s="7" t="s">
        <v>80</v>
      </c>
      <c r="BS1" s="7" t="s">
        <v>81</v>
      </c>
      <c r="BT1" s="7" t="s">
        <v>82</v>
      </c>
      <c r="BU1" s="7" t="s">
        <v>83</v>
      </c>
      <c r="BV1" s="7" t="s">
        <v>84</v>
      </c>
      <c r="BW1" s="7" t="s">
        <v>85</v>
      </c>
      <c r="BX1" s="7" t="s">
        <v>86</v>
      </c>
      <c r="BY1" s="7" t="s">
        <v>87</v>
      </c>
    </row>
    <row r="2" spans="1:77" x14ac:dyDescent="0.25">
      <c r="A2" s="6">
        <v>1973</v>
      </c>
      <c r="B2" s="6"/>
      <c r="C2" s="6"/>
      <c r="D2" s="6"/>
      <c r="E2" s="6"/>
      <c r="F2" s="6"/>
      <c r="G2" s="6"/>
      <c r="H2" s="6"/>
      <c r="I2" s="6"/>
      <c r="J2" s="6"/>
      <c r="K2" s="6"/>
      <c r="L2" s="11"/>
      <c r="M2" s="6"/>
      <c r="N2" s="6"/>
      <c r="O2" s="6"/>
      <c r="P2" s="6"/>
      <c r="Q2" s="6"/>
      <c r="R2" s="6"/>
      <c r="S2" s="6"/>
      <c r="T2" s="6"/>
      <c r="U2" s="6"/>
      <c r="V2" s="6"/>
      <c r="W2" s="11"/>
      <c r="X2" s="6"/>
      <c r="Y2" s="6"/>
      <c r="Z2" s="6"/>
      <c r="AA2" s="6"/>
      <c r="AB2" s="6"/>
      <c r="AC2" s="6"/>
      <c r="AD2" s="6"/>
      <c r="AE2" s="6"/>
      <c r="AF2" s="6"/>
      <c r="AG2" s="6"/>
      <c r="AH2" s="11"/>
      <c r="AI2" s="6"/>
      <c r="AJ2" s="6"/>
      <c r="AK2" s="6"/>
      <c r="AL2" s="6"/>
      <c r="AM2" s="6"/>
      <c r="AN2" s="6"/>
      <c r="AO2" s="6"/>
      <c r="AP2" s="6"/>
      <c r="AQ2" s="6"/>
      <c r="AR2" s="6"/>
      <c r="AS2" s="11"/>
      <c r="AT2" s="6"/>
      <c r="AU2" s="6"/>
      <c r="AV2" s="6"/>
      <c r="AW2" s="6"/>
      <c r="AX2" s="6"/>
      <c r="AY2" s="6"/>
      <c r="AZ2" s="6"/>
      <c r="BA2" s="6"/>
      <c r="BB2" s="6"/>
      <c r="BC2" s="6"/>
      <c r="BD2" s="11"/>
      <c r="BE2" s="6"/>
      <c r="BF2" s="6"/>
      <c r="BG2" s="6"/>
      <c r="BH2" s="6"/>
      <c r="BI2" s="6"/>
      <c r="BJ2" s="6"/>
      <c r="BK2" s="6"/>
      <c r="BL2" s="6"/>
      <c r="BM2" s="6"/>
      <c r="BN2" s="6"/>
      <c r="BO2" s="11"/>
      <c r="BP2" s="6"/>
      <c r="BQ2" s="6"/>
      <c r="BR2" s="6"/>
      <c r="BS2" s="6"/>
      <c r="BT2" s="6"/>
      <c r="BU2" s="6"/>
      <c r="BV2" s="6"/>
      <c r="BW2" s="6"/>
      <c r="BX2" s="6"/>
      <c r="BY2" s="6"/>
    </row>
    <row r="3" spans="1:77" x14ac:dyDescent="0.25">
      <c r="A3" s="6">
        <v>1974</v>
      </c>
      <c r="B3" s="6"/>
      <c r="C3" s="6"/>
      <c r="D3" s="6">
        <v>36460</v>
      </c>
      <c r="E3" s="6">
        <v>36460</v>
      </c>
      <c r="F3" s="6"/>
      <c r="G3" s="6">
        <v>36460</v>
      </c>
      <c r="H3" s="6">
        <v>36411.730000000003</v>
      </c>
      <c r="I3" s="6"/>
      <c r="J3" s="6">
        <v>36460</v>
      </c>
      <c r="K3" s="6">
        <v>36411.480000000003</v>
      </c>
      <c r="L3" s="11"/>
      <c r="M3" s="6"/>
      <c r="N3" s="6"/>
      <c r="O3" s="6">
        <v>9621</v>
      </c>
      <c r="P3" s="6">
        <v>9621</v>
      </c>
      <c r="Q3" s="6"/>
      <c r="R3" s="6">
        <v>9621</v>
      </c>
      <c r="S3" s="6">
        <v>9621</v>
      </c>
      <c r="T3" s="6"/>
      <c r="U3" s="6">
        <v>9621</v>
      </c>
      <c r="V3" s="6">
        <v>9621</v>
      </c>
      <c r="W3" s="11"/>
      <c r="X3" s="6"/>
      <c r="Y3" s="6"/>
      <c r="Z3" s="6">
        <v>0</v>
      </c>
      <c r="AA3" s="6">
        <v>0</v>
      </c>
      <c r="AB3" s="6"/>
      <c r="AC3" s="6">
        <v>0</v>
      </c>
      <c r="AD3" s="6">
        <v>0</v>
      </c>
      <c r="AE3" s="6"/>
      <c r="AF3" s="6">
        <v>4953.16</v>
      </c>
      <c r="AG3" s="6">
        <v>4953.93</v>
      </c>
      <c r="AH3" s="11"/>
      <c r="AI3" s="6"/>
      <c r="AJ3" s="6"/>
      <c r="AK3" s="6">
        <v>4222.07</v>
      </c>
      <c r="AL3" s="6">
        <v>4222.16</v>
      </c>
      <c r="AM3" s="6"/>
      <c r="AN3" s="6">
        <v>4268</v>
      </c>
      <c r="AO3" s="6">
        <v>4268</v>
      </c>
      <c r="AP3" s="6"/>
      <c r="AQ3" s="6">
        <v>4268</v>
      </c>
      <c r="AR3" s="6">
        <v>4268</v>
      </c>
      <c r="AS3" s="11"/>
      <c r="AT3" s="6"/>
      <c r="AU3" s="6"/>
      <c r="AV3" s="6">
        <v>26364</v>
      </c>
      <c r="AW3" s="6">
        <v>26364</v>
      </c>
      <c r="AX3" s="6"/>
      <c r="AY3" s="6">
        <v>26295.14</v>
      </c>
      <c r="AZ3" s="6">
        <v>26295.14</v>
      </c>
      <c r="BA3" s="6"/>
      <c r="BB3" s="6">
        <v>26295.14</v>
      </c>
      <c r="BC3" s="6">
        <v>26295.14</v>
      </c>
      <c r="BD3" s="11"/>
      <c r="BE3" s="6"/>
      <c r="BF3" s="6"/>
      <c r="BG3" s="6">
        <v>24642.75</v>
      </c>
      <c r="BH3" s="6">
        <v>25656</v>
      </c>
      <c r="BI3" s="6"/>
      <c r="BJ3" s="6">
        <v>24642.75</v>
      </c>
      <c r="BK3" s="6">
        <v>25656</v>
      </c>
      <c r="BL3" s="6"/>
      <c r="BM3" s="6">
        <v>24642.75</v>
      </c>
      <c r="BN3" s="6">
        <v>25656</v>
      </c>
      <c r="BO3" s="11"/>
      <c r="BP3" s="6"/>
      <c r="BQ3" s="6"/>
      <c r="BR3" s="6">
        <v>0</v>
      </c>
      <c r="BS3" s="6">
        <v>0</v>
      </c>
      <c r="BT3" s="6"/>
      <c r="BU3" s="6">
        <v>0</v>
      </c>
      <c r="BV3" s="6">
        <v>0</v>
      </c>
      <c r="BW3" s="6"/>
      <c r="BX3" s="6">
        <v>20000</v>
      </c>
      <c r="BY3" s="6">
        <v>20000</v>
      </c>
    </row>
    <row r="4" spans="1:77" x14ac:dyDescent="0.25">
      <c r="A4" s="5">
        <v>1975</v>
      </c>
      <c r="B4" s="9">
        <v>36460</v>
      </c>
      <c r="C4" s="9">
        <v>36460</v>
      </c>
      <c r="D4" s="9">
        <v>36233.94</v>
      </c>
      <c r="E4" s="9">
        <v>36139.97</v>
      </c>
      <c r="F4" s="9">
        <v>36460</v>
      </c>
      <c r="G4" s="9">
        <v>36239.58</v>
      </c>
      <c r="H4" s="9">
        <v>35205.160000000003</v>
      </c>
      <c r="I4" s="9">
        <v>36460</v>
      </c>
      <c r="J4" s="9">
        <v>36234.31</v>
      </c>
      <c r="K4" s="9">
        <v>36241.129999999997</v>
      </c>
      <c r="L4" s="12"/>
      <c r="M4" s="9">
        <v>9621</v>
      </c>
      <c r="N4" s="9">
        <v>9621</v>
      </c>
      <c r="O4" s="9">
        <v>9565.81</v>
      </c>
      <c r="P4" s="9">
        <v>9541.5499999999993</v>
      </c>
      <c r="Q4" s="9">
        <v>9621</v>
      </c>
      <c r="R4" s="9">
        <v>9565.81</v>
      </c>
      <c r="S4" s="9">
        <v>9543.7900000000009</v>
      </c>
      <c r="T4" s="9">
        <v>9621</v>
      </c>
      <c r="U4" s="9">
        <v>9565.81</v>
      </c>
      <c r="V4" s="9">
        <v>9543.5</v>
      </c>
      <c r="W4" s="12"/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4965</v>
      </c>
      <c r="AF4" s="9">
        <v>4936.17</v>
      </c>
      <c r="AG4" s="9">
        <v>4935.7299999999996</v>
      </c>
      <c r="AH4" s="12"/>
      <c r="AI4" s="9">
        <v>4221.59</v>
      </c>
      <c r="AJ4" s="9">
        <v>4185.8900000000003</v>
      </c>
      <c r="AK4" s="9">
        <v>4153.7</v>
      </c>
      <c r="AL4" s="9">
        <v>4155.1000000000004</v>
      </c>
      <c r="AM4" s="9">
        <v>4221.59</v>
      </c>
      <c r="AN4" s="9">
        <v>4191.8599999999997</v>
      </c>
      <c r="AO4" s="9">
        <v>4194.7299999999996</v>
      </c>
      <c r="AP4" s="9">
        <v>4221.59</v>
      </c>
      <c r="AQ4" s="9">
        <v>4191.8599999999997</v>
      </c>
      <c r="AR4" s="9">
        <v>4194.7299999999996</v>
      </c>
      <c r="AS4" s="12"/>
      <c r="AT4" s="9">
        <v>26364</v>
      </c>
      <c r="AU4" s="9">
        <v>26364</v>
      </c>
      <c r="AV4" s="9">
        <v>26195.74</v>
      </c>
      <c r="AW4" s="9">
        <v>26196.720000000001</v>
      </c>
      <c r="AX4" s="9">
        <v>26364</v>
      </c>
      <c r="AY4" s="9">
        <v>26197.42</v>
      </c>
      <c r="AZ4" s="9">
        <v>26197.61</v>
      </c>
      <c r="BA4" s="9">
        <v>26364</v>
      </c>
      <c r="BB4" s="9">
        <v>26197.42</v>
      </c>
      <c r="BC4" s="9">
        <v>26197.61</v>
      </c>
      <c r="BD4" s="12"/>
      <c r="BE4" s="9">
        <v>24630.13</v>
      </c>
      <c r="BF4" s="9">
        <v>25655.91</v>
      </c>
      <c r="BG4" s="9">
        <v>24580.1</v>
      </c>
      <c r="BH4" s="9">
        <v>25553.22</v>
      </c>
      <c r="BI4" s="9">
        <v>25655.91</v>
      </c>
      <c r="BJ4" s="9">
        <v>24580.11</v>
      </c>
      <c r="BK4" s="9">
        <v>25553.22</v>
      </c>
      <c r="BL4" s="9">
        <v>25655.91</v>
      </c>
      <c r="BM4" s="9">
        <v>24580.1</v>
      </c>
      <c r="BN4" s="9">
        <v>25553.22</v>
      </c>
      <c r="BO4" s="12"/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>
        <v>0</v>
      </c>
      <c r="BW4" s="9">
        <v>20000</v>
      </c>
      <c r="BX4" s="9">
        <v>19902.79</v>
      </c>
      <c r="BY4" s="9">
        <v>19787.12</v>
      </c>
    </row>
    <row r="5" spans="1:77" x14ac:dyDescent="0.25">
      <c r="A5" s="5">
        <v>1976</v>
      </c>
      <c r="B5" s="9">
        <v>36460</v>
      </c>
      <c r="C5" s="9">
        <v>36460</v>
      </c>
      <c r="D5" s="9">
        <v>36412.17</v>
      </c>
      <c r="E5" s="9">
        <v>36341.75</v>
      </c>
      <c r="F5" s="9">
        <v>36460</v>
      </c>
      <c r="G5" s="9">
        <v>36341.800000000003</v>
      </c>
      <c r="H5" s="9">
        <v>36346.06</v>
      </c>
      <c r="I5" s="9">
        <v>36460</v>
      </c>
      <c r="J5" s="9">
        <v>36341.629999999997</v>
      </c>
      <c r="K5" s="9">
        <v>36344.07</v>
      </c>
      <c r="L5" s="12"/>
      <c r="M5" s="9">
        <v>9621</v>
      </c>
      <c r="N5" s="9">
        <v>9621</v>
      </c>
      <c r="O5" s="9">
        <v>9591.39</v>
      </c>
      <c r="P5" s="9">
        <v>7722.81</v>
      </c>
      <c r="Q5" s="9">
        <v>9621</v>
      </c>
      <c r="R5" s="9">
        <v>9591.5300000000007</v>
      </c>
      <c r="S5" s="9">
        <v>7173.47</v>
      </c>
      <c r="T5" s="9">
        <v>9621</v>
      </c>
      <c r="U5" s="9">
        <v>9591.52</v>
      </c>
      <c r="V5" s="9">
        <v>7678.21</v>
      </c>
      <c r="W5" s="12"/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4964.05</v>
      </c>
      <c r="AF5" s="9">
        <v>4954.1000000000004</v>
      </c>
      <c r="AG5" s="9">
        <v>4935.57</v>
      </c>
      <c r="AH5" s="12"/>
      <c r="AI5" s="9">
        <v>4184.28</v>
      </c>
      <c r="AJ5" s="9">
        <v>4143.6400000000003</v>
      </c>
      <c r="AK5" s="9">
        <v>4196.6499999999996</v>
      </c>
      <c r="AL5" s="9">
        <v>4197.46</v>
      </c>
      <c r="AM5" s="9">
        <v>4187.8599999999997</v>
      </c>
      <c r="AN5" s="9">
        <v>4189.37</v>
      </c>
      <c r="AO5" s="9">
        <v>4188.88</v>
      </c>
      <c r="AP5" s="9">
        <v>4187.8599999999997</v>
      </c>
      <c r="AQ5" s="9">
        <v>4189.37</v>
      </c>
      <c r="AR5" s="9">
        <v>4188.88</v>
      </c>
      <c r="AS5" s="12"/>
      <c r="AT5" s="9">
        <v>26358.240000000002</v>
      </c>
      <c r="AU5" s="9">
        <v>26358.240000000002</v>
      </c>
      <c r="AV5" s="9">
        <v>26295.62</v>
      </c>
      <c r="AW5" s="9">
        <v>26192.13</v>
      </c>
      <c r="AX5" s="9">
        <v>26358.240000000002</v>
      </c>
      <c r="AY5" s="9">
        <v>26220.240000000002</v>
      </c>
      <c r="AZ5" s="9">
        <v>26194.880000000001</v>
      </c>
      <c r="BA5" s="9">
        <v>26358.240000000002</v>
      </c>
      <c r="BB5" s="9">
        <v>26220.26</v>
      </c>
      <c r="BC5" s="9">
        <v>26194.7</v>
      </c>
      <c r="BD5" s="12"/>
      <c r="BE5" s="9">
        <v>24633.24</v>
      </c>
      <c r="BF5" s="9">
        <v>24631.22</v>
      </c>
      <c r="BG5" s="9">
        <v>25481.63</v>
      </c>
      <c r="BH5" s="9">
        <v>25470.26</v>
      </c>
      <c r="BI5" s="9">
        <v>24630.35</v>
      </c>
      <c r="BJ5" s="9">
        <v>25389.67</v>
      </c>
      <c r="BK5" s="9">
        <v>25470.11</v>
      </c>
      <c r="BL5" s="9">
        <v>24749</v>
      </c>
      <c r="BM5" s="9">
        <v>25264.26</v>
      </c>
      <c r="BN5" s="9">
        <v>25470.11</v>
      </c>
      <c r="BO5" s="12"/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20000</v>
      </c>
      <c r="BX5" s="9">
        <v>19783.419999999998</v>
      </c>
      <c r="BY5" s="9">
        <v>19896.009999999998</v>
      </c>
    </row>
    <row r="6" spans="1:77" x14ac:dyDescent="0.25">
      <c r="A6" s="5">
        <v>1977</v>
      </c>
      <c r="B6" s="9">
        <v>36460</v>
      </c>
      <c r="C6" s="9">
        <v>36460</v>
      </c>
      <c r="D6" s="9">
        <v>35277.46</v>
      </c>
      <c r="E6" s="9">
        <v>32713.16</v>
      </c>
      <c r="F6" s="9">
        <v>35944.49</v>
      </c>
      <c r="G6" s="9">
        <v>28270.55</v>
      </c>
      <c r="H6" s="9">
        <v>26168.26</v>
      </c>
      <c r="I6" s="9">
        <v>36455.949999999997</v>
      </c>
      <c r="J6" s="9">
        <v>30153.439999999999</v>
      </c>
      <c r="K6" s="9">
        <v>27430.59</v>
      </c>
      <c r="L6" s="12"/>
      <c r="M6" s="9">
        <v>8519.98</v>
      </c>
      <c r="N6" s="9">
        <v>8513.14</v>
      </c>
      <c r="O6" s="9">
        <v>4366.25</v>
      </c>
      <c r="P6" s="9">
        <v>1983.78</v>
      </c>
      <c r="Q6" s="9">
        <v>8512.99</v>
      </c>
      <c r="R6" s="9">
        <v>4128.4799999999996</v>
      </c>
      <c r="S6" s="9">
        <v>1983.17</v>
      </c>
      <c r="T6" s="9">
        <v>8514.74</v>
      </c>
      <c r="U6" s="9">
        <v>4135.95</v>
      </c>
      <c r="V6" s="9">
        <v>1983.76</v>
      </c>
      <c r="W6" s="12"/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4964.0600000000004</v>
      </c>
      <c r="AF6" s="9">
        <v>4937.79</v>
      </c>
      <c r="AG6" s="9">
        <v>4937.78</v>
      </c>
      <c r="AH6" s="12"/>
      <c r="AI6" s="9">
        <v>4184.1499999999996</v>
      </c>
      <c r="AJ6" s="9">
        <v>3187.96</v>
      </c>
      <c r="AK6" s="9">
        <v>1689.47</v>
      </c>
      <c r="AL6" s="9">
        <v>977.71</v>
      </c>
      <c r="AM6" s="9">
        <v>4190.6000000000004</v>
      </c>
      <c r="AN6" s="9">
        <v>3627.98</v>
      </c>
      <c r="AO6" s="9">
        <v>2327.25</v>
      </c>
      <c r="AP6" s="9">
        <v>4190.38</v>
      </c>
      <c r="AQ6" s="9">
        <v>3627.98</v>
      </c>
      <c r="AR6" s="9">
        <v>2327.25</v>
      </c>
      <c r="AS6" s="12"/>
      <c r="AT6" s="9">
        <v>26358.240000000002</v>
      </c>
      <c r="AU6" s="9">
        <v>26358.240000000002</v>
      </c>
      <c r="AV6" s="9">
        <v>26195.08</v>
      </c>
      <c r="AW6" s="9">
        <v>26197.26</v>
      </c>
      <c r="AX6" s="9">
        <v>26320.95</v>
      </c>
      <c r="AY6" s="9">
        <v>26197.19</v>
      </c>
      <c r="AZ6" s="9">
        <v>26199.56</v>
      </c>
      <c r="BA6" s="9">
        <v>26321.25</v>
      </c>
      <c r="BB6" s="9">
        <v>26197.19</v>
      </c>
      <c r="BC6" s="9">
        <v>26199.56</v>
      </c>
      <c r="BD6" s="12"/>
      <c r="BE6" s="9">
        <v>25652.29</v>
      </c>
      <c r="BF6" s="9">
        <v>24628.25</v>
      </c>
      <c r="BG6" s="9">
        <v>25389.95</v>
      </c>
      <c r="BH6" s="9">
        <v>25332.09</v>
      </c>
      <c r="BI6" s="9">
        <v>24628.14</v>
      </c>
      <c r="BJ6" s="9">
        <v>25441.14</v>
      </c>
      <c r="BK6" s="9">
        <v>25508.9</v>
      </c>
      <c r="BL6" s="9">
        <v>24627.4</v>
      </c>
      <c r="BM6" s="9">
        <v>24579.82</v>
      </c>
      <c r="BN6" s="9">
        <v>25508.9</v>
      </c>
      <c r="BO6" s="12"/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19998.45</v>
      </c>
      <c r="BX6" s="9">
        <v>19882.810000000001</v>
      </c>
      <c r="BY6" s="9">
        <v>13282.59</v>
      </c>
    </row>
    <row r="7" spans="1:77" x14ac:dyDescent="0.25">
      <c r="A7" s="5">
        <v>1978</v>
      </c>
      <c r="B7" s="9">
        <v>36455.949999999997</v>
      </c>
      <c r="C7" s="9">
        <v>36452.69</v>
      </c>
      <c r="D7" s="9">
        <v>36343.85</v>
      </c>
      <c r="E7" s="9">
        <v>36234.78</v>
      </c>
      <c r="F7" s="9">
        <v>36449.82</v>
      </c>
      <c r="G7" s="9">
        <v>36137.660000000003</v>
      </c>
      <c r="H7" s="9">
        <v>33251.93</v>
      </c>
      <c r="I7" s="9">
        <v>36452.69</v>
      </c>
      <c r="J7" s="9">
        <v>36352.230000000003</v>
      </c>
      <c r="K7" s="9">
        <v>36242.11</v>
      </c>
      <c r="L7" s="12"/>
      <c r="M7" s="9">
        <v>9618.31</v>
      </c>
      <c r="N7" s="9">
        <v>9618.31</v>
      </c>
      <c r="O7" s="9">
        <v>9542.18</v>
      </c>
      <c r="P7" s="9">
        <v>9544.11</v>
      </c>
      <c r="Q7" s="9">
        <v>9618.31</v>
      </c>
      <c r="R7" s="9">
        <v>9546.4</v>
      </c>
      <c r="S7" s="9">
        <v>9549.43</v>
      </c>
      <c r="T7" s="9">
        <v>9618.31</v>
      </c>
      <c r="U7" s="9">
        <v>9543.14</v>
      </c>
      <c r="V7" s="9">
        <v>9549</v>
      </c>
      <c r="W7" s="12"/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4964.05</v>
      </c>
      <c r="AF7" s="9">
        <v>4954.04</v>
      </c>
      <c r="AG7" s="9">
        <v>4954.1099999999997</v>
      </c>
      <c r="AH7" s="12"/>
      <c r="AI7" s="9">
        <v>4188.63</v>
      </c>
      <c r="AJ7" s="9">
        <v>4172.09</v>
      </c>
      <c r="AK7" s="9">
        <v>4161.26</v>
      </c>
      <c r="AL7" s="9">
        <v>4156.97</v>
      </c>
      <c r="AM7" s="9">
        <v>4149.21</v>
      </c>
      <c r="AN7" s="9">
        <v>4144.45</v>
      </c>
      <c r="AO7" s="9">
        <v>4153.88</v>
      </c>
      <c r="AP7" s="9">
        <v>4148.9799999999996</v>
      </c>
      <c r="AQ7" s="9">
        <v>4144.45</v>
      </c>
      <c r="AR7" s="9">
        <v>4153.88</v>
      </c>
      <c r="AS7" s="12"/>
      <c r="AT7" s="9">
        <v>26358.240000000002</v>
      </c>
      <c r="AU7" s="9">
        <v>26358.240000000002</v>
      </c>
      <c r="AV7" s="9">
        <v>26195.279999999999</v>
      </c>
      <c r="AW7" s="9">
        <v>26194.84</v>
      </c>
      <c r="AX7" s="9">
        <v>26194.28</v>
      </c>
      <c r="AY7" s="9">
        <v>26192.74</v>
      </c>
      <c r="AZ7" s="9">
        <v>26189.71</v>
      </c>
      <c r="BA7" s="9">
        <v>26195.11</v>
      </c>
      <c r="BB7" s="9">
        <v>26192.74</v>
      </c>
      <c r="BC7" s="9">
        <v>26189.71</v>
      </c>
      <c r="BD7" s="12"/>
      <c r="BE7" s="9">
        <v>25652.29</v>
      </c>
      <c r="BF7" s="9">
        <v>24633.77</v>
      </c>
      <c r="BG7" s="9">
        <v>25319.34</v>
      </c>
      <c r="BH7" s="9">
        <v>25262.25</v>
      </c>
      <c r="BI7" s="9">
        <v>24688.17</v>
      </c>
      <c r="BJ7" s="9">
        <v>25372.720000000001</v>
      </c>
      <c r="BK7" s="9">
        <v>25509.919999999998</v>
      </c>
      <c r="BL7" s="9">
        <v>24860.17</v>
      </c>
      <c r="BM7" s="9">
        <v>24581.66</v>
      </c>
      <c r="BN7" s="9">
        <v>25440.61</v>
      </c>
      <c r="BO7" s="12"/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19989.34</v>
      </c>
      <c r="BX7" s="9">
        <v>19907.98</v>
      </c>
      <c r="BY7" s="9">
        <v>19795.2</v>
      </c>
    </row>
    <row r="8" spans="1:77" x14ac:dyDescent="0.25">
      <c r="A8" s="5">
        <v>1979</v>
      </c>
      <c r="B8" s="9">
        <v>36460</v>
      </c>
      <c r="C8" s="9">
        <v>36460</v>
      </c>
      <c r="D8" s="9">
        <v>36339.440000000002</v>
      </c>
      <c r="E8" s="9">
        <v>36340.14</v>
      </c>
      <c r="F8" s="9">
        <v>36455.949999999997</v>
      </c>
      <c r="G8" s="9">
        <v>36344.269999999997</v>
      </c>
      <c r="H8" s="9">
        <v>36349.08</v>
      </c>
      <c r="I8" s="9">
        <v>36455.949999999997</v>
      </c>
      <c r="J8" s="9">
        <v>36343.449999999997</v>
      </c>
      <c r="K8" s="9">
        <v>36345.4</v>
      </c>
      <c r="L8" s="12"/>
      <c r="M8" s="9">
        <v>9621</v>
      </c>
      <c r="N8" s="9">
        <v>9621</v>
      </c>
      <c r="O8" s="9">
        <v>9592.4599999999991</v>
      </c>
      <c r="P8" s="9">
        <v>9543.7099999999991</v>
      </c>
      <c r="Q8" s="9">
        <v>9621</v>
      </c>
      <c r="R8" s="9">
        <v>9564.86</v>
      </c>
      <c r="S8" s="9">
        <v>9545.5</v>
      </c>
      <c r="T8" s="9">
        <v>9621</v>
      </c>
      <c r="U8" s="9">
        <v>9564.8799999999992</v>
      </c>
      <c r="V8" s="9">
        <v>9543.86</v>
      </c>
      <c r="W8" s="12"/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4964.07</v>
      </c>
      <c r="AF8" s="9">
        <v>4935.78</v>
      </c>
      <c r="AG8" s="9">
        <v>4935.2</v>
      </c>
      <c r="AH8" s="12"/>
      <c r="AI8" s="9">
        <v>4202.22</v>
      </c>
      <c r="AJ8" s="9">
        <v>4142.26</v>
      </c>
      <c r="AK8" s="9">
        <v>4194.01</v>
      </c>
      <c r="AL8" s="9">
        <v>4198.55</v>
      </c>
      <c r="AM8" s="9">
        <v>4186.2299999999996</v>
      </c>
      <c r="AN8" s="9">
        <v>4185.6899999999996</v>
      </c>
      <c r="AO8" s="9">
        <v>4188.75</v>
      </c>
      <c r="AP8" s="9">
        <v>4186.2299999999996</v>
      </c>
      <c r="AQ8" s="9">
        <v>4185.6899999999996</v>
      </c>
      <c r="AR8" s="9">
        <v>4188.75</v>
      </c>
      <c r="AS8" s="12"/>
      <c r="AT8" s="9">
        <v>26358.240000000002</v>
      </c>
      <c r="AU8" s="9">
        <v>26358.240000000002</v>
      </c>
      <c r="AV8" s="9">
        <v>26195.1</v>
      </c>
      <c r="AW8" s="9">
        <v>26195.11</v>
      </c>
      <c r="AX8" s="9">
        <v>26358.240000000002</v>
      </c>
      <c r="AY8" s="9">
        <v>26198.58</v>
      </c>
      <c r="AZ8" s="9">
        <v>26198.58</v>
      </c>
      <c r="BA8" s="9">
        <v>26358.240000000002</v>
      </c>
      <c r="BB8" s="9">
        <v>26198.58</v>
      </c>
      <c r="BC8" s="9">
        <v>26198.58</v>
      </c>
      <c r="BD8" s="12"/>
      <c r="BE8" s="9">
        <v>24634.07</v>
      </c>
      <c r="BF8" s="9">
        <v>24635.82</v>
      </c>
      <c r="BG8" s="9">
        <v>25302.66</v>
      </c>
      <c r="BH8" s="9">
        <v>25253.89</v>
      </c>
      <c r="BI8" s="9">
        <v>24635.82</v>
      </c>
      <c r="BJ8" s="9">
        <v>25365.11</v>
      </c>
      <c r="BK8" s="9">
        <v>25503.03</v>
      </c>
      <c r="BL8" s="9">
        <v>24635.360000000001</v>
      </c>
      <c r="BM8" s="9">
        <v>24643.9</v>
      </c>
      <c r="BN8" s="9">
        <v>25433.439999999999</v>
      </c>
      <c r="BO8" s="12"/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19992.78</v>
      </c>
      <c r="BX8" s="9">
        <v>19899.349999999999</v>
      </c>
      <c r="BY8" s="9">
        <v>19903.669999999998</v>
      </c>
    </row>
    <row r="9" spans="1:77" x14ac:dyDescent="0.25">
      <c r="A9" s="5">
        <v>1980</v>
      </c>
      <c r="B9" s="9">
        <v>36460</v>
      </c>
      <c r="C9" s="9">
        <v>36460</v>
      </c>
      <c r="D9" s="9">
        <v>36339.46</v>
      </c>
      <c r="E9" s="9">
        <v>36340.230000000003</v>
      </c>
      <c r="F9" s="9">
        <v>36455.949999999997</v>
      </c>
      <c r="G9" s="9">
        <v>36345.5</v>
      </c>
      <c r="H9" s="9">
        <v>36346.54</v>
      </c>
      <c r="I9" s="9">
        <v>36455.949999999997</v>
      </c>
      <c r="J9" s="9">
        <v>36341.65</v>
      </c>
      <c r="K9" s="9">
        <v>36342.629999999997</v>
      </c>
      <c r="L9" s="12"/>
      <c r="M9" s="9">
        <v>9621</v>
      </c>
      <c r="N9" s="9">
        <v>9621</v>
      </c>
      <c r="O9" s="9">
        <v>9542.27</v>
      </c>
      <c r="P9" s="9">
        <v>8758.4699999999993</v>
      </c>
      <c r="Q9" s="9">
        <v>9621</v>
      </c>
      <c r="R9" s="9">
        <v>9542.27</v>
      </c>
      <c r="S9" s="9">
        <v>8673.4500000000007</v>
      </c>
      <c r="T9" s="9">
        <v>9621</v>
      </c>
      <c r="U9" s="9">
        <v>9542.27</v>
      </c>
      <c r="V9" s="9">
        <v>8677.16</v>
      </c>
      <c r="W9" s="12"/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4964.0600000000004</v>
      </c>
      <c r="AF9" s="9">
        <v>4953.74</v>
      </c>
      <c r="AG9" s="9">
        <v>4953.7</v>
      </c>
      <c r="AH9" s="12"/>
      <c r="AI9" s="9">
        <v>4184.51</v>
      </c>
      <c r="AJ9" s="9">
        <v>4124.57</v>
      </c>
      <c r="AK9" s="9">
        <v>4197.84</v>
      </c>
      <c r="AL9" s="9">
        <v>4203.3900000000003</v>
      </c>
      <c r="AM9" s="9">
        <v>4188.75</v>
      </c>
      <c r="AN9" s="9">
        <v>4188.3500000000004</v>
      </c>
      <c r="AO9" s="9">
        <v>4192.2</v>
      </c>
      <c r="AP9" s="9">
        <v>4188.75</v>
      </c>
      <c r="AQ9" s="9">
        <v>4188.3500000000004</v>
      </c>
      <c r="AR9" s="9">
        <v>4192.2</v>
      </c>
      <c r="AS9" s="12"/>
      <c r="AT9" s="9">
        <v>26343.55</v>
      </c>
      <c r="AU9" s="9">
        <v>26343.200000000001</v>
      </c>
      <c r="AV9" s="9">
        <v>26197.15</v>
      </c>
      <c r="AW9" s="9">
        <v>26197.15</v>
      </c>
      <c r="AX9" s="9">
        <v>26213.22</v>
      </c>
      <c r="AY9" s="9">
        <v>26199.05</v>
      </c>
      <c r="AZ9" s="9">
        <v>26199.34</v>
      </c>
      <c r="BA9" s="9">
        <v>26213.22</v>
      </c>
      <c r="BB9" s="9">
        <v>26199.05</v>
      </c>
      <c r="BC9" s="9">
        <v>26199.34</v>
      </c>
      <c r="BD9" s="12"/>
      <c r="BE9" s="9">
        <v>25652.29</v>
      </c>
      <c r="BF9" s="9">
        <v>24636.16</v>
      </c>
      <c r="BG9" s="9">
        <v>25553.74</v>
      </c>
      <c r="BH9" s="9">
        <v>25553.27</v>
      </c>
      <c r="BI9" s="9">
        <v>24636.15</v>
      </c>
      <c r="BJ9" s="9">
        <v>25553.69</v>
      </c>
      <c r="BK9" s="9">
        <v>25553.9</v>
      </c>
      <c r="BL9" s="9">
        <v>24633.29</v>
      </c>
      <c r="BM9" s="9">
        <v>25542.5</v>
      </c>
      <c r="BN9" s="9">
        <v>25553.8</v>
      </c>
      <c r="BO9" s="12"/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19992.78</v>
      </c>
      <c r="BX9" s="9">
        <v>19898.580000000002</v>
      </c>
      <c r="BY9" s="9">
        <v>19784.86</v>
      </c>
    </row>
    <row r="10" spans="1:77" x14ac:dyDescent="0.25">
      <c r="A10" s="5">
        <v>1981</v>
      </c>
      <c r="B10" s="9">
        <v>36460</v>
      </c>
      <c r="C10" s="9">
        <v>36460</v>
      </c>
      <c r="D10" s="9">
        <v>35614.800000000003</v>
      </c>
      <c r="E10" s="9">
        <v>33132.639999999999</v>
      </c>
      <c r="F10" s="9">
        <v>36455.949999999997</v>
      </c>
      <c r="G10" s="9">
        <v>32875.19</v>
      </c>
      <c r="H10" s="9">
        <v>27739.38</v>
      </c>
      <c r="I10" s="9">
        <v>36455.949999999997</v>
      </c>
      <c r="J10" s="9">
        <v>36234.300000000003</v>
      </c>
      <c r="K10" s="9">
        <v>32993.379999999997</v>
      </c>
      <c r="L10" s="12"/>
      <c r="M10" s="9">
        <v>9621</v>
      </c>
      <c r="N10" s="9">
        <v>9621</v>
      </c>
      <c r="O10" s="9">
        <v>9410.57</v>
      </c>
      <c r="P10" s="9">
        <v>5665.6</v>
      </c>
      <c r="Q10" s="9">
        <v>9621</v>
      </c>
      <c r="R10" s="9">
        <v>6780.8</v>
      </c>
      <c r="S10" s="9">
        <v>5658.39</v>
      </c>
      <c r="T10" s="9">
        <v>9621</v>
      </c>
      <c r="U10" s="9">
        <v>6863.01</v>
      </c>
      <c r="V10" s="9">
        <v>5670.52</v>
      </c>
      <c r="W10" s="12"/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4964.0600000000004</v>
      </c>
      <c r="AF10" s="9">
        <v>4937.18</v>
      </c>
      <c r="AG10" s="9">
        <v>4937.1400000000003</v>
      </c>
      <c r="AH10" s="12"/>
      <c r="AI10" s="9">
        <v>4184.54</v>
      </c>
      <c r="AJ10" s="9">
        <v>4133.99</v>
      </c>
      <c r="AK10" s="9">
        <v>4155.05</v>
      </c>
      <c r="AL10" s="9">
        <v>2817.11</v>
      </c>
      <c r="AM10" s="9">
        <v>4192.17</v>
      </c>
      <c r="AN10" s="9">
        <v>4193.29</v>
      </c>
      <c r="AO10" s="9">
        <v>4142.82</v>
      </c>
      <c r="AP10" s="9">
        <v>4192.08</v>
      </c>
      <c r="AQ10" s="9">
        <v>4193.29</v>
      </c>
      <c r="AR10" s="9">
        <v>4142.82</v>
      </c>
      <c r="AS10" s="12"/>
      <c r="AT10" s="9">
        <v>26358.240000000002</v>
      </c>
      <c r="AU10" s="9">
        <v>26358.240000000002</v>
      </c>
      <c r="AV10" s="9">
        <v>26194.240000000002</v>
      </c>
      <c r="AW10" s="9">
        <v>26197.16</v>
      </c>
      <c r="AX10" s="9">
        <v>26358.240000000002</v>
      </c>
      <c r="AY10" s="9">
        <v>26196.36</v>
      </c>
      <c r="AZ10" s="9">
        <v>26199.35</v>
      </c>
      <c r="BA10" s="9">
        <v>26358.240000000002</v>
      </c>
      <c r="BB10" s="9">
        <v>26196.36</v>
      </c>
      <c r="BC10" s="9">
        <v>26199.35</v>
      </c>
      <c r="BD10" s="12"/>
      <c r="BE10" s="9">
        <v>25652.29</v>
      </c>
      <c r="BF10" s="9">
        <v>24633.42</v>
      </c>
      <c r="BG10" s="9">
        <v>25553.040000000001</v>
      </c>
      <c r="BH10" s="9">
        <v>25553.31</v>
      </c>
      <c r="BI10" s="9">
        <v>24834.67</v>
      </c>
      <c r="BJ10" s="9">
        <v>25323.98</v>
      </c>
      <c r="BK10" s="9">
        <v>25554.13</v>
      </c>
      <c r="BL10" s="9">
        <v>24633.42</v>
      </c>
      <c r="BM10" s="9">
        <v>25134.34</v>
      </c>
      <c r="BN10" s="9">
        <v>25553.71</v>
      </c>
      <c r="BO10" s="12"/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19992.78</v>
      </c>
      <c r="BX10" s="9">
        <v>18338.669999999998</v>
      </c>
      <c r="BY10" s="9">
        <v>13325.83</v>
      </c>
    </row>
    <row r="11" spans="1:77" x14ac:dyDescent="0.25">
      <c r="A11" s="5">
        <v>1982</v>
      </c>
      <c r="B11" s="9">
        <v>36455.949999999997</v>
      </c>
      <c r="C11" s="9">
        <v>36455.949999999997</v>
      </c>
      <c r="D11" s="9">
        <v>36341.379999999997</v>
      </c>
      <c r="E11" s="9">
        <v>36344.9</v>
      </c>
      <c r="F11" s="9">
        <v>36455.949999999997</v>
      </c>
      <c r="G11" s="9">
        <v>36348.75</v>
      </c>
      <c r="H11" s="9">
        <v>35114.730000000003</v>
      </c>
      <c r="I11" s="9">
        <v>36455.949999999997</v>
      </c>
      <c r="J11" s="9">
        <v>36341.65</v>
      </c>
      <c r="K11" s="9">
        <v>36349.17</v>
      </c>
      <c r="L11" s="12"/>
      <c r="M11" s="9">
        <v>9618.31</v>
      </c>
      <c r="N11" s="9">
        <v>9618.31</v>
      </c>
      <c r="O11" s="9">
        <v>9568.98</v>
      </c>
      <c r="P11" s="9">
        <v>9544.35</v>
      </c>
      <c r="Q11" s="9">
        <v>9618.31</v>
      </c>
      <c r="R11" s="9">
        <v>9568.99</v>
      </c>
      <c r="S11" s="9">
        <v>9544.4500000000007</v>
      </c>
      <c r="T11" s="9">
        <v>9618.31</v>
      </c>
      <c r="U11" s="9">
        <v>9568.9599999999991</v>
      </c>
      <c r="V11" s="9">
        <v>9544.4500000000007</v>
      </c>
      <c r="W11" s="12"/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4964.07</v>
      </c>
      <c r="AF11" s="9">
        <v>4953.4799999999996</v>
      </c>
      <c r="AG11" s="9">
        <v>4953.68</v>
      </c>
      <c r="AH11" s="12"/>
      <c r="AI11" s="9">
        <v>4185.45</v>
      </c>
      <c r="AJ11" s="9">
        <v>4156.6400000000003</v>
      </c>
      <c r="AK11" s="9">
        <v>4200.54</v>
      </c>
      <c r="AL11" s="9">
        <v>4208.68</v>
      </c>
      <c r="AM11" s="9">
        <v>4194.46</v>
      </c>
      <c r="AN11" s="9">
        <v>4192.21</v>
      </c>
      <c r="AO11" s="9">
        <v>4194.49</v>
      </c>
      <c r="AP11" s="9">
        <v>4194.3500000000004</v>
      </c>
      <c r="AQ11" s="9">
        <v>4192.21</v>
      </c>
      <c r="AR11" s="9">
        <v>4194.49</v>
      </c>
      <c r="AS11" s="12"/>
      <c r="AT11" s="9">
        <v>26358.240000000002</v>
      </c>
      <c r="AU11" s="9">
        <v>26358.240000000002</v>
      </c>
      <c r="AV11" s="9">
        <v>26364</v>
      </c>
      <c r="AW11" s="9">
        <v>26297.57</v>
      </c>
      <c r="AX11" s="9">
        <v>26358.240000000002</v>
      </c>
      <c r="AY11" s="9">
        <v>26295.08</v>
      </c>
      <c r="AZ11" s="9">
        <v>26297.81</v>
      </c>
      <c r="BA11" s="9">
        <v>26358.240000000002</v>
      </c>
      <c r="BB11" s="9">
        <v>26295.08</v>
      </c>
      <c r="BC11" s="9">
        <v>26297.81</v>
      </c>
      <c r="BD11" s="12"/>
      <c r="BE11" s="9">
        <v>25408.29</v>
      </c>
      <c r="BF11" s="9">
        <v>24639.24</v>
      </c>
      <c r="BG11" s="9">
        <v>25542.959999999999</v>
      </c>
      <c r="BH11" s="9">
        <v>25468.959999999999</v>
      </c>
      <c r="BI11" s="9">
        <v>24639.29</v>
      </c>
      <c r="BJ11" s="9">
        <v>25272.11</v>
      </c>
      <c r="BK11" s="9">
        <v>25553.119999999999</v>
      </c>
      <c r="BL11" s="9">
        <v>24635.3</v>
      </c>
      <c r="BM11" s="9">
        <v>25082.76</v>
      </c>
      <c r="BN11" s="9">
        <v>25553.16</v>
      </c>
      <c r="BO11" s="12"/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19992.78</v>
      </c>
      <c r="BX11" s="9">
        <v>19902.14</v>
      </c>
      <c r="BY11" s="9">
        <v>19821.12</v>
      </c>
    </row>
    <row r="12" spans="1:77" x14ac:dyDescent="0.25">
      <c r="A12" s="5">
        <v>1983</v>
      </c>
      <c r="B12" s="9">
        <v>36460</v>
      </c>
      <c r="C12" s="9">
        <v>36460</v>
      </c>
      <c r="D12" s="9">
        <v>36339.879999999997</v>
      </c>
      <c r="E12" s="9">
        <v>36341.58</v>
      </c>
      <c r="F12" s="9">
        <v>36460</v>
      </c>
      <c r="G12" s="9">
        <v>36344.339999999997</v>
      </c>
      <c r="H12" s="9">
        <v>36238.69</v>
      </c>
      <c r="I12" s="9">
        <v>36460</v>
      </c>
      <c r="J12" s="9">
        <v>36342.78</v>
      </c>
      <c r="K12" s="9">
        <v>36347.449999999997</v>
      </c>
      <c r="L12" s="12"/>
      <c r="M12" s="9">
        <v>9621</v>
      </c>
      <c r="N12" s="9">
        <v>9621</v>
      </c>
      <c r="O12" s="9">
        <v>9621</v>
      </c>
      <c r="P12" s="9">
        <v>9566.73</v>
      </c>
      <c r="Q12" s="9">
        <v>9621</v>
      </c>
      <c r="R12" s="9">
        <v>9621</v>
      </c>
      <c r="S12" s="9">
        <v>9567.17</v>
      </c>
      <c r="T12" s="9">
        <v>9621</v>
      </c>
      <c r="U12" s="9">
        <v>9621</v>
      </c>
      <c r="V12" s="9">
        <v>9566.73</v>
      </c>
      <c r="W12" s="12"/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4965</v>
      </c>
      <c r="AF12" s="9">
        <v>4953.71</v>
      </c>
      <c r="AG12" s="9">
        <v>4953.91</v>
      </c>
      <c r="AH12" s="12"/>
      <c r="AI12" s="9">
        <v>4184.2</v>
      </c>
      <c r="AJ12" s="9">
        <v>4121.54</v>
      </c>
      <c r="AK12" s="9">
        <v>4143.49</v>
      </c>
      <c r="AL12" s="9">
        <v>4150.72</v>
      </c>
      <c r="AM12" s="9">
        <v>4187.91</v>
      </c>
      <c r="AN12" s="9">
        <v>4190.46</v>
      </c>
      <c r="AO12" s="9">
        <v>4190.45</v>
      </c>
      <c r="AP12" s="9">
        <v>4187.91</v>
      </c>
      <c r="AQ12" s="9">
        <v>4190.46</v>
      </c>
      <c r="AR12" s="9">
        <v>4190.45</v>
      </c>
      <c r="AS12" s="12"/>
      <c r="AT12" s="9">
        <v>26364</v>
      </c>
      <c r="AU12" s="9">
        <v>26364</v>
      </c>
      <c r="AV12" s="9">
        <v>26364</v>
      </c>
      <c r="AW12" s="9">
        <v>26297.25</v>
      </c>
      <c r="AX12" s="9">
        <v>26364</v>
      </c>
      <c r="AY12" s="9">
        <v>26364</v>
      </c>
      <c r="AZ12" s="9">
        <v>26297.98</v>
      </c>
      <c r="BA12" s="9">
        <v>26364</v>
      </c>
      <c r="BB12" s="9">
        <v>26364</v>
      </c>
      <c r="BC12" s="9">
        <v>26297.98</v>
      </c>
      <c r="BD12" s="12"/>
      <c r="BE12" s="9">
        <v>25550.98</v>
      </c>
      <c r="BF12" s="9">
        <v>24626.59</v>
      </c>
      <c r="BG12" s="9">
        <v>24721.21</v>
      </c>
      <c r="BH12" s="9">
        <v>24717.8</v>
      </c>
      <c r="BI12" s="9">
        <v>24627.03</v>
      </c>
      <c r="BJ12" s="9">
        <v>24708.55</v>
      </c>
      <c r="BK12" s="9">
        <v>25061</v>
      </c>
      <c r="BL12" s="9">
        <v>24626.09</v>
      </c>
      <c r="BM12" s="9">
        <v>24699.64</v>
      </c>
      <c r="BN12" s="9">
        <v>24986.68</v>
      </c>
      <c r="BO12" s="12"/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20000</v>
      </c>
      <c r="BX12" s="9">
        <v>19890.55</v>
      </c>
      <c r="BY12" s="9">
        <v>19804.62</v>
      </c>
    </row>
    <row r="13" spans="1:77" x14ac:dyDescent="0.25">
      <c r="A13" s="5">
        <v>1984</v>
      </c>
      <c r="B13" s="9">
        <v>36460</v>
      </c>
      <c r="C13" s="9">
        <v>36460</v>
      </c>
      <c r="D13" s="9">
        <v>36411.68</v>
      </c>
      <c r="E13" s="9">
        <v>36341.800000000003</v>
      </c>
      <c r="F13" s="9">
        <v>36460</v>
      </c>
      <c r="G13" s="9">
        <v>36341.68</v>
      </c>
      <c r="H13" s="9">
        <v>36342.78</v>
      </c>
      <c r="I13" s="9">
        <v>36460</v>
      </c>
      <c r="J13" s="9">
        <v>36339.71</v>
      </c>
      <c r="K13" s="9">
        <v>36341.96</v>
      </c>
      <c r="L13" s="12"/>
      <c r="M13" s="9">
        <v>9621</v>
      </c>
      <c r="N13" s="9">
        <v>9621</v>
      </c>
      <c r="O13" s="9">
        <v>9621</v>
      </c>
      <c r="P13" s="9">
        <v>9566.75</v>
      </c>
      <c r="Q13" s="9">
        <v>9621</v>
      </c>
      <c r="R13" s="9">
        <v>9621</v>
      </c>
      <c r="S13" s="9">
        <v>9567.5</v>
      </c>
      <c r="T13" s="9">
        <v>9621</v>
      </c>
      <c r="U13" s="9">
        <v>9621</v>
      </c>
      <c r="V13" s="9">
        <v>9567.5</v>
      </c>
      <c r="W13" s="12"/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4965</v>
      </c>
      <c r="AF13" s="9">
        <v>4965</v>
      </c>
      <c r="AG13" s="9">
        <v>4965</v>
      </c>
      <c r="AH13" s="12"/>
      <c r="AI13" s="9">
        <v>4184.1899999999996</v>
      </c>
      <c r="AJ13" s="9">
        <v>4184.0200000000004</v>
      </c>
      <c r="AK13" s="9">
        <v>4195.95</v>
      </c>
      <c r="AL13" s="9">
        <v>4201.28</v>
      </c>
      <c r="AM13" s="9">
        <v>4186.97</v>
      </c>
      <c r="AN13" s="9">
        <v>4187.84</v>
      </c>
      <c r="AO13" s="9">
        <v>4191.0600000000004</v>
      </c>
      <c r="AP13" s="9">
        <v>4186.97</v>
      </c>
      <c r="AQ13" s="9">
        <v>4187.63</v>
      </c>
      <c r="AR13" s="9">
        <v>4191.0600000000004</v>
      </c>
      <c r="AS13" s="12"/>
      <c r="AT13" s="9">
        <v>26364</v>
      </c>
      <c r="AU13" s="9">
        <v>26364</v>
      </c>
      <c r="AV13" s="9">
        <v>26364</v>
      </c>
      <c r="AW13" s="9">
        <v>26364</v>
      </c>
      <c r="AX13" s="9">
        <v>26364</v>
      </c>
      <c r="AY13" s="9">
        <v>26364</v>
      </c>
      <c r="AZ13" s="9">
        <v>26193.06</v>
      </c>
      <c r="BA13" s="9">
        <v>26364</v>
      </c>
      <c r="BB13" s="9">
        <v>26364</v>
      </c>
      <c r="BC13" s="9">
        <v>26193.06</v>
      </c>
      <c r="BD13" s="12"/>
      <c r="BE13" s="9">
        <v>24806.41</v>
      </c>
      <c r="BF13" s="9">
        <v>24626.76</v>
      </c>
      <c r="BG13" s="9">
        <v>24628.84</v>
      </c>
      <c r="BH13" s="9">
        <v>24600.97</v>
      </c>
      <c r="BI13" s="9">
        <v>24626.85</v>
      </c>
      <c r="BJ13" s="9">
        <v>24616.17</v>
      </c>
      <c r="BK13" s="9">
        <v>24698.3</v>
      </c>
      <c r="BL13" s="9">
        <v>24626.77</v>
      </c>
      <c r="BM13" s="9">
        <v>24607.24</v>
      </c>
      <c r="BN13" s="9">
        <v>24694.82</v>
      </c>
      <c r="BO13" s="12"/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20000</v>
      </c>
      <c r="BX13" s="9">
        <v>19901.400000000001</v>
      </c>
      <c r="BY13" s="9">
        <v>19901.189999999999</v>
      </c>
    </row>
    <row r="14" spans="1:77" x14ac:dyDescent="0.25">
      <c r="A14" s="5">
        <v>1985</v>
      </c>
      <c r="B14" s="9">
        <v>36460</v>
      </c>
      <c r="C14" s="9">
        <v>36460</v>
      </c>
      <c r="D14" s="9">
        <v>36460</v>
      </c>
      <c r="E14" s="9">
        <v>36460</v>
      </c>
      <c r="F14" s="9">
        <v>36460</v>
      </c>
      <c r="G14" s="9">
        <v>36460</v>
      </c>
      <c r="H14" s="9">
        <v>36411.96</v>
      </c>
      <c r="I14" s="9">
        <v>36460</v>
      </c>
      <c r="J14" s="9">
        <v>36460</v>
      </c>
      <c r="K14" s="9">
        <v>36412.080000000002</v>
      </c>
      <c r="L14" s="12"/>
      <c r="M14" s="9">
        <v>9621</v>
      </c>
      <c r="N14" s="9">
        <v>9621</v>
      </c>
      <c r="O14" s="9">
        <v>9621</v>
      </c>
      <c r="P14" s="9">
        <v>9621</v>
      </c>
      <c r="Q14" s="9">
        <v>9621</v>
      </c>
      <c r="R14" s="9">
        <v>9621</v>
      </c>
      <c r="S14" s="9">
        <v>9621</v>
      </c>
      <c r="T14" s="9">
        <v>9621</v>
      </c>
      <c r="U14" s="9">
        <v>9621</v>
      </c>
      <c r="V14" s="9">
        <v>9621</v>
      </c>
      <c r="W14" s="12"/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4965</v>
      </c>
      <c r="AF14" s="9">
        <v>4965</v>
      </c>
      <c r="AG14" s="9">
        <v>4953.2299999999996</v>
      </c>
      <c r="AH14" s="12"/>
      <c r="AI14" s="9">
        <v>4221.7700000000004</v>
      </c>
      <c r="AJ14" s="9">
        <v>4191.5</v>
      </c>
      <c r="AK14" s="9">
        <v>4191.83</v>
      </c>
      <c r="AL14" s="9">
        <v>4193.25</v>
      </c>
      <c r="AM14" s="9">
        <v>4184.68</v>
      </c>
      <c r="AN14" s="9">
        <v>4184.8500000000004</v>
      </c>
      <c r="AO14" s="9">
        <v>4184.96</v>
      </c>
      <c r="AP14" s="9">
        <v>4184.68</v>
      </c>
      <c r="AQ14" s="9">
        <v>4184.8500000000004</v>
      </c>
      <c r="AR14" s="9">
        <v>4184.96</v>
      </c>
      <c r="AS14" s="12"/>
      <c r="AT14" s="9">
        <v>26364</v>
      </c>
      <c r="AU14" s="9">
        <v>26364</v>
      </c>
      <c r="AV14" s="9">
        <v>26364</v>
      </c>
      <c r="AW14" s="9">
        <v>26193.99</v>
      </c>
      <c r="AX14" s="9">
        <v>26364</v>
      </c>
      <c r="AY14" s="9">
        <v>26364</v>
      </c>
      <c r="AZ14" s="9">
        <v>26195.14</v>
      </c>
      <c r="BA14" s="9">
        <v>26364</v>
      </c>
      <c r="BB14" s="9">
        <v>26364</v>
      </c>
      <c r="BC14" s="9">
        <v>26195.14</v>
      </c>
      <c r="BD14" s="12"/>
      <c r="BE14" s="9">
        <v>25652.29</v>
      </c>
      <c r="BF14" s="9">
        <v>25595.200000000001</v>
      </c>
      <c r="BG14" s="9">
        <v>24578.05</v>
      </c>
      <c r="BH14" s="9">
        <v>24580.080000000002</v>
      </c>
      <c r="BI14" s="9">
        <v>25595.279999999999</v>
      </c>
      <c r="BJ14" s="9">
        <v>24578.07</v>
      </c>
      <c r="BK14" s="9">
        <v>24624.58</v>
      </c>
      <c r="BL14" s="9">
        <v>25595.200000000001</v>
      </c>
      <c r="BM14" s="9">
        <v>24578.09</v>
      </c>
      <c r="BN14" s="9">
        <v>24579.82</v>
      </c>
      <c r="BO14" s="12"/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20000</v>
      </c>
      <c r="BX14" s="9">
        <v>20000</v>
      </c>
      <c r="BY14" s="9">
        <v>19894.169999999998</v>
      </c>
    </row>
    <row r="15" spans="1:77" x14ac:dyDescent="0.25">
      <c r="A15" s="5">
        <v>1986</v>
      </c>
      <c r="B15" s="9">
        <v>36460</v>
      </c>
      <c r="C15" s="9">
        <v>36460</v>
      </c>
      <c r="D15" s="9">
        <v>36460</v>
      </c>
      <c r="E15" s="9">
        <v>36411.760000000002</v>
      </c>
      <c r="F15" s="9">
        <v>36460</v>
      </c>
      <c r="G15" s="9">
        <v>36413.78</v>
      </c>
      <c r="H15" s="9">
        <v>36339.58</v>
      </c>
      <c r="I15" s="9">
        <v>36460</v>
      </c>
      <c r="J15" s="9">
        <v>36411.57</v>
      </c>
      <c r="K15" s="9">
        <v>36412.629999999997</v>
      </c>
      <c r="L15" s="12"/>
      <c r="M15" s="9">
        <v>9621</v>
      </c>
      <c r="N15" s="9">
        <v>9621</v>
      </c>
      <c r="O15" s="9">
        <v>9621</v>
      </c>
      <c r="P15" s="9">
        <v>9591.91</v>
      </c>
      <c r="Q15" s="9">
        <v>9621</v>
      </c>
      <c r="R15" s="9">
        <v>9621</v>
      </c>
      <c r="S15" s="9">
        <v>9591.91</v>
      </c>
      <c r="T15" s="9">
        <v>9621</v>
      </c>
      <c r="U15" s="9">
        <v>9621</v>
      </c>
      <c r="V15" s="9">
        <v>9591.91</v>
      </c>
      <c r="W15" s="12"/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4965</v>
      </c>
      <c r="AF15" s="9">
        <v>4965</v>
      </c>
      <c r="AG15" s="9">
        <v>4965</v>
      </c>
      <c r="AH15" s="12"/>
      <c r="AI15" s="9">
        <v>4221.67</v>
      </c>
      <c r="AJ15" s="9">
        <v>4196.43</v>
      </c>
      <c r="AK15" s="9">
        <v>4195.21</v>
      </c>
      <c r="AL15" s="9">
        <v>4198.1400000000003</v>
      </c>
      <c r="AM15" s="9">
        <v>4186.1400000000003</v>
      </c>
      <c r="AN15" s="9">
        <v>4187.54</v>
      </c>
      <c r="AO15" s="9">
        <v>4190.63</v>
      </c>
      <c r="AP15" s="9">
        <v>4186.1400000000003</v>
      </c>
      <c r="AQ15" s="9">
        <v>4187.54</v>
      </c>
      <c r="AR15" s="9">
        <v>4190.63</v>
      </c>
      <c r="AS15" s="12"/>
      <c r="AT15" s="9">
        <v>26364</v>
      </c>
      <c r="AU15" s="9">
        <v>26364</v>
      </c>
      <c r="AV15" s="9">
        <v>26364</v>
      </c>
      <c r="AW15" s="9">
        <v>26364</v>
      </c>
      <c r="AX15" s="9">
        <v>26364</v>
      </c>
      <c r="AY15" s="9">
        <v>26364</v>
      </c>
      <c r="AZ15" s="9">
        <v>26364</v>
      </c>
      <c r="BA15" s="9">
        <v>26364</v>
      </c>
      <c r="BB15" s="9">
        <v>26364</v>
      </c>
      <c r="BC15" s="9">
        <v>26364</v>
      </c>
      <c r="BD15" s="12"/>
      <c r="BE15" s="9">
        <v>25652.29</v>
      </c>
      <c r="BF15" s="9">
        <v>24624.959999999999</v>
      </c>
      <c r="BG15" s="9">
        <v>24580.04</v>
      </c>
      <c r="BH15" s="9">
        <v>25232.53</v>
      </c>
      <c r="BI15" s="9">
        <v>24624.959999999999</v>
      </c>
      <c r="BJ15" s="9">
        <v>24580.04</v>
      </c>
      <c r="BK15" s="9">
        <v>25362.61</v>
      </c>
      <c r="BL15" s="9">
        <v>24624.94</v>
      </c>
      <c r="BM15" s="9">
        <v>24580.04</v>
      </c>
      <c r="BN15" s="9">
        <v>25358.639999999999</v>
      </c>
      <c r="BO15" s="12"/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20000</v>
      </c>
      <c r="BX15" s="9">
        <v>20000</v>
      </c>
      <c r="BY15" s="9">
        <v>19896.27</v>
      </c>
    </row>
    <row r="16" spans="1:77" x14ac:dyDescent="0.25">
      <c r="A16" s="5">
        <v>1987</v>
      </c>
      <c r="B16" s="9">
        <v>36460</v>
      </c>
      <c r="C16" s="9">
        <v>36460</v>
      </c>
      <c r="D16" s="9">
        <v>36460</v>
      </c>
      <c r="E16" s="9">
        <v>36340</v>
      </c>
      <c r="F16" s="9">
        <v>36460</v>
      </c>
      <c r="G16" s="9">
        <v>36341.050000000003</v>
      </c>
      <c r="H16" s="9">
        <v>35333.89</v>
      </c>
      <c r="I16" s="9">
        <v>36460</v>
      </c>
      <c r="J16" s="9">
        <v>36460</v>
      </c>
      <c r="K16" s="9">
        <v>36347.019999999997</v>
      </c>
      <c r="L16" s="12"/>
      <c r="M16" s="9">
        <v>9621</v>
      </c>
      <c r="N16" s="9">
        <v>9621</v>
      </c>
      <c r="O16" s="9">
        <v>9621</v>
      </c>
      <c r="P16" s="9">
        <v>9592.31</v>
      </c>
      <c r="Q16" s="9">
        <v>9621</v>
      </c>
      <c r="R16" s="9">
        <v>9621</v>
      </c>
      <c r="S16" s="9">
        <v>9592.8700000000008</v>
      </c>
      <c r="T16" s="9">
        <v>9621</v>
      </c>
      <c r="U16" s="9">
        <v>9621</v>
      </c>
      <c r="V16" s="9">
        <v>9592.8700000000008</v>
      </c>
      <c r="W16" s="12"/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4965</v>
      </c>
      <c r="AF16" s="9">
        <v>4953.1499999999996</v>
      </c>
      <c r="AG16" s="9">
        <v>4953.2</v>
      </c>
      <c r="AH16" s="12"/>
      <c r="AI16" s="9">
        <v>4221.84</v>
      </c>
      <c r="AJ16" s="9">
        <v>4188.04</v>
      </c>
      <c r="AK16" s="9">
        <v>4196.8500000000004</v>
      </c>
      <c r="AL16" s="9">
        <v>3525.95</v>
      </c>
      <c r="AM16" s="9">
        <v>4185.6899999999996</v>
      </c>
      <c r="AN16" s="9">
        <v>4187.78</v>
      </c>
      <c r="AO16" s="9">
        <v>4191.75</v>
      </c>
      <c r="AP16" s="9">
        <v>4185.6899999999996</v>
      </c>
      <c r="AQ16" s="9">
        <v>4187.78</v>
      </c>
      <c r="AR16" s="9">
        <v>4191.75</v>
      </c>
      <c r="AS16" s="12"/>
      <c r="AT16" s="9">
        <v>26364</v>
      </c>
      <c r="AU16" s="9">
        <v>26364</v>
      </c>
      <c r="AV16" s="9">
        <v>26364</v>
      </c>
      <c r="AW16" s="9">
        <v>26364</v>
      </c>
      <c r="AX16" s="9">
        <v>26364</v>
      </c>
      <c r="AY16" s="9">
        <v>26364</v>
      </c>
      <c r="AZ16" s="9">
        <v>26364</v>
      </c>
      <c r="BA16" s="9">
        <v>26364</v>
      </c>
      <c r="BB16" s="9">
        <v>26364</v>
      </c>
      <c r="BC16" s="9">
        <v>26364</v>
      </c>
      <c r="BD16" s="12"/>
      <c r="BE16" s="9">
        <v>25655.94</v>
      </c>
      <c r="BF16" s="9">
        <v>25149.13</v>
      </c>
      <c r="BG16" s="9">
        <v>24578.14</v>
      </c>
      <c r="BH16" s="9">
        <v>24576.87</v>
      </c>
      <c r="BI16" s="9">
        <v>24999.14</v>
      </c>
      <c r="BJ16" s="9">
        <v>24578.14</v>
      </c>
      <c r="BK16" s="9">
        <v>24576.61</v>
      </c>
      <c r="BL16" s="9">
        <v>25243.62</v>
      </c>
      <c r="BM16" s="9">
        <v>24578.14</v>
      </c>
      <c r="BN16" s="9">
        <v>24576.62</v>
      </c>
      <c r="BO16" s="12"/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20000</v>
      </c>
      <c r="BX16" s="9">
        <v>19880.419999999998</v>
      </c>
      <c r="BY16" s="9">
        <v>19795.75</v>
      </c>
    </row>
    <row r="17" spans="1:77" x14ac:dyDescent="0.25">
      <c r="A17" s="5">
        <v>1988</v>
      </c>
      <c r="B17" s="9">
        <v>36460</v>
      </c>
      <c r="C17" s="9">
        <v>36460</v>
      </c>
      <c r="D17" s="9">
        <v>36340.080000000002</v>
      </c>
      <c r="E17" s="9">
        <v>36343.53</v>
      </c>
      <c r="F17" s="9">
        <v>36455.949999999997</v>
      </c>
      <c r="G17" s="9">
        <v>36347.730000000003</v>
      </c>
      <c r="H17" s="9">
        <v>34054.07</v>
      </c>
      <c r="I17" s="9">
        <v>36455.949999999997</v>
      </c>
      <c r="J17" s="9">
        <v>36347.800000000003</v>
      </c>
      <c r="K17" s="9">
        <v>36350.89</v>
      </c>
      <c r="L17" s="12"/>
      <c r="M17" s="9">
        <v>9395.14</v>
      </c>
      <c r="N17" s="9">
        <v>9395.14</v>
      </c>
      <c r="O17" s="9">
        <v>8168.85</v>
      </c>
      <c r="P17" s="9">
        <v>6960.22</v>
      </c>
      <c r="Q17" s="9">
        <v>9395.14</v>
      </c>
      <c r="R17" s="9">
        <v>8168.85</v>
      </c>
      <c r="S17" s="9">
        <v>6937.88</v>
      </c>
      <c r="T17" s="9">
        <v>9395.14</v>
      </c>
      <c r="U17" s="9">
        <v>8168.85</v>
      </c>
      <c r="V17" s="9">
        <v>6960.34</v>
      </c>
      <c r="W17" s="12"/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4964.0600000000004</v>
      </c>
      <c r="AF17" s="9">
        <v>4953.18</v>
      </c>
      <c r="AG17" s="9">
        <v>4953.2700000000004</v>
      </c>
      <c r="AH17" s="12"/>
      <c r="AI17" s="9">
        <v>4184.37</v>
      </c>
      <c r="AJ17" s="9">
        <v>4154.26</v>
      </c>
      <c r="AK17" s="9">
        <v>4205.16</v>
      </c>
      <c r="AL17" s="9">
        <v>4210.22</v>
      </c>
      <c r="AM17" s="9">
        <v>4192.57</v>
      </c>
      <c r="AN17" s="9">
        <v>4192.93</v>
      </c>
      <c r="AO17" s="9">
        <v>4195.63</v>
      </c>
      <c r="AP17" s="9">
        <v>4192.46</v>
      </c>
      <c r="AQ17" s="9">
        <v>4192.93</v>
      </c>
      <c r="AR17" s="9">
        <v>4195.63</v>
      </c>
      <c r="AS17" s="12"/>
      <c r="AT17" s="9">
        <v>26358.240000000002</v>
      </c>
      <c r="AU17" s="9">
        <v>26358.240000000002</v>
      </c>
      <c r="AV17" s="9">
        <v>26195.83</v>
      </c>
      <c r="AW17" s="9">
        <v>26195.41</v>
      </c>
      <c r="AX17" s="9">
        <v>26358.240000000002</v>
      </c>
      <c r="AY17" s="9">
        <v>26197.05</v>
      </c>
      <c r="AZ17" s="9">
        <v>26196.95</v>
      </c>
      <c r="BA17" s="9">
        <v>26358.240000000002</v>
      </c>
      <c r="BB17" s="9">
        <v>26197.05</v>
      </c>
      <c r="BC17" s="9">
        <v>26196.95</v>
      </c>
      <c r="BD17" s="12"/>
      <c r="BE17" s="9">
        <v>24831.62</v>
      </c>
      <c r="BF17" s="9">
        <v>24755.360000000001</v>
      </c>
      <c r="BG17" s="9">
        <v>24580.01</v>
      </c>
      <c r="BH17" s="9">
        <v>24579.87</v>
      </c>
      <c r="BI17" s="9">
        <v>24674.66</v>
      </c>
      <c r="BJ17" s="9">
        <v>24952.77</v>
      </c>
      <c r="BK17" s="9">
        <v>24830.38</v>
      </c>
      <c r="BL17" s="9">
        <v>24631.02</v>
      </c>
      <c r="BM17" s="9">
        <v>24887.55</v>
      </c>
      <c r="BN17" s="9">
        <v>24830.38</v>
      </c>
      <c r="BO17" s="12"/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19998.45</v>
      </c>
      <c r="BX17" s="9">
        <v>19884.62</v>
      </c>
      <c r="BY17" s="9">
        <v>19799.05</v>
      </c>
    </row>
    <row r="18" spans="1:77" x14ac:dyDescent="0.25">
      <c r="A18" s="5">
        <v>1989</v>
      </c>
      <c r="B18" s="9">
        <v>36458.44</v>
      </c>
      <c r="C18" s="9">
        <v>36458.44</v>
      </c>
      <c r="D18" s="9">
        <v>36412.19</v>
      </c>
      <c r="E18" s="9">
        <v>36338.86</v>
      </c>
      <c r="F18" s="9">
        <v>36455.949999999997</v>
      </c>
      <c r="G18" s="9">
        <v>36341.160000000003</v>
      </c>
      <c r="H18" s="9">
        <v>32875.339999999997</v>
      </c>
      <c r="I18" s="9">
        <v>36455.949999999997</v>
      </c>
      <c r="J18" s="9">
        <v>36368.85</v>
      </c>
      <c r="K18" s="9">
        <v>36341.56</v>
      </c>
      <c r="L18" s="12"/>
      <c r="M18" s="9">
        <v>9620.61</v>
      </c>
      <c r="N18" s="9">
        <v>9620.61</v>
      </c>
      <c r="O18" s="9">
        <v>8923.24</v>
      </c>
      <c r="P18" s="9">
        <v>6656.43</v>
      </c>
      <c r="Q18" s="9">
        <v>9620.61</v>
      </c>
      <c r="R18" s="9">
        <v>8922.75</v>
      </c>
      <c r="S18" s="9">
        <v>6656.43</v>
      </c>
      <c r="T18" s="9">
        <v>9620.61</v>
      </c>
      <c r="U18" s="9">
        <v>8924.5400000000009</v>
      </c>
      <c r="V18" s="9">
        <v>6656.43</v>
      </c>
      <c r="W18" s="12"/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4964.6899999999996</v>
      </c>
      <c r="AF18" s="9">
        <v>4953.26</v>
      </c>
      <c r="AG18" s="9">
        <v>4953.3900000000003</v>
      </c>
      <c r="AH18" s="12"/>
      <c r="AI18" s="9">
        <v>4184.58</v>
      </c>
      <c r="AJ18" s="9">
        <v>4140.74</v>
      </c>
      <c r="AK18" s="9">
        <v>4200.13</v>
      </c>
      <c r="AL18" s="9">
        <v>4206.8900000000003</v>
      </c>
      <c r="AM18" s="9">
        <v>4192.21</v>
      </c>
      <c r="AN18" s="9">
        <v>4191.26</v>
      </c>
      <c r="AO18" s="9">
        <v>4193.92</v>
      </c>
      <c r="AP18" s="9">
        <v>4192.08</v>
      </c>
      <c r="AQ18" s="9">
        <v>4191.26</v>
      </c>
      <c r="AR18" s="9">
        <v>4193.92</v>
      </c>
      <c r="AS18" s="12"/>
      <c r="AT18" s="9">
        <v>26358.240000000002</v>
      </c>
      <c r="AU18" s="9">
        <v>26358.240000000002</v>
      </c>
      <c r="AV18" s="9">
        <v>26296.36</v>
      </c>
      <c r="AW18" s="9">
        <v>26297.82</v>
      </c>
      <c r="AX18" s="9">
        <v>26358.240000000002</v>
      </c>
      <c r="AY18" s="9">
        <v>26297.360000000001</v>
      </c>
      <c r="AZ18" s="9">
        <v>26298.06</v>
      </c>
      <c r="BA18" s="9">
        <v>26358.240000000002</v>
      </c>
      <c r="BB18" s="9">
        <v>26297.360000000001</v>
      </c>
      <c r="BC18" s="9">
        <v>26298.06</v>
      </c>
      <c r="BD18" s="12"/>
      <c r="BE18" s="9">
        <v>25406.959999999999</v>
      </c>
      <c r="BF18" s="9">
        <v>25046.59</v>
      </c>
      <c r="BG18" s="9">
        <v>25297.53</v>
      </c>
      <c r="BH18" s="9">
        <v>24677.57</v>
      </c>
      <c r="BI18" s="9">
        <v>25167.29</v>
      </c>
      <c r="BJ18" s="9">
        <v>25553.66</v>
      </c>
      <c r="BK18" s="9">
        <v>24987.82</v>
      </c>
      <c r="BL18" s="9">
        <v>25154.59</v>
      </c>
      <c r="BM18" s="9">
        <v>25553.58</v>
      </c>
      <c r="BN18" s="9">
        <v>25170.880000000001</v>
      </c>
      <c r="BO18" s="12"/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19782.830000000002</v>
      </c>
      <c r="BX18" s="9">
        <v>19784.66</v>
      </c>
      <c r="BY18" s="9">
        <v>15750.98</v>
      </c>
    </row>
    <row r="19" spans="1:77" x14ac:dyDescent="0.25">
      <c r="A19" s="5">
        <v>1990</v>
      </c>
      <c r="B19" s="9">
        <v>36452.69</v>
      </c>
      <c r="C19" s="9">
        <v>36449.82</v>
      </c>
      <c r="D19" s="9">
        <v>36340.19</v>
      </c>
      <c r="E19" s="9">
        <v>34416.160000000003</v>
      </c>
      <c r="F19" s="9">
        <v>35738.910000000003</v>
      </c>
      <c r="G19" s="9">
        <v>32871.43</v>
      </c>
      <c r="H19" s="9">
        <v>27165.53</v>
      </c>
      <c r="I19" s="9">
        <v>36452.69</v>
      </c>
      <c r="J19" s="9">
        <v>36344.29</v>
      </c>
      <c r="K19" s="9">
        <v>34694.720000000001</v>
      </c>
      <c r="L19" s="12"/>
      <c r="M19" s="9">
        <v>7937.82</v>
      </c>
      <c r="N19" s="9">
        <v>7974.59</v>
      </c>
      <c r="O19" s="9">
        <v>5235.67</v>
      </c>
      <c r="P19" s="9">
        <v>4903.21</v>
      </c>
      <c r="Q19" s="9">
        <v>7066.83</v>
      </c>
      <c r="R19" s="9">
        <v>5101.3900000000003</v>
      </c>
      <c r="S19" s="9">
        <v>4903.21</v>
      </c>
      <c r="T19" s="9">
        <v>6838.88</v>
      </c>
      <c r="U19" s="9">
        <v>5101.3999999999996</v>
      </c>
      <c r="V19" s="9">
        <v>4903.21</v>
      </c>
      <c r="W19" s="12"/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4964.6899999999996</v>
      </c>
      <c r="AF19" s="9">
        <v>4953.62</v>
      </c>
      <c r="AG19" s="9">
        <v>4953.6400000000003</v>
      </c>
      <c r="AH19" s="12"/>
      <c r="AI19" s="9">
        <v>4184.57</v>
      </c>
      <c r="AJ19" s="9">
        <v>4159.5600000000004</v>
      </c>
      <c r="AK19" s="9">
        <v>4203.84</v>
      </c>
      <c r="AL19" s="9">
        <v>4206.25</v>
      </c>
      <c r="AM19" s="9">
        <v>4193.66</v>
      </c>
      <c r="AN19" s="9">
        <v>4193.66</v>
      </c>
      <c r="AO19" s="9">
        <v>4194.79</v>
      </c>
      <c r="AP19" s="9">
        <v>4193.47</v>
      </c>
      <c r="AQ19" s="9">
        <v>4193.62</v>
      </c>
      <c r="AR19" s="9">
        <v>4193.17</v>
      </c>
      <c r="AS19" s="12"/>
      <c r="AT19" s="9">
        <v>26358.240000000002</v>
      </c>
      <c r="AU19" s="9">
        <v>26358.240000000002</v>
      </c>
      <c r="AV19" s="9">
        <v>26195.66</v>
      </c>
      <c r="AW19" s="9">
        <v>26195.55</v>
      </c>
      <c r="AX19" s="9">
        <v>26358.240000000002</v>
      </c>
      <c r="AY19" s="9">
        <v>26196.240000000002</v>
      </c>
      <c r="AZ19" s="9">
        <v>26196.45</v>
      </c>
      <c r="BA19" s="9">
        <v>26358.240000000002</v>
      </c>
      <c r="BB19" s="9">
        <v>26196.240000000002</v>
      </c>
      <c r="BC19" s="9">
        <v>26196.45</v>
      </c>
      <c r="BD19" s="12"/>
      <c r="BE19" s="9">
        <v>25652.29</v>
      </c>
      <c r="BF19" s="9">
        <v>25264.59</v>
      </c>
      <c r="BG19" s="9">
        <v>25415.07</v>
      </c>
      <c r="BH19" s="9">
        <v>24605.29</v>
      </c>
      <c r="BI19" s="9">
        <v>25606.17</v>
      </c>
      <c r="BJ19" s="9">
        <v>25554.62</v>
      </c>
      <c r="BK19" s="9">
        <v>25093.200000000001</v>
      </c>
      <c r="BL19" s="9">
        <v>25386.82</v>
      </c>
      <c r="BM19" s="9">
        <v>25554.53</v>
      </c>
      <c r="BN19" s="9">
        <v>25553.51</v>
      </c>
      <c r="BO19" s="12"/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19982.46</v>
      </c>
      <c r="BX19" s="9">
        <v>19685.89</v>
      </c>
      <c r="BY19" s="9">
        <v>11057.97</v>
      </c>
    </row>
    <row r="20" spans="1:77" x14ac:dyDescent="0.25">
      <c r="A20" s="5">
        <v>1991</v>
      </c>
      <c r="B20" s="9">
        <v>36455.949999999997</v>
      </c>
      <c r="C20" s="9">
        <v>36455.949999999997</v>
      </c>
      <c r="D20" s="9">
        <v>36341.18</v>
      </c>
      <c r="E20" s="9">
        <v>36344.620000000003</v>
      </c>
      <c r="F20" s="9">
        <v>36452.69</v>
      </c>
      <c r="G20" s="9">
        <v>34696.660000000003</v>
      </c>
      <c r="H20" s="9">
        <v>27114.42</v>
      </c>
      <c r="I20" s="9">
        <v>36452.69</v>
      </c>
      <c r="J20" s="9">
        <v>36345.089999999997</v>
      </c>
      <c r="K20" s="9">
        <v>36233.71</v>
      </c>
      <c r="L20" s="12"/>
      <c r="M20" s="9">
        <v>9553.86</v>
      </c>
      <c r="N20" s="9">
        <v>9613.3799999999992</v>
      </c>
      <c r="O20" s="9">
        <v>8499.67</v>
      </c>
      <c r="P20" s="9">
        <v>5653.49</v>
      </c>
      <c r="Q20" s="9">
        <v>8927.27</v>
      </c>
      <c r="R20" s="9">
        <v>8500.06</v>
      </c>
      <c r="S20" s="9">
        <v>5652.09</v>
      </c>
      <c r="T20" s="9">
        <v>8894.65</v>
      </c>
      <c r="U20" s="9">
        <v>8499.89</v>
      </c>
      <c r="V20" s="9">
        <v>5681</v>
      </c>
      <c r="W20" s="12"/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4964.08</v>
      </c>
      <c r="AF20" s="9">
        <v>4953.24</v>
      </c>
      <c r="AG20" s="9">
        <v>4953.51</v>
      </c>
      <c r="AH20" s="12"/>
      <c r="AI20" s="9">
        <v>4185.96</v>
      </c>
      <c r="AJ20" s="9">
        <v>4156.76</v>
      </c>
      <c r="AK20" s="9">
        <v>4203.8999999999996</v>
      </c>
      <c r="AL20" s="9">
        <v>4207.55</v>
      </c>
      <c r="AM20" s="9">
        <v>4194.6000000000004</v>
      </c>
      <c r="AN20" s="9">
        <v>4195.1400000000003</v>
      </c>
      <c r="AO20" s="9">
        <v>4195.8500000000004</v>
      </c>
      <c r="AP20" s="9">
        <v>4194.6000000000004</v>
      </c>
      <c r="AQ20" s="9">
        <v>4195.1400000000003</v>
      </c>
      <c r="AR20" s="9">
        <v>4195.8599999999997</v>
      </c>
      <c r="AS20" s="12"/>
      <c r="AT20" s="9">
        <v>26339.16</v>
      </c>
      <c r="AU20" s="9">
        <v>26335.82</v>
      </c>
      <c r="AV20" s="9">
        <v>26192.53</v>
      </c>
      <c r="AW20" s="9">
        <v>26194.63</v>
      </c>
      <c r="AX20" s="9">
        <v>25884.959999999999</v>
      </c>
      <c r="AY20" s="9">
        <v>26193.38</v>
      </c>
      <c r="AZ20" s="9">
        <v>26187.82</v>
      </c>
      <c r="BA20" s="9">
        <v>25885.06</v>
      </c>
      <c r="BB20" s="9">
        <v>26193.38</v>
      </c>
      <c r="BC20" s="9">
        <v>26187.82</v>
      </c>
      <c r="BD20" s="12"/>
      <c r="BE20" s="9">
        <v>25084.41</v>
      </c>
      <c r="BF20" s="9">
        <v>24731.29</v>
      </c>
      <c r="BG20" s="9">
        <v>25297.86</v>
      </c>
      <c r="BH20" s="9">
        <v>24580.09</v>
      </c>
      <c r="BI20" s="9">
        <v>24858.85</v>
      </c>
      <c r="BJ20" s="9">
        <v>25553.22</v>
      </c>
      <c r="BK20" s="9">
        <v>25102.799999999999</v>
      </c>
      <c r="BL20" s="9">
        <v>24634.76</v>
      </c>
      <c r="BM20" s="9">
        <v>25553.24</v>
      </c>
      <c r="BN20" s="9">
        <v>25553.39</v>
      </c>
      <c r="BO20" s="12"/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19992.78</v>
      </c>
      <c r="BX20" s="9">
        <v>19804.41</v>
      </c>
      <c r="BY20" s="9">
        <v>19698.060000000001</v>
      </c>
    </row>
    <row r="21" spans="1:77" x14ac:dyDescent="0.25">
      <c r="A21" s="5">
        <v>1992</v>
      </c>
      <c r="B21" s="9">
        <v>36460</v>
      </c>
      <c r="C21" s="9">
        <v>36460</v>
      </c>
      <c r="D21" s="9">
        <v>35471.39</v>
      </c>
      <c r="E21" s="9">
        <v>32867.65</v>
      </c>
      <c r="F21" s="9">
        <v>36455.96</v>
      </c>
      <c r="G21" s="9">
        <v>30104.13</v>
      </c>
      <c r="H21" s="9">
        <v>18563.13</v>
      </c>
      <c r="I21" s="9">
        <v>36455.949999999997</v>
      </c>
      <c r="J21" s="9">
        <v>36238.61</v>
      </c>
      <c r="K21" s="9">
        <v>31362.67</v>
      </c>
      <c r="L21" s="12"/>
      <c r="M21" s="9">
        <v>9621</v>
      </c>
      <c r="N21" s="9">
        <v>9621</v>
      </c>
      <c r="O21" s="9">
        <v>6684.25</v>
      </c>
      <c r="P21" s="9">
        <v>4714.3</v>
      </c>
      <c r="Q21" s="9">
        <v>9621</v>
      </c>
      <c r="R21" s="9">
        <v>6532.27</v>
      </c>
      <c r="S21" s="9">
        <v>4711.8500000000004</v>
      </c>
      <c r="T21" s="9">
        <v>9621</v>
      </c>
      <c r="U21" s="9">
        <v>6532.28</v>
      </c>
      <c r="V21" s="9">
        <v>4754.59</v>
      </c>
      <c r="W21" s="12"/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4964</v>
      </c>
      <c r="AF21" s="9">
        <v>4953.5200000000004</v>
      </c>
      <c r="AG21" s="9">
        <v>4953.57</v>
      </c>
      <c r="AH21" s="12"/>
      <c r="AI21" s="9">
        <v>4221.79</v>
      </c>
      <c r="AJ21" s="9">
        <v>4196.8999999999996</v>
      </c>
      <c r="AK21" s="9">
        <v>4204.37</v>
      </c>
      <c r="AL21" s="9">
        <v>4065</v>
      </c>
      <c r="AM21" s="9">
        <v>4186.95</v>
      </c>
      <c r="AN21" s="9">
        <v>4193.1400000000003</v>
      </c>
      <c r="AO21" s="9">
        <v>4195.2700000000004</v>
      </c>
      <c r="AP21" s="9">
        <v>4186.8999999999996</v>
      </c>
      <c r="AQ21" s="9">
        <v>4193.1400000000003</v>
      </c>
      <c r="AR21" s="9">
        <v>4195.2700000000004</v>
      </c>
      <c r="AS21" s="12"/>
      <c r="AT21" s="9">
        <v>26358.240000000002</v>
      </c>
      <c r="AU21" s="9">
        <v>26358.240000000002</v>
      </c>
      <c r="AV21" s="9">
        <v>26296.38</v>
      </c>
      <c r="AW21" s="9">
        <v>26297.82</v>
      </c>
      <c r="AX21" s="9">
        <v>26193.34</v>
      </c>
      <c r="AY21" s="9">
        <v>26297.84</v>
      </c>
      <c r="AZ21" s="9">
        <v>26298.3</v>
      </c>
      <c r="BA21" s="9">
        <v>26193.37</v>
      </c>
      <c r="BB21" s="9">
        <v>26297.84</v>
      </c>
      <c r="BC21" s="9">
        <v>26298.3</v>
      </c>
      <c r="BD21" s="12"/>
      <c r="BE21" s="9">
        <v>24628.1</v>
      </c>
      <c r="BF21" s="9">
        <v>24627.35</v>
      </c>
      <c r="BG21" s="9">
        <v>25224.65</v>
      </c>
      <c r="BH21" s="9">
        <v>24579.9</v>
      </c>
      <c r="BI21" s="9">
        <v>24627.18</v>
      </c>
      <c r="BJ21" s="9">
        <v>25554.16</v>
      </c>
      <c r="BK21" s="9">
        <v>25100.2</v>
      </c>
      <c r="BL21" s="9">
        <v>24625.83</v>
      </c>
      <c r="BM21" s="9">
        <v>25554.16</v>
      </c>
      <c r="BN21" s="9">
        <v>25553.23</v>
      </c>
      <c r="BO21" s="12"/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20000</v>
      </c>
      <c r="BX21" s="9">
        <v>19802.18</v>
      </c>
      <c r="BY21" s="9">
        <v>17898.96</v>
      </c>
    </row>
    <row r="22" spans="1:77" x14ac:dyDescent="0.25">
      <c r="A22" s="5">
        <v>1993</v>
      </c>
      <c r="B22" s="9">
        <v>36455.949999999997</v>
      </c>
      <c r="C22" s="9">
        <v>36455.949999999997</v>
      </c>
      <c r="D22" s="9">
        <v>36339.85</v>
      </c>
      <c r="E22" s="9">
        <v>36344.47</v>
      </c>
      <c r="F22" s="9">
        <v>36455.949999999997</v>
      </c>
      <c r="G22" s="9">
        <v>36343.53</v>
      </c>
      <c r="H22" s="9">
        <v>32910.239999999998</v>
      </c>
      <c r="I22" s="9">
        <v>36455.949999999997</v>
      </c>
      <c r="J22" s="9">
        <v>36339.11</v>
      </c>
      <c r="K22" s="9">
        <v>36347.379999999997</v>
      </c>
      <c r="L22" s="12"/>
      <c r="M22" s="9">
        <v>9599.5</v>
      </c>
      <c r="N22" s="9">
        <v>9599.5</v>
      </c>
      <c r="O22" s="9">
        <v>9593.1200000000008</v>
      </c>
      <c r="P22" s="9">
        <v>9567.01</v>
      </c>
      <c r="Q22" s="9">
        <v>9599.5</v>
      </c>
      <c r="R22" s="9">
        <v>9594.1</v>
      </c>
      <c r="S22" s="9">
        <v>9452.93</v>
      </c>
      <c r="T22" s="9">
        <v>9599.5</v>
      </c>
      <c r="U22" s="9">
        <v>9593.1200000000008</v>
      </c>
      <c r="V22" s="9">
        <v>9567.0499999999993</v>
      </c>
      <c r="W22" s="12"/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4964</v>
      </c>
      <c r="AF22" s="9">
        <v>4953.67</v>
      </c>
      <c r="AG22" s="9">
        <v>4953.76</v>
      </c>
      <c r="AH22" s="12"/>
      <c r="AI22" s="9">
        <v>4186.6099999999997</v>
      </c>
      <c r="AJ22" s="9">
        <v>4161.87</v>
      </c>
      <c r="AK22" s="9">
        <v>4216.6000000000004</v>
      </c>
      <c r="AL22" s="9">
        <v>4219.2</v>
      </c>
      <c r="AM22" s="9">
        <v>4195.6099999999997</v>
      </c>
      <c r="AN22" s="9">
        <v>4198.42</v>
      </c>
      <c r="AO22" s="9">
        <v>4203.58</v>
      </c>
      <c r="AP22" s="9">
        <v>4195.26</v>
      </c>
      <c r="AQ22" s="9">
        <v>4199.1400000000003</v>
      </c>
      <c r="AR22" s="9">
        <v>4203.58</v>
      </c>
      <c r="AS22" s="12"/>
      <c r="AT22" s="9">
        <v>26358.240000000002</v>
      </c>
      <c r="AU22" s="9">
        <v>26358.240000000002</v>
      </c>
      <c r="AV22" s="9">
        <v>26297.82</v>
      </c>
      <c r="AW22" s="9">
        <v>26297.82</v>
      </c>
      <c r="AX22" s="9">
        <v>26204.67</v>
      </c>
      <c r="AY22" s="9">
        <v>26189.41</v>
      </c>
      <c r="AZ22" s="9">
        <v>26184.19</v>
      </c>
      <c r="BA22" s="9">
        <v>26204.97</v>
      </c>
      <c r="BB22" s="9">
        <v>26189.41</v>
      </c>
      <c r="BC22" s="9">
        <v>26184.19</v>
      </c>
      <c r="BD22" s="12"/>
      <c r="BE22" s="9">
        <v>24636.36</v>
      </c>
      <c r="BF22" s="9">
        <v>24636.31</v>
      </c>
      <c r="BG22" s="9">
        <v>25108.75</v>
      </c>
      <c r="BH22" s="9">
        <v>24579.9</v>
      </c>
      <c r="BI22" s="9">
        <v>24636.31</v>
      </c>
      <c r="BJ22" s="9">
        <v>25553.24</v>
      </c>
      <c r="BK22" s="9">
        <v>25050.49</v>
      </c>
      <c r="BL22" s="9">
        <v>24636.31</v>
      </c>
      <c r="BM22" s="9">
        <v>25553.24</v>
      </c>
      <c r="BN22" s="9">
        <v>25553.25</v>
      </c>
      <c r="BO22" s="12"/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19992.77</v>
      </c>
      <c r="BX22" s="9">
        <v>19808.18</v>
      </c>
      <c r="BY22" s="9">
        <v>19834.57</v>
      </c>
    </row>
    <row r="23" spans="1:77" x14ac:dyDescent="0.25">
      <c r="A23" s="5">
        <v>1994</v>
      </c>
      <c r="B23" s="9">
        <v>36460</v>
      </c>
      <c r="C23" s="9">
        <v>36460</v>
      </c>
      <c r="D23" s="9">
        <v>36411.760000000002</v>
      </c>
      <c r="E23" s="9">
        <v>36340.49</v>
      </c>
      <c r="F23" s="9">
        <v>36458.44</v>
      </c>
      <c r="G23" s="9">
        <v>36341.800000000003</v>
      </c>
      <c r="H23" s="9">
        <v>32057.97</v>
      </c>
      <c r="I23" s="9">
        <v>36460</v>
      </c>
      <c r="J23" s="9">
        <v>36339.800000000003</v>
      </c>
      <c r="K23" s="9">
        <v>36344.58</v>
      </c>
      <c r="L23" s="12"/>
      <c r="M23" s="9">
        <v>9621</v>
      </c>
      <c r="N23" s="9">
        <v>9621</v>
      </c>
      <c r="O23" s="9">
        <v>9590.84</v>
      </c>
      <c r="P23" s="9">
        <v>8141.47</v>
      </c>
      <c r="Q23" s="9">
        <v>9621</v>
      </c>
      <c r="R23" s="9">
        <v>9280.85</v>
      </c>
      <c r="S23" s="9">
        <v>6527.58</v>
      </c>
      <c r="T23" s="9">
        <v>9621</v>
      </c>
      <c r="U23" s="9">
        <v>9376.18</v>
      </c>
      <c r="V23" s="9">
        <v>8143.81</v>
      </c>
      <c r="W23" s="12"/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4964.68</v>
      </c>
      <c r="AF23" s="9">
        <v>4953.71</v>
      </c>
      <c r="AG23" s="9">
        <v>4953.7700000000004</v>
      </c>
      <c r="AH23" s="12"/>
      <c r="AI23" s="9">
        <v>4221.83</v>
      </c>
      <c r="AJ23" s="9">
        <v>4193.08</v>
      </c>
      <c r="AK23" s="9">
        <v>4196.96</v>
      </c>
      <c r="AL23" s="9">
        <v>4206.09</v>
      </c>
      <c r="AM23" s="9">
        <v>4185.42</v>
      </c>
      <c r="AN23" s="9">
        <v>4187.8500000000004</v>
      </c>
      <c r="AO23" s="9">
        <v>4194.49</v>
      </c>
      <c r="AP23" s="9">
        <v>4185.42</v>
      </c>
      <c r="AQ23" s="9">
        <v>4187.8500000000004</v>
      </c>
      <c r="AR23" s="9">
        <v>4194.49</v>
      </c>
      <c r="AS23" s="12"/>
      <c r="AT23" s="9">
        <v>26358.240000000002</v>
      </c>
      <c r="AU23" s="9">
        <v>26358.240000000002</v>
      </c>
      <c r="AV23" s="9">
        <v>26296.38</v>
      </c>
      <c r="AW23" s="9">
        <v>26297.25</v>
      </c>
      <c r="AX23" s="9">
        <v>26272.98</v>
      </c>
      <c r="AY23" s="9">
        <v>26297.46</v>
      </c>
      <c r="AZ23" s="9">
        <v>26298.3</v>
      </c>
      <c r="BA23" s="9">
        <v>26273</v>
      </c>
      <c r="BB23" s="9">
        <v>26297.46</v>
      </c>
      <c r="BC23" s="9">
        <v>26298.3</v>
      </c>
      <c r="BD23" s="12"/>
      <c r="BE23" s="9">
        <v>24627.8</v>
      </c>
      <c r="BF23" s="9">
        <v>24629.68</v>
      </c>
      <c r="BG23" s="9">
        <v>24700.71</v>
      </c>
      <c r="BH23" s="9">
        <v>24579.95</v>
      </c>
      <c r="BI23" s="9">
        <v>24629.82</v>
      </c>
      <c r="BJ23" s="9">
        <v>24804.31</v>
      </c>
      <c r="BK23" s="9">
        <v>24958.11</v>
      </c>
      <c r="BL23" s="9">
        <v>24628.25</v>
      </c>
      <c r="BM23" s="9">
        <v>24804.240000000002</v>
      </c>
      <c r="BN23" s="9">
        <v>24722.57</v>
      </c>
      <c r="BO23" s="12"/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20000</v>
      </c>
      <c r="BX23" s="9">
        <v>18619.55</v>
      </c>
      <c r="BY23" s="9">
        <v>16936.64</v>
      </c>
    </row>
    <row r="24" spans="1:77" x14ac:dyDescent="0.25">
      <c r="A24" s="5">
        <v>1995</v>
      </c>
      <c r="B24" s="9">
        <v>36452.69</v>
      </c>
      <c r="C24" s="9">
        <v>36449.82</v>
      </c>
      <c r="D24" s="9">
        <v>36236.86</v>
      </c>
      <c r="E24" s="9">
        <v>36145.78</v>
      </c>
      <c r="F24" s="9">
        <v>36449.82</v>
      </c>
      <c r="G24" s="9">
        <v>36143.379999999997</v>
      </c>
      <c r="H24" s="9">
        <v>32411.279999999999</v>
      </c>
      <c r="I24" s="9">
        <v>36449.82</v>
      </c>
      <c r="J24" s="9">
        <v>36235.230000000003</v>
      </c>
      <c r="K24" s="9">
        <v>36243.96</v>
      </c>
      <c r="L24" s="12"/>
      <c r="M24" s="9">
        <v>9618.31</v>
      </c>
      <c r="N24" s="9">
        <v>9618.31</v>
      </c>
      <c r="O24" s="9">
        <v>9568.23</v>
      </c>
      <c r="P24" s="9">
        <v>9570.5400000000009</v>
      </c>
      <c r="Q24" s="9">
        <v>9618.31</v>
      </c>
      <c r="R24" s="9">
        <v>9570.67</v>
      </c>
      <c r="S24" s="9">
        <v>9549.43</v>
      </c>
      <c r="T24" s="9">
        <v>9583.02</v>
      </c>
      <c r="U24" s="9">
        <v>9570.83</v>
      </c>
      <c r="V24" s="9">
        <v>9549.2900000000009</v>
      </c>
      <c r="W24" s="12"/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4964.07</v>
      </c>
      <c r="AF24" s="9">
        <v>4953.78</v>
      </c>
      <c r="AG24" s="9">
        <v>4953.79</v>
      </c>
      <c r="AH24" s="12"/>
      <c r="AI24" s="9">
        <v>4135.63</v>
      </c>
      <c r="AJ24" s="9">
        <v>4172.88</v>
      </c>
      <c r="AK24" s="9">
        <v>4160.42</v>
      </c>
      <c r="AL24" s="9">
        <v>4157.17</v>
      </c>
      <c r="AM24" s="9">
        <v>4152.08</v>
      </c>
      <c r="AN24" s="9">
        <v>4200.12</v>
      </c>
      <c r="AO24" s="9">
        <v>4199.57</v>
      </c>
      <c r="AP24" s="9">
        <v>4151.32</v>
      </c>
      <c r="AQ24" s="9">
        <v>4200.12</v>
      </c>
      <c r="AR24" s="9">
        <v>4199.57</v>
      </c>
      <c r="AS24" s="12"/>
      <c r="AT24" s="9">
        <v>26358.240000000002</v>
      </c>
      <c r="AU24" s="9">
        <v>26358.240000000002</v>
      </c>
      <c r="AV24" s="9">
        <v>26297.11</v>
      </c>
      <c r="AW24" s="9">
        <v>26297.37</v>
      </c>
      <c r="AX24" s="9">
        <v>26351.22</v>
      </c>
      <c r="AY24" s="9">
        <v>26297.35</v>
      </c>
      <c r="AZ24" s="9">
        <v>26297.82</v>
      </c>
      <c r="BA24" s="9">
        <v>26352.01</v>
      </c>
      <c r="BB24" s="9">
        <v>26297.35</v>
      </c>
      <c r="BC24" s="9">
        <v>26297.82</v>
      </c>
      <c r="BD24" s="12"/>
      <c r="BE24" s="9">
        <v>25652.29</v>
      </c>
      <c r="BF24" s="9">
        <v>24634.21</v>
      </c>
      <c r="BG24" s="9">
        <v>24628.39</v>
      </c>
      <c r="BH24" s="9">
        <v>24580.04</v>
      </c>
      <c r="BI24" s="9">
        <v>24819.62</v>
      </c>
      <c r="BJ24" s="9">
        <v>24802.41</v>
      </c>
      <c r="BK24" s="9">
        <v>24956.63</v>
      </c>
      <c r="BL24" s="9">
        <v>24701.47</v>
      </c>
      <c r="BM24" s="9">
        <v>24801.13</v>
      </c>
      <c r="BN24" s="9">
        <v>24721.5</v>
      </c>
      <c r="BO24" s="12"/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19989.939999999999</v>
      </c>
      <c r="BX24" s="9">
        <v>19825.73</v>
      </c>
      <c r="BY24" s="9">
        <v>19697.669999999998</v>
      </c>
    </row>
    <row r="25" spans="1:77" x14ac:dyDescent="0.25">
      <c r="A25" s="5">
        <v>1996</v>
      </c>
      <c r="B25" s="9">
        <v>36460</v>
      </c>
      <c r="C25" s="9">
        <v>36460</v>
      </c>
      <c r="D25" s="9">
        <v>36411.79</v>
      </c>
      <c r="E25" s="9">
        <v>36412.25</v>
      </c>
      <c r="F25" s="9">
        <v>36455.949999999997</v>
      </c>
      <c r="G25" s="9">
        <v>36414.660000000003</v>
      </c>
      <c r="H25" s="9">
        <v>36345.42</v>
      </c>
      <c r="I25" s="9">
        <v>36460</v>
      </c>
      <c r="J25" s="9">
        <v>36414.42</v>
      </c>
      <c r="K25" s="9">
        <v>36338.910000000003</v>
      </c>
      <c r="L25" s="12"/>
      <c r="M25" s="9">
        <v>9621</v>
      </c>
      <c r="N25" s="9">
        <v>9621</v>
      </c>
      <c r="O25" s="9">
        <v>9621</v>
      </c>
      <c r="P25" s="9">
        <v>9595.41</v>
      </c>
      <c r="Q25" s="9">
        <v>9621</v>
      </c>
      <c r="R25" s="9">
        <v>9621</v>
      </c>
      <c r="S25" s="9">
        <v>9596.07</v>
      </c>
      <c r="T25" s="9">
        <v>9621</v>
      </c>
      <c r="U25" s="9">
        <v>9621</v>
      </c>
      <c r="V25" s="9">
        <v>9595.5</v>
      </c>
      <c r="W25" s="12"/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4964.6899999999996</v>
      </c>
      <c r="AF25" s="9">
        <v>4953.4399999999996</v>
      </c>
      <c r="AG25" s="9">
        <v>4953.6499999999996</v>
      </c>
      <c r="AH25" s="12"/>
      <c r="AI25" s="9">
        <v>4221.71</v>
      </c>
      <c r="AJ25" s="9">
        <v>4191.18</v>
      </c>
      <c r="AK25" s="9">
        <v>4191.24</v>
      </c>
      <c r="AL25" s="9">
        <v>4194.83</v>
      </c>
      <c r="AM25" s="9">
        <v>4185.66</v>
      </c>
      <c r="AN25" s="9">
        <v>4187.09</v>
      </c>
      <c r="AO25" s="9">
        <v>4187.37</v>
      </c>
      <c r="AP25" s="9">
        <v>4185.66</v>
      </c>
      <c r="AQ25" s="9">
        <v>4187.09</v>
      </c>
      <c r="AR25" s="9">
        <v>4187.37</v>
      </c>
      <c r="AS25" s="12"/>
      <c r="AT25" s="9">
        <v>26364</v>
      </c>
      <c r="AU25" s="9">
        <v>26364</v>
      </c>
      <c r="AV25" s="9">
        <v>26364</v>
      </c>
      <c r="AW25" s="9">
        <v>26295.68</v>
      </c>
      <c r="AX25" s="9">
        <v>26364</v>
      </c>
      <c r="AY25" s="9">
        <v>26364</v>
      </c>
      <c r="AZ25" s="9">
        <v>26296.26</v>
      </c>
      <c r="BA25" s="9">
        <v>26364</v>
      </c>
      <c r="BB25" s="9">
        <v>26364</v>
      </c>
      <c r="BC25" s="9">
        <v>26296.26</v>
      </c>
      <c r="BD25" s="12"/>
      <c r="BE25" s="9">
        <v>25656</v>
      </c>
      <c r="BF25" s="9">
        <v>24625.61</v>
      </c>
      <c r="BG25" s="9">
        <v>24580.14</v>
      </c>
      <c r="BH25" s="9">
        <v>24580.04</v>
      </c>
      <c r="BI25" s="9">
        <v>24625.96</v>
      </c>
      <c r="BJ25" s="9">
        <v>24603.55</v>
      </c>
      <c r="BK25" s="9">
        <v>24579.82</v>
      </c>
      <c r="BL25" s="9">
        <v>24625.39</v>
      </c>
      <c r="BM25" s="9">
        <v>24579.82</v>
      </c>
      <c r="BN25" s="9">
        <v>24579.77</v>
      </c>
      <c r="BO25" s="12"/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20000</v>
      </c>
      <c r="BX25" s="9">
        <v>19891.810000000001</v>
      </c>
      <c r="BY25" s="9">
        <v>19894.12</v>
      </c>
    </row>
    <row r="26" spans="1:77" x14ac:dyDescent="0.25">
      <c r="A26" s="5">
        <v>1997</v>
      </c>
      <c r="B26" s="9">
        <v>36460</v>
      </c>
      <c r="C26" s="9">
        <v>36460</v>
      </c>
      <c r="D26" s="9">
        <v>36412.339999999997</v>
      </c>
      <c r="E26" s="9">
        <v>36412.480000000003</v>
      </c>
      <c r="F26" s="9">
        <v>36458.44</v>
      </c>
      <c r="G26" s="9">
        <v>36339.370000000003</v>
      </c>
      <c r="H26" s="9">
        <v>36341.58</v>
      </c>
      <c r="I26" s="9">
        <v>36460</v>
      </c>
      <c r="J26" s="9">
        <v>36415.339999999997</v>
      </c>
      <c r="K26" s="9">
        <v>36338.81</v>
      </c>
      <c r="L26" s="12"/>
      <c r="M26" s="9">
        <v>9621</v>
      </c>
      <c r="N26" s="9">
        <v>9621</v>
      </c>
      <c r="O26" s="9">
        <v>9609.7900000000009</v>
      </c>
      <c r="P26" s="9">
        <v>9594.42</v>
      </c>
      <c r="Q26" s="9">
        <v>9621</v>
      </c>
      <c r="R26" s="9">
        <v>9609.7900000000009</v>
      </c>
      <c r="S26" s="9">
        <v>9594.34</v>
      </c>
      <c r="T26" s="9">
        <v>9621</v>
      </c>
      <c r="U26" s="9">
        <v>9609.7900000000009</v>
      </c>
      <c r="V26" s="9">
        <v>9594.5400000000009</v>
      </c>
      <c r="W26" s="12"/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4964.68</v>
      </c>
      <c r="AF26" s="9">
        <v>4965</v>
      </c>
      <c r="AG26" s="9">
        <v>4965</v>
      </c>
      <c r="AH26" s="12"/>
      <c r="AI26" s="9">
        <v>4184.08</v>
      </c>
      <c r="AJ26" s="9">
        <v>4197.87</v>
      </c>
      <c r="AK26" s="9">
        <v>4195.72</v>
      </c>
      <c r="AL26" s="9">
        <v>4197.03</v>
      </c>
      <c r="AM26" s="9">
        <v>4188.7</v>
      </c>
      <c r="AN26" s="9">
        <v>4188.59</v>
      </c>
      <c r="AO26" s="9">
        <v>4191.32</v>
      </c>
      <c r="AP26" s="9">
        <v>4188.62</v>
      </c>
      <c r="AQ26" s="9">
        <v>4188.59</v>
      </c>
      <c r="AR26" s="9">
        <v>4191.32</v>
      </c>
      <c r="AS26" s="12"/>
      <c r="AT26" s="9">
        <v>26364</v>
      </c>
      <c r="AU26" s="9">
        <v>26364</v>
      </c>
      <c r="AV26" s="9">
        <v>26364</v>
      </c>
      <c r="AW26" s="9">
        <v>26364</v>
      </c>
      <c r="AX26" s="9">
        <v>26364</v>
      </c>
      <c r="AY26" s="9">
        <v>26364</v>
      </c>
      <c r="AZ26" s="9">
        <v>26364</v>
      </c>
      <c r="BA26" s="9">
        <v>26364</v>
      </c>
      <c r="BB26" s="9">
        <v>26364</v>
      </c>
      <c r="BC26" s="9">
        <v>26364</v>
      </c>
      <c r="BD26" s="12"/>
      <c r="BE26" s="9">
        <v>24628.5</v>
      </c>
      <c r="BF26" s="9">
        <v>24627.119999999999</v>
      </c>
      <c r="BG26" s="9">
        <v>24580.04</v>
      </c>
      <c r="BH26" s="9">
        <v>24890.93</v>
      </c>
      <c r="BI26" s="9">
        <v>24627.119999999999</v>
      </c>
      <c r="BJ26" s="9">
        <v>24580.09</v>
      </c>
      <c r="BK26" s="9">
        <v>25124.25</v>
      </c>
      <c r="BL26" s="9">
        <v>24627.119999999999</v>
      </c>
      <c r="BM26" s="9">
        <v>24580.04</v>
      </c>
      <c r="BN26" s="9">
        <v>25149.3</v>
      </c>
      <c r="BO26" s="12"/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19992.78</v>
      </c>
      <c r="BX26" s="9">
        <v>19895.419999999998</v>
      </c>
      <c r="BY26" s="9">
        <v>19794.12</v>
      </c>
    </row>
    <row r="27" spans="1:77" x14ac:dyDescent="0.25">
      <c r="A27" s="5">
        <v>1998</v>
      </c>
      <c r="B27" s="9">
        <v>36460</v>
      </c>
      <c r="C27" s="9">
        <v>36460</v>
      </c>
      <c r="D27" s="9">
        <v>36460</v>
      </c>
      <c r="E27" s="9">
        <v>36411.760000000002</v>
      </c>
      <c r="F27" s="9">
        <v>36460</v>
      </c>
      <c r="G27" s="9">
        <v>36460</v>
      </c>
      <c r="H27" s="9">
        <v>36413.68</v>
      </c>
      <c r="I27" s="9">
        <v>36460</v>
      </c>
      <c r="J27" s="9">
        <v>36460</v>
      </c>
      <c r="K27" s="9">
        <v>36413.019999999997</v>
      </c>
      <c r="L27" s="12"/>
      <c r="M27" s="9">
        <v>9621</v>
      </c>
      <c r="N27" s="9">
        <v>9621</v>
      </c>
      <c r="O27" s="9">
        <v>9621</v>
      </c>
      <c r="P27" s="9">
        <v>9621</v>
      </c>
      <c r="Q27" s="9">
        <v>9621</v>
      </c>
      <c r="R27" s="9">
        <v>9621</v>
      </c>
      <c r="S27" s="9">
        <v>9621</v>
      </c>
      <c r="T27" s="9">
        <v>9621</v>
      </c>
      <c r="U27" s="9">
        <v>9621</v>
      </c>
      <c r="V27" s="9">
        <v>9621</v>
      </c>
      <c r="W27" s="12"/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4965</v>
      </c>
      <c r="AF27" s="9">
        <v>4965</v>
      </c>
      <c r="AG27" s="9">
        <v>4953.49</v>
      </c>
      <c r="AH27" s="12"/>
      <c r="AI27" s="9">
        <v>4183.82</v>
      </c>
      <c r="AJ27" s="9">
        <v>4190.07</v>
      </c>
      <c r="AK27" s="9">
        <v>4190.13</v>
      </c>
      <c r="AL27" s="9">
        <v>4193.1499999999996</v>
      </c>
      <c r="AM27" s="9">
        <v>4185.09</v>
      </c>
      <c r="AN27" s="9">
        <v>4185.16</v>
      </c>
      <c r="AO27" s="9">
        <v>4186.83</v>
      </c>
      <c r="AP27" s="9">
        <v>4185.09</v>
      </c>
      <c r="AQ27" s="9">
        <v>4185.16</v>
      </c>
      <c r="AR27" s="9">
        <v>4186.83</v>
      </c>
      <c r="AS27" s="12"/>
      <c r="AT27" s="9">
        <v>26364</v>
      </c>
      <c r="AU27" s="9">
        <v>26364</v>
      </c>
      <c r="AV27" s="9">
        <v>26364</v>
      </c>
      <c r="AW27" s="9">
        <v>26296.22</v>
      </c>
      <c r="AX27" s="9">
        <v>26364</v>
      </c>
      <c r="AY27" s="9">
        <v>26364</v>
      </c>
      <c r="AZ27" s="9">
        <v>26296.35</v>
      </c>
      <c r="BA27" s="9">
        <v>26364</v>
      </c>
      <c r="BB27" s="9">
        <v>26364</v>
      </c>
      <c r="BC27" s="9">
        <v>26296.35</v>
      </c>
      <c r="BD27" s="12"/>
      <c r="BE27" s="9">
        <v>25596.63</v>
      </c>
      <c r="BF27" s="9">
        <v>25595.31</v>
      </c>
      <c r="BG27" s="9">
        <v>25543.65</v>
      </c>
      <c r="BH27" s="9">
        <v>24741.74</v>
      </c>
      <c r="BI27" s="9">
        <v>25595.31</v>
      </c>
      <c r="BJ27" s="9">
        <v>25543.67</v>
      </c>
      <c r="BK27" s="9">
        <v>24684.98</v>
      </c>
      <c r="BL27" s="9">
        <v>25595.31</v>
      </c>
      <c r="BM27" s="9">
        <v>25543.65</v>
      </c>
      <c r="BN27" s="9">
        <v>24578.17</v>
      </c>
      <c r="BO27" s="12"/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20000</v>
      </c>
      <c r="BX27" s="9">
        <v>20000</v>
      </c>
      <c r="BY27" s="9">
        <v>19954.919999999998</v>
      </c>
    </row>
    <row r="28" spans="1:77" x14ac:dyDescent="0.25">
      <c r="A28" s="5">
        <v>1999</v>
      </c>
      <c r="B28" s="9">
        <v>36460</v>
      </c>
      <c r="C28" s="9">
        <v>36460</v>
      </c>
      <c r="D28" s="9">
        <v>36339.360000000001</v>
      </c>
      <c r="E28" s="9">
        <v>36340.300000000003</v>
      </c>
      <c r="F28" s="9">
        <v>36460</v>
      </c>
      <c r="G28" s="9">
        <v>36342.879999999997</v>
      </c>
      <c r="H28" s="9">
        <v>33228.19</v>
      </c>
      <c r="I28" s="9">
        <v>36460</v>
      </c>
      <c r="J28" s="9">
        <v>36340.28</v>
      </c>
      <c r="K28" s="9">
        <v>36344.54</v>
      </c>
      <c r="L28" s="12"/>
      <c r="M28" s="9">
        <v>9621</v>
      </c>
      <c r="N28" s="9">
        <v>9621</v>
      </c>
      <c r="O28" s="9">
        <v>9592.9599999999991</v>
      </c>
      <c r="P28" s="9">
        <v>8629.09</v>
      </c>
      <c r="Q28" s="9">
        <v>9621</v>
      </c>
      <c r="R28" s="9">
        <v>9566.82</v>
      </c>
      <c r="S28" s="9">
        <v>8628.69</v>
      </c>
      <c r="T28" s="9">
        <v>9621</v>
      </c>
      <c r="U28" s="9">
        <v>9566.82</v>
      </c>
      <c r="V28" s="9">
        <v>8630.09</v>
      </c>
      <c r="W28" s="12"/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4964.68</v>
      </c>
      <c r="AF28" s="9">
        <v>4953.07</v>
      </c>
      <c r="AG28" s="9">
        <v>4953.1499999999996</v>
      </c>
      <c r="AH28" s="12"/>
      <c r="AI28" s="9">
        <v>4184.54</v>
      </c>
      <c r="AJ28" s="9">
        <v>4148.95</v>
      </c>
      <c r="AK28" s="9">
        <v>4198.13</v>
      </c>
      <c r="AL28" s="9">
        <v>4202.6099999999997</v>
      </c>
      <c r="AM28" s="9">
        <v>4190.58</v>
      </c>
      <c r="AN28" s="9">
        <v>4189.7</v>
      </c>
      <c r="AO28" s="9">
        <v>4193.08</v>
      </c>
      <c r="AP28" s="9">
        <v>4190.46</v>
      </c>
      <c r="AQ28" s="9">
        <v>4189.7</v>
      </c>
      <c r="AR28" s="9">
        <v>4193.08</v>
      </c>
      <c r="AS28" s="12"/>
      <c r="AT28" s="9">
        <v>26361.77</v>
      </c>
      <c r="AU28" s="9">
        <v>26361.77</v>
      </c>
      <c r="AV28" s="9">
        <v>26364</v>
      </c>
      <c r="AW28" s="9">
        <v>26297.02</v>
      </c>
      <c r="AX28" s="9">
        <v>26361.77</v>
      </c>
      <c r="AY28" s="9">
        <v>26345.66</v>
      </c>
      <c r="AZ28" s="9">
        <v>26297.62</v>
      </c>
      <c r="BA28" s="9">
        <v>26361.77</v>
      </c>
      <c r="BB28" s="9">
        <v>26345.66</v>
      </c>
      <c r="BC28" s="9">
        <v>26297.62</v>
      </c>
      <c r="BD28" s="12"/>
      <c r="BE28" s="9">
        <v>24627.52</v>
      </c>
      <c r="BF28" s="9">
        <v>24628.94</v>
      </c>
      <c r="BG28" s="9">
        <v>24726.27</v>
      </c>
      <c r="BH28" s="9">
        <v>24625.39</v>
      </c>
      <c r="BI28" s="9">
        <v>24628.93</v>
      </c>
      <c r="BJ28" s="9">
        <v>24726.38</v>
      </c>
      <c r="BK28" s="9">
        <v>24591.34</v>
      </c>
      <c r="BL28" s="9">
        <v>24628.73</v>
      </c>
      <c r="BM28" s="9">
        <v>24726.38</v>
      </c>
      <c r="BN28" s="9">
        <v>24580</v>
      </c>
      <c r="BO28" s="12"/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19992.78</v>
      </c>
      <c r="BX28" s="9">
        <v>19799.37</v>
      </c>
      <c r="BY28" s="9">
        <v>19808.62</v>
      </c>
    </row>
    <row r="29" spans="1:77" x14ac:dyDescent="0.25">
      <c r="A29" s="5">
        <v>2000</v>
      </c>
      <c r="B29" s="9">
        <v>36460</v>
      </c>
      <c r="C29" s="9">
        <v>36460</v>
      </c>
      <c r="D29" s="9">
        <v>36339.440000000002</v>
      </c>
      <c r="E29" s="9">
        <v>36340.11</v>
      </c>
      <c r="F29" s="9">
        <v>36460</v>
      </c>
      <c r="G29" s="9">
        <v>36343.980000000003</v>
      </c>
      <c r="H29" s="9">
        <v>33844.19</v>
      </c>
      <c r="I29" s="9">
        <v>36460</v>
      </c>
      <c r="J29" s="9">
        <v>36341.410000000003</v>
      </c>
      <c r="K29" s="9">
        <v>36342.959999999999</v>
      </c>
      <c r="L29" s="12"/>
      <c r="M29" s="9">
        <v>9621</v>
      </c>
      <c r="N29" s="9">
        <v>9621</v>
      </c>
      <c r="O29" s="9">
        <v>9592.31</v>
      </c>
      <c r="P29" s="9">
        <v>5621.52</v>
      </c>
      <c r="Q29" s="9">
        <v>9621</v>
      </c>
      <c r="R29" s="9">
        <v>9565.18</v>
      </c>
      <c r="S29" s="9">
        <v>5590.32</v>
      </c>
      <c r="T29" s="9">
        <v>9621</v>
      </c>
      <c r="U29" s="9">
        <v>9565.18</v>
      </c>
      <c r="V29" s="9">
        <v>5597.74</v>
      </c>
      <c r="W29" s="12"/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4964.68</v>
      </c>
      <c r="AF29" s="9">
        <v>4953.25</v>
      </c>
      <c r="AG29" s="9">
        <v>4953.24</v>
      </c>
      <c r="AH29" s="12"/>
      <c r="AI29" s="9">
        <v>4221.7700000000004</v>
      </c>
      <c r="AJ29" s="9">
        <v>4196.74</v>
      </c>
      <c r="AK29" s="9">
        <v>4199.84</v>
      </c>
      <c r="AL29" s="9">
        <v>4204.7299999999996</v>
      </c>
      <c r="AM29" s="9">
        <v>4186.18</v>
      </c>
      <c r="AN29" s="9">
        <v>4186.84</v>
      </c>
      <c r="AO29" s="9">
        <v>4191.62</v>
      </c>
      <c r="AP29" s="9">
        <v>4186.18</v>
      </c>
      <c r="AQ29" s="9">
        <v>4186.84</v>
      </c>
      <c r="AR29" s="9">
        <v>4191.62</v>
      </c>
      <c r="AS29" s="12"/>
      <c r="AT29" s="9">
        <v>26358.240000000002</v>
      </c>
      <c r="AU29" s="9">
        <v>26358.240000000002</v>
      </c>
      <c r="AV29" s="9">
        <v>26296.65</v>
      </c>
      <c r="AW29" s="9">
        <v>26296.37</v>
      </c>
      <c r="AX29" s="9">
        <v>26358.240000000002</v>
      </c>
      <c r="AY29" s="9">
        <v>26191.95</v>
      </c>
      <c r="AZ29" s="9">
        <v>26192.29</v>
      </c>
      <c r="BA29" s="9">
        <v>26358.240000000002</v>
      </c>
      <c r="BB29" s="9">
        <v>26191.95</v>
      </c>
      <c r="BC29" s="9">
        <v>26192.29</v>
      </c>
      <c r="BD29" s="12"/>
      <c r="BE29" s="9">
        <v>24625.21</v>
      </c>
      <c r="BF29" s="9">
        <v>24626.2</v>
      </c>
      <c r="BG29" s="9">
        <v>24577.86</v>
      </c>
      <c r="BH29" s="9">
        <v>25046.99</v>
      </c>
      <c r="BI29" s="9">
        <v>24626.799999999999</v>
      </c>
      <c r="BJ29" s="9">
        <v>24577.86</v>
      </c>
      <c r="BK29" s="9">
        <v>25067.41</v>
      </c>
      <c r="BL29" s="9">
        <v>24625.51</v>
      </c>
      <c r="BM29" s="9">
        <v>24577.86</v>
      </c>
      <c r="BN29" s="9">
        <v>25049.57</v>
      </c>
      <c r="BO29" s="12"/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20000</v>
      </c>
      <c r="BX29" s="9">
        <v>19952.580000000002</v>
      </c>
      <c r="BY29" s="9">
        <v>19794.34</v>
      </c>
    </row>
    <row r="30" spans="1:77" x14ac:dyDescent="0.25">
      <c r="A30" s="5">
        <v>2001</v>
      </c>
      <c r="B30" s="9">
        <v>36455.949999999997</v>
      </c>
      <c r="C30" s="9">
        <v>36455.949999999997</v>
      </c>
      <c r="D30" s="9">
        <v>36342.82</v>
      </c>
      <c r="E30" s="9">
        <v>36017.46</v>
      </c>
      <c r="F30" s="9">
        <v>36452.69</v>
      </c>
      <c r="G30" s="9">
        <v>34430.53</v>
      </c>
      <c r="H30" s="9">
        <v>32675.42</v>
      </c>
      <c r="I30" s="9">
        <v>36452.69</v>
      </c>
      <c r="J30" s="9">
        <v>36349.11</v>
      </c>
      <c r="K30" s="9">
        <v>36233.949999999997</v>
      </c>
      <c r="L30" s="12"/>
      <c r="M30" s="9">
        <v>5999.29</v>
      </c>
      <c r="N30" s="9">
        <v>6127.91</v>
      </c>
      <c r="O30" s="9">
        <v>7232.13</v>
      </c>
      <c r="P30" s="9">
        <v>5651.23</v>
      </c>
      <c r="Q30" s="9">
        <v>6130.94</v>
      </c>
      <c r="R30" s="9">
        <v>7231.77</v>
      </c>
      <c r="S30" s="9">
        <v>5650.97</v>
      </c>
      <c r="T30" s="9">
        <v>6357.87</v>
      </c>
      <c r="U30" s="9">
        <v>7238.34</v>
      </c>
      <c r="V30" s="9">
        <v>5654.53</v>
      </c>
      <c r="W30" s="12"/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4964.68</v>
      </c>
      <c r="AF30" s="9">
        <v>4953.33</v>
      </c>
      <c r="AG30" s="9">
        <v>4953.37</v>
      </c>
      <c r="AH30" s="12"/>
      <c r="AI30" s="9">
        <v>4185.5</v>
      </c>
      <c r="AJ30" s="9">
        <v>4206.41</v>
      </c>
      <c r="AK30" s="9">
        <v>4202.21</v>
      </c>
      <c r="AL30" s="9">
        <v>4204.8999999999996</v>
      </c>
      <c r="AM30" s="9">
        <v>4192.6000000000004</v>
      </c>
      <c r="AN30" s="9">
        <v>4192.2299999999996</v>
      </c>
      <c r="AO30" s="9">
        <v>4193.26</v>
      </c>
      <c r="AP30" s="9">
        <v>4192.28</v>
      </c>
      <c r="AQ30" s="9">
        <v>4192.2299999999996</v>
      </c>
      <c r="AR30" s="9">
        <v>4192.8100000000004</v>
      </c>
      <c r="AS30" s="12"/>
      <c r="AT30" s="9">
        <v>26358.240000000002</v>
      </c>
      <c r="AU30" s="9">
        <v>26358.240000000002</v>
      </c>
      <c r="AV30" s="9">
        <v>26195.85</v>
      </c>
      <c r="AW30" s="9">
        <v>26195.54</v>
      </c>
      <c r="AX30" s="9">
        <v>26346.11</v>
      </c>
      <c r="AY30" s="9">
        <v>26196.44</v>
      </c>
      <c r="AZ30" s="9">
        <v>26196.13</v>
      </c>
      <c r="BA30" s="9">
        <v>26355.46</v>
      </c>
      <c r="BB30" s="9">
        <v>26196.44</v>
      </c>
      <c r="BC30" s="9">
        <v>26196.13</v>
      </c>
      <c r="BD30" s="12"/>
      <c r="BE30" s="9">
        <v>25082.02</v>
      </c>
      <c r="BF30" s="9">
        <v>24907.52</v>
      </c>
      <c r="BG30" s="9">
        <v>24579.9</v>
      </c>
      <c r="BH30" s="9">
        <v>24909.99</v>
      </c>
      <c r="BI30" s="9">
        <v>24982.78</v>
      </c>
      <c r="BJ30" s="9">
        <v>24634.95</v>
      </c>
      <c r="BK30" s="9">
        <v>25065.06</v>
      </c>
      <c r="BL30" s="9">
        <v>24631.91</v>
      </c>
      <c r="BM30" s="9">
        <v>24579.96</v>
      </c>
      <c r="BN30" s="9">
        <v>24976.95</v>
      </c>
      <c r="BO30" s="12"/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18152.849999999999</v>
      </c>
      <c r="BX30" s="9">
        <v>19812.54</v>
      </c>
      <c r="BY30" s="9">
        <v>19701.79</v>
      </c>
    </row>
    <row r="31" spans="1:77" x14ac:dyDescent="0.25">
      <c r="A31" s="5">
        <v>2002</v>
      </c>
      <c r="B31" s="9">
        <v>34444.51</v>
      </c>
      <c r="C31" s="9">
        <v>32795.18</v>
      </c>
      <c r="D31" s="9">
        <v>30580.65</v>
      </c>
      <c r="E31" s="9">
        <v>28660</v>
      </c>
      <c r="F31" s="9">
        <v>31655.15</v>
      </c>
      <c r="G31" s="9">
        <v>27302.799999999999</v>
      </c>
      <c r="H31" s="9">
        <v>22391.62</v>
      </c>
      <c r="I31" s="9">
        <v>32764.2</v>
      </c>
      <c r="J31" s="9">
        <v>32379.439999999999</v>
      </c>
      <c r="K31" s="9">
        <v>26790.6</v>
      </c>
      <c r="L31" s="12"/>
      <c r="M31" s="9">
        <v>4222.46</v>
      </c>
      <c r="N31" s="9">
        <v>4253.8100000000004</v>
      </c>
      <c r="O31" s="9">
        <v>4257.3500000000004</v>
      </c>
      <c r="P31" s="9">
        <v>3500.29</v>
      </c>
      <c r="Q31" s="9">
        <v>4248.3599999999997</v>
      </c>
      <c r="R31" s="9">
        <v>4256.3100000000004</v>
      </c>
      <c r="S31" s="9">
        <v>3498.26</v>
      </c>
      <c r="T31" s="9">
        <v>4314.54</v>
      </c>
      <c r="U31" s="9">
        <v>4257.8100000000004</v>
      </c>
      <c r="V31" s="9">
        <v>3501.93</v>
      </c>
      <c r="W31" s="12"/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4964</v>
      </c>
      <c r="AF31" s="9">
        <v>4935.59</v>
      </c>
      <c r="AG31" s="9">
        <v>4935.72</v>
      </c>
      <c r="AH31" s="12"/>
      <c r="AI31" s="9">
        <v>4185.95</v>
      </c>
      <c r="AJ31" s="9">
        <v>3606.13</v>
      </c>
      <c r="AK31" s="9">
        <v>3972.73</v>
      </c>
      <c r="AL31" s="9">
        <v>3401.74</v>
      </c>
      <c r="AM31" s="9">
        <v>4195.66</v>
      </c>
      <c r="AN31" s="9">
        <v>4196.83</v>
      </c>
      <c r="AO31" s="9">
        <v>4198.8900000000003</v>
      </c>
      <c r="AP31" s="9">
        <v>4195.42</v>
      </c>
      <c r="AQ31" s="9">
        <v>4196.83</v>
      </c>
      <c r="AR31" s="9">
        <v>4198.8900000000003</v>
      </c>
      <c r="AS31" s="12"/>
      <c r="AT31" s="9">
        <v>26358.240000000002</v>
      </c>
      <c r="AU31" s="9">
        <v>26358.240000000002</v>
      </c>
      <c r="AV31" s="9">
        <v>26194.75</v>
      </c>
      <c r="AW31" s="9">
        <v>26195.02</v>
      </c>
      <c r="AX31" s="9">
        <v>26358.240000000002</v>
      </c>
      <c r="AY31" s="9">
        <v>26195.34</v>
      </c>
      <c r="AZ31" s="9">
        <v>26192.7</v>
      </c>
      <c r="BA31" s="9">
        <v>26358.240000000002</v>
      </c>
      <c r="BB31" s="9">
        <v>26195.34</v>
      </c>
      <c r="BC31" s="9">
        <v>26192.7</v>
      </c>
      <c r="BD31" s="12"/>
      <c r="BE31" s="9">
        <v>25626.19</v>
      </c>
      <c r="BF31" s="9">
        <v>24852.38</v>
      </c>
      <c r="BG31" s="9">
        <v>24580.04</v>
      </c>
      <c r="BH31" s="9">
        <v>24836.97</v>
      </c>
      <c r="BI31" s="9">
        <v>25032.59</v>
      </c>
      <c r="BJ31" s="9">
        <v>24650.9</v>
      </c>
      <c r="BK31" s="9">
        <v>25080.6</v>
      </c>
      <c r="BL31" s="9">
        <v>24709.75</v>
      </c>
      <c r="BM31" s="9">
        <v>24594.13</v>
      </c>
      <c r="BN31" s="9">
        <v>25015.22</v>
      </c>
      <c r="BO31" s="12"/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11349.86</v>
      </c>
      <c r="BX31" s="9">
        <v>15623.38</v>
      </c>
      <c r="BY31" s="9">
        <v>10725.19</v>
      </c>
    </row>
    <row r="32" spans="1:77" x14ac:dyDescent="0.25">
      <c r="A32" s="5">
        <v>2003</v>
      </c>
      <c r="B32" s="9">
        <v>36421.11</v>
      </c>
      <c r="C32" s="9">
        <v>34603.519999999997</v>
      </c>
      <c r="D32" s="9">
        <v>34096.46</v>
      </c>
      <c r="E32" s="9">
        <v>31630.9</v>
      </c>
      <c r="F32" s="9">
        <v>30851.17</v>
      </c>
      <c r="G32" s="9">
        <v>32696.720000000001</v>
      </c>
      <c r="H32" s="9">
        <v>21808.23</v>
      </c>
      <c r="I32" s="9">
        <v>36141.26</v>
      </c>
      <c r="J32" s="9">
        <v>36350.79</v>
      </c>
      <c r="K32" s="9">
        <v>30779.82</v>
      </c>
      <c r="L32" s="12"/>
      <c r="M32" s="9">
        <v>7100.87</v>
      </c>
      <c r="N32" s="9">
        <v>7126.55</v>
      </c>
      <c r="O32" s="9">
        <v>9071.59</v>
      </c>
      <c r="P32" s="9">
        <v>6526.78</v>
      </c>
      <c r="Q32" s="9">
        <v>5978.76</v>
      </c>
      <c r="R32" s="9">
        <v>7183.94</v>
      </c>
      <c r="S32" s="9">
        <v>6528.95</v>
      </c>
      <c r="T32" s="9">
        <v>5978.49</v>
      </c>
      <c r="U32" s="9">
        <v>8976.32</v>
      </c>
      <c r="V32" s="9">
        <v>6526.77</v>
      </c>
      <c r="W32" s="12"/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4964</v>
      </c>
      <c r="AF32" s="9">
        <v>4953.62</v>
      </c>
      <c r="AG32" s="9">
        <v>4953.7</v>
      </c>
      <c r="AH32" s="12"/>
      <c r="AI32" s="9">
        <v>4190.74</v>
      </c>
      <c r="AJ32" s="9">
        <v>4222.7299999999996</v>
      </c>
      <c r="AK32" s="9">
        <v>4206.74</v>
      </c>
      <c r="AL32" s="9">
        <v>4208.99</v>
      </c>
      <c r="AM32" s="9">
        <v>4205.05</v>
      </c>
      <c r="AN32" s="9">
        <v>4198.7</v>
      </c>
      <c r="AO32" s="9">
        <v>4201.46</v>
      </c>
      <c r="AP32" s="9">
        <v>4204.92</v>
      </c>
      <c r="AQ32" s="9">
        <v>4197.5600000000004</v>
      </c>
      <c r="AR32" s="9">
        <v>4201.46</v>
      </c>
      <c r="AS32" s="12"/>
      <c r="AT32" s="9">
        <v>26358.240000000002</v>
      </c>
      <c r="AU32" s="9">
        <v>26358.240000000002</v>
      </c>
      <c r="AV32" s="9">
        <v>26297.82</v>
      </c>
      <c r="AW32" s="9">
        <v>26297.82</v>
      </c>
      <c r="AX32" s="9">
        <v>26358.240000000002</v>
      </c>
      <c r="AY32" s="9">
        <v>26297.96</v>
      </c>
      <c r="AZ32" s="9">
        <v>26298.080000000002</v>
      </c>
      <c r="BA32" s="9">
        <v>26358.240000000002</v>
      </c>
      <c r="BB32" s="9">
        <v>26297.96</v>
      </c>
      <c r="BC32" s="9">
        <v>26298.080000000002</v>
      </c>
      <c r="BD32" s="12"/>
      <c r="BE32" s="9">
        <v>25652.29</v>
      </c>
      <c r="BF32" s="9">
        <v>24887.69</v>
      </c>
      <c r="BG32" s="9">
        <v>24586.22</v>
      </c>
      <c r="BH32" s="9">
        <v>24842.639999999999</v>
      </c>
      <c r="BI32" s="9">
        <v>25063.87</v>
      </c>
      <c r="BJ32" s="9">
        <v>24676.74</v>
      </c>
      <c r="BK32" s="9">
        <v>25104.33</v>
      </c>
      <c r="BL32" s="9">
        <v>24745.53</v>
      </c>
      <c r="BM32" s="9">
        <v>24620.23</v>
      </c>
      <c r="BN32" s="9">
        <v>25039.17</v>
      </c>
      <c r="BO32" s="12"/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17808.84</v>
      </c>
      <c r="BX32" s="9">
        <v>19814.849999999999</v>
      </c>
      <c r="BY32" s="9">
        <v>19691.599999999999</v>
      </c>
    </row>
    <row r="33" spans="1:77" x14ac:dyDescent="0.25">
      <c r="A33" s="5">
        <v>2004</v>
      </c>
      <c r="B33" s="9">
        <v>36343.550000000003</v>
      </c>
      <c r="C33" s="9">
        <v>34126.21</v>
      </c>
      <c r="D33" s="9">
        <v>32866.07</v>
      </c>
      <c r="E33" s="9">
        <v>27510.67</v>
      </c>
      <c r="F33" s="9">
        <v>24529.64</v>
      </c>
      <c r="G33" s="9">
        <v>26357.8</v>
      </c>
      <c r="H33" s="9">
        <v>13369.17</v>
      </c>
      <c r="I33" s="9">
        <v>34048.57</v>
      </c>
      <c r="J33" s="9">
        <v>35129.72</v>
      </c>
      <c r="K33" s="9">
        <v>26589.58</v>
      </c>
      <c r="L33" s="12"/>
      <c r="M33" s="9">
        <v>6092.97</v>
      </c>
      <c r="N33" s="9">
        <v>6155.6</v>
      </c>
      <c r="O33" s="9">
        <v>7027.86</v>
      </c>
      <c r="P33" s="9">
        <v>6146.47</v>
      </c>
      <c r="Q33" s="9">
        <v>4941.25</v>
      </c>
      <c r="R33" s="9">
        <v>6526.09</v>
      </c>
      <c r="S33" s="9">
        <v>5484.39</v>
      </c>
      <c r="T33" s="9">
        <v>4968.6000000000004</v>
      </c>
      <c r="U33" s="9">
        <v>6526.1</v>
      </c>
      <c r="V33" s="9">
        <v>6150.2</v>
      </c>
      <c r="W33" s="12"/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4964.68</v>
      </c>
      <c r="AF33" s="9">
        <v>4953.3900000000003</v>
      </c>
      <c r="AG33" s="9">
        <v>4953.5200000000004</v>
      </c>
      <c r="AH33" s="12"/>
      <c r="AI33" s="9">
        <v>4184.2700000000004</v>
      </c>
      <c r="AJ33" s="9">
        <v>4199.79</v>
      </c>
      <c r="AK33" s="9">
        <v>4203.5</v>
      </c>
      <c r="AL33" s="9">
        <v>4206.01</v>
      </c>
      <c r="AM33" s="9">
        <v>4189.46</v>
      </c>
      <c r="AN33" s="9">
        <v>4193.53</v>
      </c>
      <c r="AO33" s="9">
        <v>4194.62</v>
      </c>
      <c r="AP33" s="9">
        <v>4189.21</v>
      </c>
      <c r="AQ33" s="9">
        <v>4193.54</v>
      </c>
      <c r="AR33" s="9">
        <v>4194.62</v>
      </c>
      <c r="AS33" s="12"/>
      <c r="AT33" s="9">
        <v>26361.77</v>
      </c>
      <c r="AU33" s="9">
        <v>26361.77</v>
      </c>
      <c r="AV33" s="9">
        <v>26297.82</v>
      </c>
      <c r="AW33" s="9">
        <v>26297.82</v>
      </c>
      <c r="AX33" s="9">
        <v>26361.77</v>
      </c>
      <c r="AY33" s="9">
        <v>26298.080000000002</v>
      </c>
      <c r="AZ33" s="9">
        <v>26298.080000000002</v>
      </c>
      <c r="BA33" s="9">
        <v>26361.77</v>
      </c>
      <c r="BB33" s="9">
        <v>26298.080000000002</v>
      </c>
      <c r="BC33" s="9">
        <v>26298.080000000002</v>
      </c>
      <c r="BD33" s="12"/>
      <c r="BE33" s="9">
        <v>25652.29</v>
      </c>
      <c r="BF33" s="9">
        <v>25641.48</v>
      </c>
      <c r="BG33" s="9">
        <v>24579.91</v>
      </c>
      <c r="BH33" s="9">
        <v>24705.16</v>
      </c>
      <c r="BI33" s="9">
        <v>25652.29</v>
      </c>
      <c r="BJ33" s="9">
        <v>24697.360000000001</v>
      </c>
      <c r="BK33" s="9">
        <v>25127.9</v>
      </c>
      <c r="BL33" s="9">
        <v>25635.73</v>
      </c>
      <c r="BM33" s="9">
        <v>24616.91</v>
      </c>
      <c r="BN33" s="9">
        <v>25060.87</v>
      </c>
      <c r="BO33" s="12"/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14821.22</v>
      </c>
      <c r="BX33" s="9">
        <v>15693.33</v>
      </c>
      <c r="BY33" s="9">
        <v>12544.62</v>
      </c>
    </row>
    <row r="34" spans="1:77" x14ac:dyDescent="0.25">
      <c r="A34" s="5">
        <v>2005</v>
      </c>
      <c r="B34" s="9">
        <v>36455.949999999997</v>
      </c>
      <c r="C34" s="9">
        <v>36449.21</v>
      </c>
      <c r="D34" s="9">
        <v>33163.57</v>
      </c>
      <c r="E34" s="9">
        <v>26149.41</v>
      </c>
      <c r="F34" s="9">
        <v>27191.14</v>
      </c>
      <c r="G34" s="9">
        <v>23774.28</v>
      </c>
      <c r="H34" s="9">
        <v>12108.34</v>
      </c>
      <c r="I34" s="9">
        <v>36449.21</v>
      </c>
      <c r="J34" s="9">
        <v>36347.050000000003</v>
      </c>
      <c r="K34" s="9">
        <v>24000.15</v>
      </c>
      <c r="L34" s="12"/>
      <c r="M34" s="9">
        <v>5496.85</v>
      </c>
      <c r="N34" s="9">
        <v>5501.8</v>
      </c>
      <c r="O34" s="9">
        <v>5995.22</v>
      </c>
      <c r="P34" s="9">
        <v>5096.29</v>
      </c>
      <c r="Q34" s="9">
        <v>5445.89</v>
      </c>
      <c r="R34" s="9">
        <v>5977.98</v>
      </c>
      <c r="S34" s="9">
        <v>4025.4</v>
      </c>
      <c r="T34" s="9">
        <v>5460.72</v>
      </c>
      <c r="U34" s="9">
        <v>5991.88</v>
      </c>
      <c r="V34" s="9">
        <v>5096.28</v>
      </c>
      <c r="W34" s="12"/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4964.07</v>
      </c>
      <c r="AF34" s="9">
        <v>4953.84</v>
      </c>
      <c r="AG34" s="9">
        <v>4953.8500000000004</v>
      </c>
      <c r="AH34" s="12"/>
      <c r="AI34" s="9">
        <v>4184.1899999999996</v>
      </c>
      <c r="AJ34" s="9">
        <v>4197.8999999999996</v>
      </c>
      <c r="AK34" s="9">
        <v>4194.1400000000003</v>
      </c>
      <c r="AL34" s="9">
        <v>4197.38</v>
      </c>
      <c r="AM34" s="9">
        <v>4190.3</v>
      </c>
      <c r="AN34" s="9">
        <v>4190.71</v>
      </c>
      <c r="AO34" s="9">
        <v>4191.49</v>
      </c>
      <c r="AP34" s="9">
        <v>4190.1400000000003</v>
      </c>
      <c r="AQ34" s="9">
        <v>4190.71</v>
      </c>
      <c r="AR34" s="9">
        <v>4191.49</v>
      </c>
      <c r="AS34" s="12"/>
      <c r="AT34" s="9">
        <v>26364</v>
      </c>
      <c r="AU34" s="9">
        <v>26364</v>
      </c>
      <c r="AV34" s="9">
        <v>26364</v>
      </c>
      <c r="AW34" s="9">
        <v>26243.79</v>
      </c>
      <c r="AX34" s="9">
        <v>26364</v>
      </c>
      <c r="AY34" s="9">
        <v>26364</v>
      </c>
      <c r="AZ34" s="9">
        <v>26193.31</v>
      </c>
      <c r="BA34" s="9">
        <v>26364</v>
      </c>
      <c r="BB34" s="9">
        <v>26364</v>
      </c>
      <c r="BC34" s="9">
        <v>26193.31</v>
      </c>
      <c r="BD34" s="12"/>
      <c r="BE34" s="9">
        <v>24677.68</v>
      </c>
      <c r="BF34" s="9">
        <v>24629.66</v>
      </c>
      <c r="BG34" s="9">
        <v>24579.96</v>
      </c>
      <c r="BH34" s="9">
        <v>24580.16</v>
      </c>
      <c r="BI34" s="9">
        <v>24629.66</v>
      </c>
      <c r="BJ34" s="9">
        <v>24586.02</v>
      </c>
      <c r="BK34" s="9">
        <v>25153.46</v>
      </c>
      <c r="BL34" s="9">
        <v>24629.66</v>
      </c>
      <c r="BM34" s="9">
        <v>24579.4</v>
      </c>
      <c r="BN34" s="9">
        <v>24739.27</v>
      </c>
      <c r="BO34" s="12"/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19992.78</v>
      </c>
      <c r="BX34" s="9">
        <v>19892.39</v>
      </c>
      <c r="BY34" s="9">
        <v>19815.740000000002</v>
      </c>
    </row>
    <row r="35" spans="1:77" x14ac:dyDescent="0.25">
      <c r="A35" s="5">
        <v>2006</v>
      </c>
      <c r="B35" s="9">
        <v>36458.44</v>
      </c>
      <c r="C35" s="9">
        <v>36458.44</v>
      </c>
      <c r="D35" s="9">
        <v>36341.94</v>
      </c>
      <c r="E35" s="9">
        <v>32888.980000000003</v>
      </c>
      <c r="F35" s="9">
        <v>36452.69</v>
      </c>
      <c r="G35" s="9">
        <v>33807.199999999997</v>
      </c>
      <c r="H35" s="9">
        <v>21704.01</v>
      </c>
      <c r="I35" s="9">
        <v>36455.949999999997</v>
      </c>
      <c r="J35" s="9">
        <v>36344.61</v>
      </c>
      <c r="K35" s="9">
        <v>32307.32</v>
      </c>
      <c r="L35" s="12"/>
      <c r="M35" s="9">
        <v>9620.61</v>
      </c>
      <c r="N35" s="9">
        <v>9620.61</v>
      </c>
      <c r="O35" s="9">
        <v>9595.26</v>
      </c>
      <c r="P35" s="9">
        <v>7143.5</v>
      </c>
      <c r="Q35" s="9">
        <v>7237.92</v>
      </c>
      <c r="R35" s="9">
        <v>8975.89</v>
      </c>
      <c r="S35" s="9">
        <v>6478.81</v>
      </c>
      <c r="T35" s="9">
        <v>9620.0400000000009</v>
      </c>
      <c r="U35" s="9">
        <v>9595.26</v>
      </c>
      <c r="V35" s="9">
        <v>6525.83</v>
      </c>
      <c r="W35" s="12"/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4964.68</v>
      </c>
      <c r="AF35" s="9">
        <v>4953.75</v>
      </c>
      <c r="AG35" s="9">
        <v>4953.87</v>
      </c>
      <c r="AH35" s="12"/>
      <c r="AI35" s="9">
        <v>4222.0600000000004</v>
      </c>
      <c r="AJ35" s="9">
        <v>4195.8900000000003</v>
      </c>
      <c r="AK35" s="9">
        <v>4198.24</v>
      </c>
      <c r="AL35" s="9">
        <v>4200.3599999999997</v>
      </c>
      <c r="AM35" s="9">
        <v>4187.7700000000004</v>
      </c>
      <c r="AN35" s="9">
        <v>4191.51</v>
      </c>
      <c r="AO35" s="9">
        <v>4191.6499999999996</v>
      </c>
      <c r="AP35" s="9">
        <v>4187.67</v>
      </c>
      <c r="AQ35" s="9">
        <v>4191.5200000000004</v>
      </c>
      <c r="AR35" s="9">
        <v>4191.6499999999996</v>
      </c>
      <c r="AS35" s="12"/>
      <c r="AT35" s="9">
        <v>26358.240000000002</v>
      </c>
      <c r="AU35" s="9">
        <v>26358.240000000002</v>
      </c>
      <c r="AV35" s="9">
        <v>26194.31</v>
      </c>
      <c r="AW35" s="9">
        <v>26196.89</v>
      </c>
      <c r="AX35" s="9">
        <v>26358.240000000002</v>
      </c>
      <c r="AY35" s="9">
        <v>26195.65</v>
      </c>
      <c r="AZ35" s="9">
        <v>26196.91</v>
      </c>
      <c r="BA35" s="9">
        <v>26358.240000000002</v>
      </c>
      <c r="BB35" s="9">
        <v>26195.65</v>
      </c>
      <c r="BC35" s="9">
        <v>26196.95</v>
      </c>
      <c r="BD35" s="12"/>
      <c r="BE35" s="9">
        <v>24627.95</v>
      </c>
      <c r="BF35" s="9">
        <v>24627.68</v>
      </c>
      <c r="BG35" s="9">
        <v>24579.95</v>
      </c>
      <c r="BH35" s="9">
        <v>24579.9</v>
      </c>
      <c r="BI35" s="9">
        <v>24627.68</v>
      </c>
      <c r="BJ35" s="9">
        <v>24632</v>
      </c>
      <c r="BK35" s="9">
        <v>25168.71</v>
      </c>
      <c r="BL35" s="9">
        <v>24627.62</v>
      </c>
      <c r="BM35" s="9">
        <v>24580</v>
      </c>
      <c r="BN35" s="9">
        <v>24776.57</v>
      </c>
      <c r="BO35" s="12"/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19996</v>
      </c>
      <c r="BX35" s="9">
        <v>19899.57</v>
      </c>
      <c r="BY35" s="9">
        <v>19812.330000000002</v>
      </c>
    </row>
    <row r="36" spans="1:77" x14ac:dyDescent="0.25">
      <c r="A36" s="5">
        <v>2007</v>
      </c>
      <c r="B36" s="9">
        <v>36460</v>
      </c>
      <c r="C36" s="9">
        <v>36460</v>
      </c>
      <c r="D36" s="9">
        <v>36412.449999999997</v>
      </c>
      <c r="E36" s="9">
        <v>33066.949999999997</v>
      </c>
      <c r="F36" s="9">
        <v>36458.44</v>
      </c>
      <c r="G36" s="9">
        <v>35130.82</v>
      </c>
      <c r="H36" s="9">
        <v>19948.830000000002</v>
      </c>
      <c r="I36" s="9">
        <v>36458.44</v>
      </c>
      <c r="J36" s="9">
        <v>36338.910000000003</v>
      </c>
      <c r="K36" s="9">
        <v>35545.18</v>
      </c>
      <c r="L36" s="12"/>
      <c r="M36" s="9">
        <v>9621</v>
      </c>
      <c r="N36" s="9">
        <v>9621</v>
      </c>
      <c r="O36" s="9">
        <v>9591.91</v>
      </c>
      <c r="P36" s="9">
        <v>8872.89</v>
      </c>
      <c r="Q36" s="9">
        <v>9620.61</v>
      </c>
      <c r="R36" s="9">
        <v>9027.19</v>
      </c>
      <c r="S36" s="9">
        <v>6523.94</v>
      </c>
      <c r="T36" s="9">
        <v>9621</v>
      </c>
      <c r="U36" s="9">
        <v>9591.91</v>
      </c>
      <c r="V36" s="9">
        <v>6523.65</v>
      </c>
      <c r="W36" s="12"/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4964.68</v>
      </c>
      <c r="AF36" s="9">
        <v>4953.58</v>
      </c>
      <c r="AG36" s="9">
        <v>4953.76</v>
      </c>
      <c r="AH36" s="12"/>
      <c r="AI36" s="9">
        <v>4184.2</v>
      </c>
      <c r="AJ36" s="9">
        <v>4194.4399999999996</v>
      </c>
      <c r="AK36" s="9">
        <v>4194.2</v>
      </c>
      <c r="AL36" s="9">
        <v>4196.46</v>
      </c>
      <c r="AM36" s="9">
        <v>4188.07</v>
      </c>
      <c r="AN36" s="9">
        <v>4189.8100000000004</v>
      </c>
      <c r="AO36" s="9">
        <v>4190.8900000000003</v>
      </c>
      <c r="AP36" s="9">
        <v>4187.97</v>
      </c>
      <c r="AQ36" s="9">
        <v>4189.8100000000004</v>
      </c>
      <c r="AR36" s="9">
        <v>4190.8900000000003</v>
      </c>
      <c r="AS36" s="12"/>
      <c r="AT36" s="9">
        <v>26364</v>
      </c>
      <c r="AU36" s="9">
        <v>26364</v>
      </c>
      <c r="AV36" s="9">
        <v>26364</v>
      </c>
      <c r="AW36" s="9">
        <v>26297.82</v>
      </c>
      <c r="AX36" s="9">
        <v>26361.77</v>
      </c>
      <c r="AY36" s="9">
        <v>26364</v>
      </c>
      <c r="AZ36" s="9">
        <v>26297.82</v>
      </c>
      <c r="BA36" s="9">
        <v>26364</v>
      </c>
      <c r="BB36" s="9">
        <v>26364</v>
      </c>
      <c r="BC36" s="9">
        <v>26297.82</v>
      </c>
      <c r="BD36" s="12"/>
      <c r="BE36" s="9">
        <v>24626.63</v>
      </c>
      <c r="BF36" s="9">
        <v>24626.65</v>
      </c>
      <c r="BG36" s="9">
        <v>24580.13</v>
      </c>
      <c r="BH36" s="9">
        <v>24580.04</v>
      </c>
      <c r="BI36" s="9">
        <v>24626.65</v>
      </c>
      <c r="BJ36" s="9">
        <v>24851.1</v>
      </c>
      <c r="BK36" s="9">
        <v>25206.51</v>
      </c>
      <c r="BL36" s="9">
        <v>24626.63</v>
      </c>
      <c r="BM36" s="9">
        <v>24599.4</v>
      </c>
      <c r="BN36" s="9">
        <v>24832.91</v>
      </c>
      <c r="BO36" s="12"/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19996</v>
      </c>
      <c r="BX36" s="9">
        <v>19783.990000000002</v>
      </c>
      <c r="BY36" s="9">
        <v>19795.330000000002</v>
      </c>
    </row>
    <row r="37" spans="1:77" x14ac:dyDescent="0.25">
      <c r="A37" s="5">
        <v>2008</v>
      </c>
      <c r="B37" s="9">
        <v>36455.949999999997</v>
      </c>
      <c r="C37" s="9">
        <v>36455.949999999997</v>
      </c>
      <c r="D37" s="9">
        <v>36343.550000000003</v>
      </c>
      <c r="E37" s="9">
        <v>36350.21</v>
      </c>
      <c r="F37" s="9">
        <v>36455.96</v>
      </c>
      <c r="G37" s="9">
        <v>36349.040000000001</v>
      </c>
      <c r="H37" s="9">
        <v>32734.89</v>
      </c>
      <c r="I37" s="9">
        <v>36455.949999999997</v>
      </c>
      <c r="J37" s="9">
        <v>36348.54</v>
      </c>
      <c r="K37" s="9">
        <v>36351.870000000003</v>
      </c>
      <c r="L37" s="12"/>
      <c r="M37" s="9">
        <v>9589.8700000000008</v>
      </c>
      <c r="N37" s="9">
        <v>9589.8700000000008</v>
      </c>
      <c r="O37" s="9">
        <v>9570.35</v>
      </c>
      <c r="P37" s="9">
        <v>9574.06</v>
      </c>
      <c r="Q37" s="9">
        <v>9589.8700000000008</v>
      </c>
      <c r="R37" s="9">
        <v>9570.3799999999992</v>
      </c>
      <c r="S37" s="9">
        <v>9543.4500000000007</v>
      </c>
      <c r="T37" s="9">
        <v>9589.8700000000008</v>
      </c>
      <c r="U37" s="9">
        <v>9570.31</v>
      </c>
      <c r="V37" s="9">
        <v>9574.1200000000008</v>
      </c>
      <c r="W37" s="12"/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4964</v>
      </c>
      <c r="AF37" s="9">
        <v>4953.75</v>
      </c>
      <c r="AG37" s="9">
        <v>4935.22</v>
      </c>
      <c r="AH37" s="12"/>
      <c r="AI37" s="9">
        <v>4185</v>
      </c>
      <c r="AJ37" s="9">
        <v>4151.05</v>
      </c>
      <c r="AK37" s="9">
        <v>4201.49</v>
      </c>
      <c r="AL37" s="9">
        <v>4206.3900000000003</v>
      </c>
      <c r="AM37" s="9">
        <v>4193.3100000000004</v>
      </c>
      <c r="AN37" s="9">
        <v>4193.29</v>
      </c>
      <c r="AO37" s="9">
        <v>4196.67</v>
      </c>
      <c r="AP37" s="9">
        <v>4192.99</v>
      </c>
      <c r="AQ37" s="9">
        <v>4193.29</v>
      </c>
      <c r="AR37" s="9">
        <v>4196.67</v>
      </c>
      <c r="AS37" s="12"/>
      <c r="AT37" s="9">
        <v>26358.240000000002</v>
      </c>
      <c r="AU37" s="9">
        <v>26358.240000000002</v>
      </c>
      <c r="AV37" s="9">
        <v>26198.35</v>
      </c>
      <c r="AW37" s="9">
        <v>26198.71</v>
      </c>
      <c r="AX37" s="9">
        <v>26358.240000000002</v>
      </c>
      <c r="AY37" s="9">
        <v>26198.75</v>
      </c>
      <c r="AZ37" s="9">
        <v>26174.21</v>
      </c>
      <c r="BA37" s="9">
        <v>26358.240000000002</v>
      </c>
      <c r="BB37" s="9">
        <v>26198.75</v>
      </c>
      <c r="BC37" s="9">
        <v>26174.21</v>
      </c>
      <c r="BD37" s="12"/>
      <c r="BE37" s="9">
        <v>24863.84</v>
      </c>
      <c r="BF37" s="9">
        <v>24771.18</v>
      </c>
      <c r="BG37" s="9">
        <v>24580.18</v>
      </c>
      <c r="BH37" s="9">
        <v>24579.91</v>
      </c>
      <c r="BI37" s="9">
        <v>24948.080000000002</v>
      </c>
      <c r="BJ37" s="9">
        <v>25130.41</v>
      </c>
      <c r="BK37" s="9">
        <v>25072</v>
      </c>
      <c r="BL37" s="9">
        <v>24915.61</v>
      </c>
      <c r="BM37" s="9">
        <v>24579.95</v>
      </c>
      <c r="BN37" s="9">
        <v>24762.18</v>
      </c>
      <c r="BO37" s="12"/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19992.78</v>
      </c>
      <c r="BX37" s="9">
        <v>19786.099999999999</v>
      </c>
      <c r="BY37" s="9">
        <v>19792.8</v>
      </c>
    </row>
    <row r="38" spans="1:77" x14ac:dyDescent="0.25">
      <c r="A38" s="5">
        <v>2009</v>
      </c>
      <c r="B38" s="9">
        <v>36460</v>
      </c>
      <c r="C38" s="9">
        <v>36460</v>
      </c>
      <c r="D38" s="9">
        <v>36411.800000000003</v>
      </c>
      <c r="E38" s="9">
        <v>36338.730000000003</v>
      </c>
      <c r="F38" s="9">
        <v>36458.44</v>
      </c>
      <c r="G38" s="9">
        <v>36342.65</v>
      </c>
      <c r="H38" s="9">
        <v>36348.230000000003</v>
      </c>
      <c r="I38" s="9">
        <v>36458.44</v>
      </c>
      <c r="J38" s="9">
        <v>36339.42</v>
      </c>
      <c r="K38" s="9">
        <v>36340.660000000003</v>
      </c>
      <c r="L38" s="12"/>
      <c r="M38" s="9">
        <v>9621</v>
      </c>
      <c r="N38" s="9">
        <v>9621</v>
      </c>
      <c r="O38" s="9">
        <v>9566.64</v>
      </c>
      <c r="P38" s="9">
        <v>8264.84</v>
      </c>
      <c r="Q38" s="9">
        <v>9621</v>
      </c>
      <c r="R38" s="9">
        <v>9566.64</v>
      </c>
      <c r="S38" s="9">
        <v>8327.25</v>
      </c>
      <c r="T38" s="9">
        <v>9621</v>
      </c>
      <c r="U38" s="9">
        <v>9566.64</v>
      </c>
      <c r="V38" s="9">
        <v>8420.0400000000009</v>
      </c>
      <c r="W38" s="12"/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4964.68</v>
      </c>
      <c r="AF38" s="9">
        <v>4953.8</v>
      </c>
      <c r="AG38" s="9">
        <v>4953.8100000000004</v>
      </c>
      <c r="AH38" s="12"/>
      <c r="AI38" s="9">
        <v>4221.8999999999996</v>
      </c>
      <c r="AJ38" s="9">
        <v>4196.08</v>
      </c>
      <c r="AK38" s="9">
        <v>4196.97</v>
      </c>
      <c r="AL38" s="9">
        <v>4201.2299999999996</v>
      </c>
      <c r="AM38" s="9">
        <v>4187.46</v>
      </c>
      <c r="AN38" s="9">
        <v>4187.74</v>
      </c>
      <c r="AO38" s="9">
        <v>4191.3900000000003</v>
      </c>
      <c r="AP38" s="9">
        <v>4187.46</v>
      </c>
      <c r="AQ38" s="9">
        <v>4187.74</v>
      </c>
      <c r="AR38" s="9">
        <v>4191.3900000000003</v>
      </c>
      <c r="AS38" s="12"/>
      <c r="AT38" s="9">
        <v>26361.77</v>
      </c>
      <c r="AU38" s="9">
        <v>26361.77</v>
      </c>
      <c r="AV38" s="9">
        <v>26296.37</v>
      </c>
      <c r="AW38" s="9">
        <v>26297.23</v>
      </c>
      <c r="AX38" s="9">
        <v>26361.77</v>
      </c>
      <c r="AY38" s="9">
        <v>26296.99</v>
      </c>
      <c r="AZ38" s="9">
        <v>26297.94</v>
      </c>
      <c r="BA38" s="9">
        <v>26361.77</v>
      </c>
      <c r="BB38" s="9">
        <v>26296.99</v>
      </c>
      <c r="BC38" s="9">
        <v>26297.94</v>
      </c>
      <c r="BD38" s="12"/>
      <c r="BE38" s="9">
        <v>24627.15</v>
      </c>
      <c r="BF38" s="9">
        <v>25009.29</v>
      </c>
      <c r="BG38" s="9">
        <v>25323.93</v>
      </c>
      <c r="BH38" s="9">
        <v>25522.82</v>
      </c>
      <c r="BI38" s="9">
        <v>25066.41</v>
      </c>
      <c r="BJ38" s="9">
        <v>25553.67</v>
      </c>
      <c r="BK38" s="9">
        <v>25554.16</v>
      </c>
      <c r="BL38" s="9">
        <v>24633.69</v>
      </c>
      <c r="BM38" s="9">
        <v>25329.37</v>
      </c>
      <c r="BN38" s="9">
        <v>25553.7</v>
      </c>
      <c r="BO38" s="12"/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19996</v>
      </c>
      <c r="BX38" s="9">
        <v>19902.259999999998</v>
      </c>
      <c r="BY38" s="9">
        <v>19788.21</v>
      </c>
    </row>
    <row r="39" spans="1:77" x14ac:dyDescent="0.25">
      <c r="A39" s="5">
        <v>2010</v>
      </c>
      <c r="B39" s="9">
        <v>36460</v>
      </c>
      <c r="C39" s="9">
        <v>36458.44</v>
      </c>
      <c r="D39" s="9">
        <v>35576.550000000003</v>
      </c>
      <c r="E39" s="9">
        <v>32715.759999999998</v>
      </c>
      <c r="F39" s="9">
        <v>36452.69</v>
      </c>
      <c r="G39" s="9">
        <v>32668.16</v>
      </c>
      <c r="H39" s="9">
        <v>27566.41</v>
      </c>
      <c r="I39" s="9">
        <v>36455.949999999997</v>
      </c>
      <c r="J39" s="9">
        <v>36236.94</v>
      </c>
      <c r="K39" s="9">
        <v>32256.44</v>
      </c>
      <c r="L39" s="12"/>
      <c r="M39" s="9">
        <v>9620.61</v>
      </c>
      <c r="N39" s="9">
        <v>9620.61</v>
      </c>
      <c r="O39" s="9">
        <v>7892.27</v>
      </c>
      <c r="P39" s="9">
        <v>5516</v>
      </c>
      <c r="Q39" s="9">
        <v>9620.0400000000009</v>
      </c>
      <c r="R39" s="9">
        <v>6827.68</v>
      </c>
      <c r="S39" s="9">
        <v>5484.7</v>
      </c>
      <c r="T39" s="9">
        <v>9620.0499999999993</v>
      </c>
      <c r="U39" s="9">
        <v>7183.39</v>
      </c>
      <c r="V39" s="9">
        <v>5526.49</v>
      </c>
      <c r="W39" s="12"/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4964</v>
      </c>
      <c r="AF39" s="9">
        <v>4936.55</v>
      </c>
      <c r="AG39" s="9">
        <v>4936.6499999999996</v>
      </c>
      <c r="AH39" s="12"/>
      <c r="AI39" s="9">
        <v>4184.49</v>
      </c>
      <c r="AJ39" s="9">
        <v>4157.1099999999997</v>
      </c>
      <c r="AK39" s="9">
        <v>4208.43</v>
      </c>
      <c r="AL39" s="9">
        <v>4209.5600000000004</v>
      </c>
      <c r="AM39" s="9">
        <v>4192.4799999999996</v>
      </c>
      <c r="AN39" s="9">
        <v>4194.45</v>
      </c>
      <c r="AO39" s="9">
        <v>4194.99</v>
      </c>
      <c r="AP39" s="9">
        <v>4192.3500000000004</v>
      </c>
      <c r="AQ39" s="9">
        <v>4194.45</v>
      </c>
      <c r="AR39" s="9">
        <v>4194.99</v>
      </c>
      <c r="AS39" s="12"/>
      <c r="AT39" s="9">
        <v>26358.240000000002</v>
      </c>
      <c r="AU39" s="9">
        <v>26358.240000000002</v>
      </c>
      <c r="AV39" s="9">
        <v>26198.71</v>
      </c>
      <c r="AW39" s="9">
        <v>26198.71</v>
      </c>
      <c r="AX39" s="9">
        <v>26324.12</v>
      </c>
      <c r="AY39" s="9">
        <v>26199.65</v>
      </c>
      <c r="AZ39" s="9">
        <v>26199.65</v>
      </c>
      <c r="BA39" s="9">
        <v>26324.44</v>
      </c>
      <c r="BB39" s="9">
        <v>26199.65</v>
      </c>
      <c r="BC39" s="9">
        <v>26199.65</v>
      </c>
      <c r="BD39" s="12"/>
      <c r="BE39" s="9">
        <v>25001.78</v>
      </c>
      <c r="BF39" s="9">
        <v>24630.14</v>
      </c>
      <c r="BG39" s="9">
        <v>25205.439999999999</v>
      </c>
      <c r="BH39" s="9">
        <v>25385.49</v>
      </c>
      <c r="BI39" s="9">
        <v>24630.13</v>
      </c>
      <c r="BJ39" s="9">
        <v>25553.65</v>
      </c>
      <c r="BK39" s="9">
        <v>25553.34</v>
      </c>
      <c r="BL39" s="9">
        <v>24630.13</v>
      </c>
      <c r="BM39" s="9">
        <v>25234.78</v>
      </c>
      <c r="BN39" s="9">
        <v>25553.34</v>
      </c>
      <c r="BO39" s="12"/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19996</v>
      </c>
      <c r="BX39" s="9">
        <v>19800.009999999998</v>
      </c>
      <c r="BY39" s="9">
        <v>19683.05</v>
      </c>
    </row>
    <row r="40" spans="1:77" x14ac:dyDescent="0.25">
      <c r="A40" s="5">
        <v>2011</v>
      </c>
      <c r="B40" s="9">
        <v>36458.44</v>
      </c>
      <c r="C40" s="9">
        <v>36455.949999999997</v>
      </c>
      <c r="D40" s="9">
        <v>36412.910000000003</v>
      </c>
      <c r="E40" s="9">
        <v>36341.800000000003</v>
      </c>
      <c r="F40" s="9">
        <v>36455.949999999997</v>
      </c>
      <c r="G40" s="9">
        <v>36341.79</v>
      </c>
      <c r="H40" s="9">
        <v>36352.26</v>
      </c>
      <c r="I40" s="9">
        <v>36455.949999999997</v>
      </c>
      <c r="J40" s="9">
        <v>36415.550000000003</v>
      </c>
      <c r="K40" s="9">
        <v>36343.93</v>
      </c>
      <c r="L40" s="12"/>
      <c r="M40" s="9">
        <v>9620.61</v>
      </c>
      <c r="N40" s="9">
        <v>9620.61</v>
      </c>
      <c r="O40" s="9">
        <v>9592.7199999999993</v>
      </c>
      <c r="P40" s="9">
        <v>9595.1200000000008</v>
      </c>
      <c r="Q40" s="9">
        <v>9620.0499999999993</v>
      </c>
      <c r="R40" s="9">
        <v>9593.2999999999993</v>
      </c>
      <c r="S40" s="9">
        <v>9595.14</v>
      </c>
      <c r="T40" s="9">
        <v>9620.0400000000009</v>
      </c>
      <c r="U40" s="9">
        <v>9593.09</v>
      </c>
      <c r="V40" s="9">
        <v>9595.1</v>
      </c>
      <c r="W40" s="12"/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4964.68</v>
      </c>
      <c r="AF40" s="9">
        <v>4965</v>
      </c>
      <c r="AG40" s="9">
        <v>4953.74</v>
      </c>
      <c r="AH40" s="12"/>
      <c r="AI40" s="9">
        <v>4185.24</v>
      </c>
      <c r="AJ40" s="9">
        <v>4156.01</v>
      </c>
      <c r="AK40" s="9">
        <v>4200.6000000000004</v>
      </c>
      <c r="AL40" s="9">
        <v>4204.6499999999996</v>
      </c>
      <c r="AM40" s="9">
        <v>4139.72</v>
      </c>
      <c r="AN40" s="9">
        <v>4193.38</v>
      </c>
      <c r="AO40" s="9">
        <v>4196.38</v>
      </c>
      <c r="AP40" s="9">
        <v>4139.71</v>
      </c>
      <c r="AQ40" s="9">
        <v>4193.38</v>
      </c>
      <c r="AR40" s="9">
        <v>4196.38</v>
      </c>
      <c r="AS40" s="12"/>
      <c r="AT40" s="9">
        <v>26358.240000000002</v>
      </c>
      <c r="AU40" s="9">
        <v>26358.240000000002</v>
      </c>
      <c r="AV40" s="9">
        <v>26364</v>
      </c>
      <c r="AW40" s="9">
        <v>26193.93</v>
      </c>
      <c r="AX40" s="9">
        <v>26358.240000000002</v>
      </c>
      <c r="AY40" s="9">
        <v>26364</v>
      </c>
      <c r="AZ40" s="9">
        <v>26195.23</v>
      </c>
      <c r="BA40" s="9">
        <v>26358.240000000002</v>
      </c>
      <c r="BB40" s="9">
        <v>26364</v>
      </c>
      <c r="BC40" s="9">
        <v>26195.23</v>
      </c>
      <c r="BD40" s="12"/>
      <c r="BE40" s="9">
        <v>24626.62</v>
      </c>
      <c r="BF40" s="9">
        <v>24630.32</v>
      </c>
      <c r="BG40" s="9">
        <v>25111.9</v>
      </c>
      <c r="BH40" s="9">
        <v>25242.240000000002</v>
      </c>
      <c r="BI40" s="9">
        <v>24630.38</v>
      </c>
      <c r="BJ40" s="9">
        <v>25553.53</v>
      </c>
      <c r="BK40" s="9">
        <v>25553.66</v>
      </c>
      <c r="BL40" s="9">
        <v>24626.62</v>
      </c>
      <c r="BM40" s="9">
        <v>25147.87</v>
      </c>
      <c r="BN40" s="9">
        <v>25553.53</v>
      </c>
      <c r="BO40" s="12"/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19996</v>
      </c>
      <c r="BX40" s="9">
        <v>19888.12</v>
      </c>
      <c r="BY40" s="9">
        <v>19911.66</v>
      </c>
    </row>
    <row r="41" spans="1:77" x14ac:dyDescent="0.25">
      <c r="A41" s="5">
        <v>2012</v>
      </c>
      <c r="B41" s="9">
        <v>36460</v>
      </c>
      <c r="C41" s="9">
        <v>36460</v>
      </c>
      <c r="D41" s="9">
        <v>36460</v>
      </c>
      <c r="E41" s="9">
        <v>33212.32</v>
      </c>
      <c r="F41" s="9">
        <v>36460</v>
      </c>
      <c r="G41" s="9">
        <v>33882.32</v>
      </c>
      <c r="H41" s="9">
        <v>30496.92</v>
      </c>
      <c r="I41" s="9">
        <v>36460</v>
      </c>
      <c r="J41" s="9">
        <v>36340.300000000003</v>
      </c>
      <c r="K41" s="9">
        <v>33987.440000000002</v>
      </c>
      <c r="L41" s="12"/>
      <c r="M41" s="9">
        <v>9621</v>
      </c>
      <c r="N41" s="9">
        <v>9621</v>
      </c>
      <c r="O41" s="9">
        <v>9621</v>
      </c>
      <c r="P41" s="9">
        <v>9591.91</v>
      </c>
      <c r="Q41" s="9">
        <v>9621</v>
      </c>
      <c r="R41" s="9">
        <v>9621</v>
      </c>
      <c r="S41" s="9">
        <v>7610.17</v>
      </c>
      <c r="T41" s="9">
        <v>9621</v>
      </c>
      <c r="U41" s="9">
        <v>9621</v>
      </c>
      <c r="V41" s="9">
        <v>7660.86</v>
      </c>
      <c r="W41" s="12"/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4965</v>
      </c>
      <c r="AF41" s="9">
        <v>4953.24</v>
      </c>
      <c r="AG41" s="9">
        <v>4953.88</v>
      </c>
      <c r="AH41" s="12"/>
      <c r="AI41" s="9">
        <v>4221.7700000000004</v>
      </c>
      <c r="AJ41" s="9">
        <v>4189.75</v>
      </c>
      <c r="AK41" s="9">
        <v>4193.13</v>
      </c>
      <c r="AL41" s="9">
        <v>3727.64</v>
      </c>
      <c r="AM41" s="9">
        <v>4185.04</v>
      </c>
      <c r="AN41" s="9">
        <v>4186.99</v>
      </c>
      <c r="AO41" s="9">
        <v>4190.03</v>
      </c>
      <c r="AP41" s="9">
        <v>4185.04</v>
      </c>
      <c r="AQ41" s="9">
        <v>4186.99</v>
      </c>
      <c r="AR41" s="9">
        <v>4190.03</v>
      </c>
      <c r="AS41" s="12"/>
      <c r="AT41" s="9">
        <v>26364</v>
      </c>
      <c r="AU41" s="9">
        <v>26364</v>
      </c>
      <c r="AV41" s="9">
        <v>26296.58</v>
      </c>
      <c r="AW41" s="9">
        <v>26297.24</v>
      </c>
      <c r="AX41" s="9">
        <v>26364</v>
      </c>
      <c r="AY41" s="9">
        <v>26296.81</v>
      </c>
      <c r="AZ41" s="9">
        <v>26297.82</v>
      </c>
      <c r="BA41" s="9">
        <v>26364</v>
      </c>
      <c r="BB41" s="9">
        <v>26296.81</v>
      </c>
      <c r="BC41" s="9">
        <v>26297.82</v>
      </c>
      <c r="BD41" s="12"/>
      <c r="BE41" s="9">
        <v>25594.75</v>
      </c>
      <c r="BF41" s="9">
        <v>25439.11</v>
      </c>
      <c r="BG41" s="9">
        <v>24701</v>
      </c>
      <c r="BH41" s="9">
        <v>24707.11</v>
      </c>
      <c r="BI41" s="9">
        <v>25307.279999999999</v>
      </c>
      <c r="BJ41" s="9">
        <v>24726.51</v>
      </c>
      <c r="BK41" s="9">
        <v>24761.279999999999</v>
      </c>
      <c r="BL41" s="9">
        <v>25370.51</v>
      </c>
      <c r="BM41" s="9">
        <v>24702.69</v>
      </c>
      <c r="BN41" s="9">
        <v>24726.28</v>
      </c>
      <c r="BO41" s="12"/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20000</v>
      </c>
      <c r="BX41" s="9">
        <v>19885.13</v>
      </c>
      <c r="BY41" s="9">
        <v>14492.14</v>
      </c>
    </row>
    <row r="42" spans="1:77" x14ac:dyDescent="0.25">
      <c r="A42" s="5">
        <v>2013</v>
      </c>
      <c r="B42" s="9">
        <v>36452.69</v>
      </c>
      <c r="C42" s="9">
        <v>35743.440000000002</v>
      </c>
      <c r="D42" s="9">
        <v>36346.97</v>
      </c>
      <c r="E42" s="9">
        <v>32883.72</v>
      </c>
      <c r="F42" s="9">
        <v>30493.33</v>
      </c>
      <c r="G42" s="9">
        <v>32681.29</v>
      </c>
      <c r="H42" s="9">
        <v>26597.14</v>
      </c>
      <c r="I42" s="9">
        <v>34678.74</v>
      </c>
      <c r="J42" s="9">
        <v>36234.46</v>
      </c>
      <c r="K42" s="9">
        <v>34828.870000000003</v>
      </c>
      <c r="L42" s="12"/>
      <c r="M42" s="9">
        <v>4443.43</v>
      </c>
      <c r="N42" s="9">
        <v>4457.72</v>
      </c>
      <c r="O42" s="9">
        <v>7926.96</v>
      </c>
      <c r="P42" s="9">
        <v>6618.52</v>
      </c>
      <c r="Q42" s="9">
        <v>4459.6899999999996</v>
      </c>
      <c r="R42" s="9">
        <v>7918.55</v>
      </c>
      <c r="S42" s="9">
        <v>6484.93</v>
      </c>
      <c r="T42" s="9">
        <v>4475.71</v>
      </c>
      <c r="U42" s="9">
        <v>7937.06</v>
      </c>
      <c r="V42" s="9">
        <v>6484.88</v>
      </c>
      <c r="W42" s="12"/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4964.09</v>
      </c>
      <c r="AF42" s="9">
        <v>4935.17</v>
      </c>
      <c r="AG42" s="9">
        <v>4936.22</v>
      </c>
      <c r="AH42" s="12"/>
      <c r="AI42" s="9">
        <v>4187.7</v>
      </c>
      <c r="AJ42" s="9">
        <v>4156.76</v>
      </c>
      <c r="AK42" s="9">
        <v>4210.7</v>
      </c>
      <c r="AL42" s="9">
        <v>4209.91</v>
      </c>
      <c r="AM42" s="9">
        <v>4199.88</v>
      </c>
      <c r="AN42" s="9">
        <v>4200.17</v>
      </c>
      <c r="AO42" s="9">
        <v>4199.8999999999996</v>
      </c>
      <c r="AP42" s="9">
        <v>4199.43</v>
      </c>
      <c r="AQ42" s="9">
        <v>4200.17</v>
      </c>
      <c r="AR42" s="9">
        <v>4199.8999999999996</v>
      </c>
      <c r="AS42" s="12"/>
      <c r="AT42" s="9">
        <v>26358.240000000002</v>
      </c>
      <c r="AU42" s="9">
        <v>26358.240000000002</v>
      </c>
      <c r="AV42" s="9">
        <v>26198.71</v>
      </c>
      <c r="AW42" s="9">
        <v>26198.71</v>
      </c>
      <c r="AX42" s="9">
        <v>26171.72</v>
      </c>
      <c r="AY42" s="9">
        <v>26199.9</v>
      </c>
      <c r="AZ42" s="9">
        <v>26198.79</v>
      </c>
      <c r="BA42" s="9">
        <v>26173.919999999998</v>
      </c>
      <c r="BB42" s="9">
        <v>26199.9</v>
      </c>
      <c r="BC42" s="9">
        <v>26198.79</v>
      </c>
      <c r="BD42" s="12"/>
      <c r="BE42" s="9">
        <v>25652.29</v>
      </c>
      <c r="BF42" s="9">
        <v>25398.73</v>
      </c>
      <c r="BG42" s="9">
        <v>24630.16</v>
      </c>
      <c r="BH42" s="9">
        <v>24692.62</v>
      </c>
      <c r="BI42" s="9">
        <v>25460.49</v>
      </c>
      <c r="BJ42" s="9">
        <v>24767.21</v>
      </c>
      <c r="BK42" s="9">
        <v>24781.23</v>
      </c>
      <c r="BL42" s="9">
        <v>25444.400000000001</v>
      </c>
      <c r="BM42" s="9">
        <v>24743.57</v>
      </c>
      <c r="BN42" s="9">
        <v>24744.71</v>
      </c>
      <c r="BO42" s="12"/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15804.91</v>
      </c>
      <c r="BX42" s="9">
        <v>19823.05</v>
      </c>
      <c r="BY42" s="9">
        <v>17241.2</v>
      </c>
    </row>
    <row r="43" spans="1:77" x14ac:dyDescent="0.25">
      <c r="L43" s="11"/>
      <c r="W43" s="11"/>
      <c r="AH43" s="11"/>
      <c r="AS43" s="11"/>
      <c r="BD43" s="11"/>
      <c r="BO43" s="11"/>
    </row>
    <row r="44" spans="1:77" x14ac:dyDescent="0.25">
      <c r="A44" s="5" t="s">
        <v>17</v>
      </c>
      <c r="B44" s="9">
        <f>36460*0.99</f>
        <v>36095.4</v>
      </c>
      <c r="L44" s="11"/>
      <c r="M44" s="9">
        <f>9621*0.99</f>
        <v>9524.7899999999991</v>
      </c>
      <c r="W44" s="11"/>
      <c r="X44" s="9">
        <f>4965*0.99</f>
        <v>4915.3500000000004</v>
      </c>
      <c r="AH44" s="11"/>
      <c r="AI44" s="9">
        <f>4268*0.98</f>
        <v>4182.6400000000003</v>
      </c>
      <c r="AS44" s="11"/>
      <c r="AT44" s="9">
        <f>26364*0.995</f>
        <v>26232.18</v>
      </c>
      <c r="BD44" s="11"/>
      <c r="BE44" s="9">
        <f>25656*0.98</f>
        <v>25142.880000000001</v>
      </c>
      <c r="BO44" s="11"/>
      <c r="BP44" s="5">
        <f>20000*0.98</f>
        <v>19600</v>
      </c>
    </row>
    <row r="45" spans="1:77" x14ac:dyDescent="0.25">
      <c r="A45" s="5" t="s">
        <v>15</v>
      </c>
      <c r="B45" s="5">
        <f t="shared" ref="B45:K45" si="0">COUNTIF(B4:B42,"&gt;=36095")</f>
        <v>38</v>
      </c>
      <c r="C45" s="5">
        <f t="shared" si="0"/>
        <v>35</v>
      </c>
      <c r="D45" s="5">
        <f t="shared" si="0"/>
        <v>31</v>
      </c>
      <c r="E45" s="5">
        <f t="shared" si="0"/>
        <v>25</v>
      </c>
      <c r="F45" s="5">
        <f t="shared" si="0"/>
        <v>32</v>
      </c>
      <c r="G45" s="5">
        <f t="shared" si="0"/>
        <v>24</v>
      </c>
      <c r="H45" s="5">
        <f t="shared" si="0"/>
        <v>12</v>
      </c>
      <c r="I45" s="5">
        <f t="shared" si="0"/>
        <v>36</v>
      </c>
      <c r="J45" s="5">
        <f t="shared" si="0"/>
        <v>36</v>
      </c>
      <c r="K45" s="5">
        <f t="shared" si="0"/>
        <v>26</v>
      </c>
      <c r="L45" s="11"/>
      <c r="M45" s="5">
        <f>COUNTIF(M4:M42,"&gt;=9525")</f>
        <v>30</v>
      </c>
      <c r="N45" s="5">
        <f t="shared" ref="N45:U45" si="1">COUNTIF(N4:N42,"&gt;=9525")</f>
        <v>30</v>
      </c>
      <c r="O45" s="5">
        <f t="shared" si="1"/>
        <v>25</v>
      </c>
      <c r="P45" s="5">
        <f t="shared" si="1"/>
        <v>17</v>
      </c>
      <c r="Q45" s="5">
        <f t="shared" si="1"/>
        <v>28</v>
      </c>
      <c r="R45" s="5">
        <f t="shared" si="1"/>
        <v>22</v>
      </c>
      <c r="S45" s="5">
        <f t="shared" si="1"/>
        <v>15</v>
      </c>
      <c r="T45" s="5">
        <f t="shared" si="1"/>
        <v>29</v>
      </c>
      <c r="U45" s="5">
        <f t="shared" si="1"/>
        <v>24</v>
      </c>
      <c r="V45" s="5">
        <f t="shared" ref="V45" si="2">COUNTIF(V4:V42,"&gt;=9610")</f>
        <v>2</v>
      </c>
      <c r="W45" s="11"/>
      <c r="X45" s="5">
        <f>COUNTIF(X4:X42,"&gt;=4915")</f>
        <v>0</v>
      </c>
      <c r="Y45" s="5">
        <f t="shared" ref="Y45:AG45" si="3">COUNTIF(Y4:Y42,"&gt;=4915")</f>
        <v>0</v>
      </c>
      <c r="Z45" s="5">
        <f t="shared" si="3"/>
        <v>0</v>
      </c>
      <c r="AA45" s="5">
        <f t="shared" si="3"/>
        <v>0</v>
      </c>
      <c r="AB45" s="5">
        <f t="shared" si="3"/>
        <v>0</v>
      </c>
      <c r="AC45" s="5">
        <f t="shared" si="3"/>
        <v>0</v>
      </c>
      <c r="AD45" s="5">
        <f t="shared" si="3"/>
        <v>0</v>
      </c>
      <c r="AE45" s="5">
        <f t="shared" si="3"/>
        <v>39</v>
      </c>
      <c r="AF45" s="5">
        <f t="shared" si="3"/>
        <v>39</v>
      </c>
      <c r="AG45" s="5">
        <f t="shared" si="3"/>
        <v>39</v>
      </c>
      <c r="AH45" s="11"/>
      <c r="AI45" s="5">
        <f>COUNTIF(AI4:AI42,"&gt;=4183")</f>
        <v>38</v>
      </c>
      <c r="AJ45" s="5">
        <f t="shared" ref="AJ45:AR45" si="4">COUNTIF(AJ4:AJ42,"&gt;=4183")</f>
        <v>19</v>
      </c>
      <c r="AK45" s="5">
        <f t="shared" si="4"/>
        <v>32</v>
      </c>
      <c r="AL45" s="5">
        <f t="shared" si="4"/>
        <v>29</v>
      </c>
      <c r="AM45" s="5">
        <f t="shared" si="4"/>
        <v>36</v>
      </c>
      <c r="AN45" s="5">
        <f t="shared" si="4"/>
        <v>37</v>
      </c>
      <c r="AO45" s="5">
        <f t="shared" si="4"/>
        <v>36</v>
      </c>
      <c r="AP45" s="5">
        <f t="shared" si="4"/>
        <v>36</v>
      </c>
      <c r="AQ45" s="5">
        <f t="shared" si="4"/>
        <v>37</v>
      </c>
      <c r="AR45" s="5">
        <f t="shared" si="4"/>
        <v>36</v>
      </c>
      <c r="AS45" s="11"/>
      <c r="AT45" s="5">
        <f>COUNTIF(AT4:AT42,"&gt;=26232")</f>
        <v>39</v>
      </c>
      <c r="AU45" s="5">
        <f t="shared" ref="AU45:BC45" si="5">COUNTIF(AU4:AU42,"&gt;=26232")</f>
        <v>39</v>
      </c>
      <c r="AV45" s="5">
        <f t="shared" si="5"/>
        <v>24</v>
      </c>
      <c r="AW45" s="5">
        <f t="shared" si="5"/>
        <v>21</v>
      </c>
      <c r="AX45" s="5">
        <f t="shared" si="5"/>
        <v>33</v>
      </c>
      <c r="AY45" s="5">
        <f t="shared" si="5"/>
        <v>21</v>
      </c>
      <c r="AZ45" s="5">
        <f t="shared" si="5"/>
        <v>17</v>
      </c>
      <c r="BA45" s="5">
        <f t="shared" si="5"/>
        <v>33</v>
      </c>
      <c r="BB45" s="5">
        <f t="shared" si="5"/>
        <v>21</v>
      </c>
      <c r="BC45" s="5">
        <f t="shared" si="5"/>
        <v>17</v>
      </c>
      <c r="BD45" s="11"/>
      <c r="BE45" s="5">
        <f>COUNTIF(BE4:BE42,"&gt;=25143")</f>
        <v>19</v>
      </c>
      <c r="BF45" s="5">
        <f t="shared" ref="BF45:BN45" si="6">COUNTIF(BF4:BF42,"&gt;=25143")</f>
        <v>8</v>
      </c>
      <c r="BG45" s="5">
        <f t="shared" si="6"/>
        <v>14</v>
      </c>
      <c r="BH45" s="5">
        <f t="shared" si="6"/>
        <v>12</v>
      </c>
      <c r="BI45" s="5">
        <f t="shared" si="6"/>
        <v>8</v>
      </c>
      <c r="BJ45" s="5">
        <f t="shared" si="6"/>
        <v>16</v>
      </c>
      <c r="BK45" s="5">
        <f t="shared" si="6"/>
        <v>15</v>
      </c>
      <c r="BL45" s="5">
        <f t="shared" si="6"/>
        <v>9</v>
      </c>
      <c r="BM45" s="5">
        <f t="shared" si="6"/>
        <v>11</v>
      </c>
      <c r="BN45" s="5">
        <f t="shared" si="6"/>
        <v>18</v>
      </c>
      <c r="BO45" s="11"/>
      <c r="BP45" s="5">
        <f>COUNTIF(BP4:BP42,"&gt;=19600")</f>
        <v>0</v>
      </c>
      <c r="BQ45" s="5">
        <f t="shared" ref="BQ45:BY45" si="7">COUNTIF(BQ4:BQ42,"&gt;=19600")</f>
        <v>0</v>
      </c>
      <c r="BR45" s="5">
        <f t="shared" si="7"/>
        <v>0</v>
      </c>
      <c r="BS45" s="5">
        <f t="shared" si="7"/>
        <v>0</v>
      </c>
      <c r="BT45" s="5">
        <f t="shared" si="7"/>
        <v>0</v>
      </c>
      <c r="BU45" s="5">
        <f t="shared" si="7"/>
        <v>0</v>
      </c>
      <c r="BV45" s="5">
        <f t="shared" si="7"/>
        <v>0</v>
      </c>
      <c r="BW45" s="5">
        <f t="shared" si="7"/>
        <v>34</v>
      </c>
      <c r="BX45" s="5">
        <f t="shared" si="7"/>
        <v>35</v>
      </c>
      <c r="BY45" s="5">
        <f t="shared" si="7"/>
        <v>29</v>
      </c>
    </row>
    <row r="46" spans="1:77" x14ac:dyDescent="0.25">
      <c r="A46" s="5" t="s">
        <v>16</v>
      </c>
      <c r="B46" s="8">
        <f t="shared" ref="B46:F46" si="8">B45/39</f>
        <v>0.97435897435897434</v>
      </c>
      <c r="C46" s="8">
        <f t="shared" si="8"/>
        <v>0.89743589743589747</v>
      </c>
      <c r="D46" s="8">
        <f t="shared" si="8"/>
        <v>0.79487179487179482</v>
      </c>
      <c r="E46" s="8">
        <f t="shared" si="8"/>
        <v>0.64102564102564108</v>
      </c>
      <c r="F46" s="8">
        <f t="shared" si="8"/>
        <v>0.82051282051282048</v>
      </c>
      <c r="G46" s="8">
        <f t="shared" ref="G46" si="9">G45/39</f>
        <v>0.61538461538461542</v>
      </c>
      <c r="H46" s="8">
        <f t="shared" ref="H46" si="10">H45/39</f>
        <v>0.30769230769230771</v>
      </c>
      <c r="I46" s="8">
        <f t="shared" ref="I46" si="11">I45/39</f>
        <v>0.92307692307692313</v>
      </c>
      <c r="J46" s="8">
        <f t="shared" ref="J46" si="12">J45/39</f>
        <v>0.92307692307692313</v>
      </c>
      <c r="K46" s="8">
        <f t="shared" ref="K46" si="13">K45/39</f>
        <v>0.66666666666666663</v>
      </c>
      <c r="L46" s="13"/>
      <c r="M46" s="8">
        <f t="shared" ref="M46" si="14">M45/39</f>
        <v>0.76923076923076927</v>
      </c>
      <c r="N46" s="8">
        <f t="shared" ref="N46" si="15">N45/39</f>
        <v>0.76923076923076927</v>
      </c>
      <c r="O46" s="8">
        <f t="shared" ref="O46" si="16">O45/39</f>
        <v>0.64102564102564108</v>
      </c>
      <c r="P46" s="8">
        <f t="shared" ref="P46" si="17">P45/39</f>
        <v>0.4358974358974359</v>
      </c>
      <c r="Q46" s="8">
        <f t="shared" ref="Q46" si="18">Q45/39</f>
        <v>0.71794871794871795</v>
      </c>
      <c r="R46" s="8">
        <f t="shared" ref="R46" si="19">R45/39</f>
        <v>0.5641025641025641</v>
      </c>
      <c r="S46" s="8">
        <f t="shared" ref="S46" si="20">S45/39</f>
        <v>0.38461538461538464</v>
      </c>
      <c r="T46" s="8">
        <f t="shared" ref="T46" si="21">T45/39</f>
        <v>0.74358974358974361</v>
      </c>
      <c r="U46" s="8">
        <f t="shared" ref="U46" si="22">U45/39</f>
        <v>0.61538461538461542</v>
      </c>
      <c r="V46" s="8">
        <f t="shared" ref="V46:X46" si="23">V45/39</f>
        <v>5.128205128205128E-2</v>
      </c>
      <c r="W46" s="13"/>
      <c r="X46" s="8">
        <f t="shared" si="23"/>
        <v>0</v>
      </c>
      <c r="Y46" s="8">
        <f t="shared" ref="Y46" si="24">Y45/39</f>
        <v>0</v>
      </c>
      <c r="Z46" s="8">
        <f t="shared" ref="Z46" si="25">Z45/39</f>
        <v>0</v>
      </c>
      <c r="AA46" s="8">
        <f t="shared" ref="AA46" si="26">AA45/39</f>
        <v>0</v>
      </c>
      <c r="AB46" s="8">
        <f t="shared" ref="AB46" si="27">AB45/39</f>
        <v>0</v>
      </c>
      <c r="AC46" s="8">
        <f t="shared" ref="AC46" si="28">AC45/39</f>
        <v>0</v>
      </c>
      <c r="AD46" s="8">
        <f t="shared" ref="AD46" si="29">AD45/39</f>
        <v>0</v>
      </c>
      <c r="AE46" s="8">
        <f t="shared" ref="AE46" si="30">AE45/39</f>
        <v>1</v>
      </c>
      <c r="AF46" s="8">
        <f t="shared" ref="AF46" si="31">AF45/39</f>
        <v>1</v>
      </c>
      <c r="AG46" s="8">
        <f t="shared" ref="AG46:AI46" si="32">AG45/39</f>
        <v>1</v>
      </c>
      <c r="AH46" s="13"/>
      <c r="AI46" s="8">
        <f t="shared" si="32"/>
        <v>0.97435897435897434</v>
      </c>
      <c r="AJ46" s="8">
        <f t="shared" ref="AJ46" si="33">AJ45/39</f>
        <v>0.48717948717948717</v>
      </c>
      <c r="AK46" s="8">
        <f t="shared" ref="AK46" si="34">AK45/39</f>
        <v>0.82051282051282048</v>
      </c>
      <c r="AL46" s="8">
        <f t="shared" ref="AL46" si="35">AL45/39</f>
        <v>0.74358974358974361</v>
      </c>
      <c r="AM46" s="8">
        <f t="shared" ref="AM46" si="36">AM45/39</f>
        <v>0.92307692307692313</v>
      </c>
      <c r="AN46" s="8">
        <f t="shared" ref="AN46" si="37">AN45/39</f>
        <v>0.94871794871794868</v>
      </c>
      <c r="AO46" s="8">
        <f t="shared" ref="AO46" si="38">AO45/39</f>
        <v>0.92307692307692313</v>
      </c>
      <c r="AP46" s="8">
        <f t="shared" ref="AP46" si="39">AP45/39</f>
        <v>0.92307692307692313</v>
      </c>
      <c r="AQ46" s="8">
        <f t="shared" ref="AQ46" si="40">AQ45/39</f>
        <v>0.94871794871794868</v>
      </c>
      <c r="AR46" s="8">
        <f t="shared" ref="AR46" si="41">AR45/39</f>
        <v>0.92307692307692313</v>
      </c>
      <c r="AS46" s="13"/>
      <c r="AT46" s="8">
        <f t="shared" ref="AT46" si="42">AT45/39</f>
        <v>1</v>
      </c>
      <c r="AU46" s="8">
        <f t="shared" ref="AU46" si="43">AU45/39</f>
        <v>1</v>
      </c>
      <c r="AV46" s="8">
        <f t="shared" ref="AV46" si="44">AV45/39</f>
        <v>0.61538461538461542</v>
      </c>
      <c r="AW46" s="8">
        <f t="shared" ref="AW46" si="45">AW45/39</f>
        <v>0.53846153846153844</v>
      </c>
      <c r="AX46" s="8">
        <f t="shared" ref="AX46" si="46">AX45/39</f>
        <v>0.84615384615384615</v>
      </c>
      <c r="AY46" s="8">
        <f t="shared" ref="AY46" si="47">AY45/39</f>
        <v>0.53846153846153844</v>
      </c>
      <c r="AZ46" s="8">
        <f t="shared" ref="AZ46" si="48">AZ45/39</f>
        <v>0.4358974358974359</v>
      </c>
      <c r="BA46" s="8">
        <f t="shared" ref="BA46" si="49">BA45/39</f>
        <v>0.84615384615384615</v>
      </c>
      <c r="BB46" s="8">
        <f t="shared" ref="BB46" si="50">BB45/39</f>
        <v>0.53846153846153844</v>
      </c>
      <c r="BC46" s="8">
        <f t="shared" ref="BC46" si="51">BC45/39</f>
        <v>0.4358974358974359</v>
      </c>
      <c r="BD46" s="13"/>
      <c r="BE46" s="8">
        <f t="shared" ref="BE46" si="52">BE45/39</f>
        <v>0.48717948717948717</v>
      </c>
      <c r="BF46" s="8">
        <f t="shared" ref="BF46" si="53">BF45/39</f>
        <v>0.20512820512820512</v>
      </c>
      <c r="BG46" s="8">
        <f t="shared" ref="BG46" si="54">BG45/39</f>
        <v>0.35897435897435898</v>
      </c>
      <c r="BH46" s="8">
        <f t="shared" ref="BH46" si="55">BH45/39</f>
        <v>0.30769230769230771</v>
      </c>
      <c r="BI46" s="8">
        <f t="shared" ref="BI46" si="56">BI45/39</f>
        <v>0.20512820512820512</v>
      </c>
      <c r="BJ46" s="8">
        <f t="shared" ref="BJ46" si="57">BJ45/39</f>
        <v>0.41025641025641024</v>
      </c>
      <c r="BK46" s="8">
        <f t="shared" ref="BK46" si="58">BK45/39</f>
        <v>0.38461538461538464</v>
      </c>
      <c r="BL46" s="8">
        <f t="shared" ref="BL46" si="59">BL45/39</f>
        <v>0.23076923076923078</v>
      </c>
      <c r="BM46" s="8">
        <f t="shared" ref="BM46" si="60">BM45/39</f>
        <v>0.28205128205128205</v>
      </c>
      <c r="BN46" s="8">
        <f t="shared" ref="BN46:BP46" si="61">BN45/39</f>
        <v>0.46153846153846156</v>
      </c>
      <c r="BO46" s="13"/>
      <c r="BP46" s="8">
        <f t="shared" si="61"/>
        <v>0</v>
      </c>
      <c r="BQ46" s="8">
        <f t="shared" ref="BQ46" si="62">BQ45/39</f>
        <v>0</v>
      </c>
      <c r="BR46" s="8">
        <f t="shared" ref="BR46" si="63">BR45/39</f>
        <v>0</v>
      </c>
      <c r="BS46" s="8">
        <f t="shared" ref="BS46" si="64">BS45/39</f>
        <v>0</v>
      </c>
      <c r="BT46" s="8">
        <f t="shared" ref="BT46" si="65">BT45/39</f>
        <v>0</v>
      </c>
      <c r="BU46" s="8">
        <f t="shared" ref="BU46" si="66">BU45/39</f>
        <v>0</v>
      </c>
      <c r="BV46" s="8">
        <f t="shared" ref="BV46" si="67">BV45/39</f>
        <v>0</v>
      </c>
      <c r="BW46" s="8">
        <f t="shared" ref="BW46" si="68">BW45/39</f>
        <v>0.87179487179487181</v>
      </c>
      <c r="BX46" s="8">
        <f t="shared" ref="BX46" si="69">BX45/39</f>
        <v>0.89743589743589747</v>
      </c>
      <c r="BY46" s="8">
        <f t="shared" ref="BY46" si="70">BY45/39</f>
        <v>0.74358974358974361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tabSelected="1" topLeftCell="A37" zoomScale="80" zoomScaleNormal="80" workbookViewId="0">
      <selection activeCell="A55" sqref="A55:D60"/>
    </sheetView>
  </sheetViews>
  <sheetFormatPr defaultRowHeight="14.4" x14ac:dyDescent="0.3"/>
  <cols>
    <col min="1" max="1" width="23.88671875" bestFit="1" customWidth="1"/>
    <col min="2" max="2" width="12.109375" customWidth="1"/>
    <col min="3" max="3" width="12.88671875" customWidth="1"/>
    <col min="4" max="4" width="16.33203125" bestFit="1" customWidth="1"/>
    <col min="5" max="5" width="19.109375" bestFit="1" customWidth="1"/>
    <col min="6" max="6" width="20" bestFit="1" customWidth="1"/>
    <col min="7" max="7" width="5.5546875" bestFit="1" customWidth="1"/>
    <col min="8" max="8" width="14.109375" bestFit="1" customWidth="1"/>
    <col min="9" max="9" width="9.44140625" bestFit="1" customWidth="1"/>
    <col min="10" max="10" width="11.44140625" bestFit="1" customWidth="1"/>
    <col min="11" max="11" width="11" bestFit="1" customWidth="1"/>
    <col min="12" max="12" width="11.88671875" bestFit="1" customWidth="1"/>
    <col min="13" max="13" width="4.5546875" customWidth="1"/>
  </cols>
  <sheetData>
    <row r="2" spans="1:14" ht="15" x14ac:dyDescent="0.25">
      <c r="C2" t="s">
        <v>13</v>
      </c>
      <c r="D2" t="s">
        <v>88</v>
      </c>
      <c r="E2" t="s">
        <v>89</v>
      </c>
      <c r="F2" t="s">
        <v>90</v>
      </c>
      <c r="G2" t="s">
        <v>91</v>
      </c>
      <c r="H2" t="s">
        <v>92</v>
      </c>
      <c r="I2" t="s">
        <v>93</v>
      </c>
      <c r="J2" t="s">
        <v>94</v>
      </c>
      <c r="K2" t="s">
        <v>95</v>
      </c>
      <c r="L2" t="s">
        <v>96</v>
      </c>
      <c r="N2" t="s">
        <v>98</v>
      </c>
    </row>
    <row r="3" spans="1:14" ht="15" x14ac:dyDescent="0.25">
      <c r="A3" t="s">
        <v>6</v>
      </c>
      <c r="B3" s="1">
        <v>5804213</v>
      </c>
      <c r="C3" s="14">
        <f>MaxEOM!B46</f>
        <v>0.97435897435897434</v>
      </c>
      <c r="D3" s="14">
        <f>MaxEOM!C46</f>
        <v>0.89743589743589747</v>
      </c>
      <c r="E3" s="14">
        <f>MaxEOM!D46</f>
        <v>0.79487179487179482</v>
      </c>
      <c r="F3" s="14">
        <f>MaxEOM!E46</f>
        <v>0.64102564102564108</v>
      </c>
      <c r="G3" s="14">
        <f>MaxEOM!F46</f>
        <v>0.82051282051282048</v>
      </c>
      <c r="H3" s="14">
        <f>MaxEOM!G46</f>
        <v>0.61538461538461542</v>
      </c>
      <c r="I3" s="14">
        <f>MaxEOM!H46</f>
        <v>0.30769230769230771</v>
      </c>
      <c r="J3" s="14">
        <f>MaxEOM!I46</f>
        <v>0.92307692307692313</v>
      </c>
      <c r="K3" s="14">
        <f>MaxEOM!J46</f>
        <v>0.92307692307692313</v>
      </c>
      <c r="L3" s="14">
        <f>MaxEOM!K46</f>
        <v>0.66666666666666663</v>
      </c>
      <c r="M3" s="14"/>
      <c r="N3" s="14">
        <f>SUM(C3:L3)</f>
        <v>7.5641025641025639</v>
      </c>
    </row>
    <row r="4" spans="1:14" ht="15" x14ac:dyDescent="0.25">
      <c r="A4" t="s">
        <v>7</v>
      </c>
      <c r="B4" s="1">
        <v>5804240</v>
      </c>
      <c r="C4" s="14">
        <f>MaxEOM!M46</f>
        <v>0.76923076923076927</v>
      </c>
      <c r="D4" s="14">
        <f>MaxEOM!N46</f>
        <v>0.76923076923076927</v>
      </c>
      <c r="E4" s="14">
        <f>MaxEOM!O46</f>
        <v>0.64102564102564108</v>
      </c>
      <c r="F4" s="14">
        <f>MaxEOM!P46</f>
        <v>0.4358974358974359</v>
      </c>
      <c r="G4" s="14">
        <f>MaxEOM!Q46</f>
        <v>0.71794871794871795</v>
      </c>
      <c r="H4" s="14">
        <f>MaxEOM!R46</f>
        <v>0.5641025641025641</v>
      </c>
      <c r="I4" s="14">
        <f>MaxEOM!S46</f>
        <v>0.38461538461538464</v>
      </c>
      <c r="J4" s="14">
        <f>MaxEOM!T46</f>
        <v>0.74358974358974361</v>
      </c>
      <c r="K4" s="14">
        <f>MaxEOM!U46</f>
        <v>0.61538461538461542</v>
      </c>
      <c r="L4" s="14">
        <f>MaxEOM!V46</f>
        <v>5.128205128205128E-2</v>
      </c>
      <c r="M4" s="14"/>
      <c r="N4" s="14">
        <f t="shared" ref="N4:N9" si="0">SUM(C4:L4)</f>
        <v>5.6923076923076934</v>
      </c>
    </row>
    <row r="5" spans="1:14" ht="15" x14ac:dyDescent="0.25">
      <c r="A5" t="s">
        <v>5</v>
      </c>
      <c r="B5" s="1">
        <v>5803913</v>
      </c>
      <c r="C5" s="15">
        <f>MaxEOM!X46</f>
        <v>0</v>
      </c>
      <c r="D5" s="15">
        <f>MaxEOM!Y46</f>
        <v>0</v>
      </c>
      <c r="E5" s="15">
        <f>MaxEOM!Z46</f>
        <v>0</v>
      </c>
      <c r="F5" s="15">
        <f>MaxEOM!AA46</f>
        <v>0</v>
      </c>
      <c r="G5" s="15">
        <f>MaxEOM!AB46</f>
        <v>0</v>
      </c>
      <c r="H5" s="15">
        <f>MaxEOM!AC46</f>
        <v>0</v>
      </c>
      <c r="I5" s="15">
        <f>MaxEOM!AD46</f>
        <v>0</v>
      </c>
      <c r="J5" s="14">
        <f>MaxEOM!AE46</f>
        <v>1</v>
      </c>
      <c r="K5" s="14">
        <f>MaxEOM!AF46</f>
        <v>1</v>
      </c>
      <c r="L5" s="14">
        <f>MaxEOM!AG46</f>
        <v>1</v>
      </c>
      <c r="M5" s="14"/>
      <c r="N5" s="14">
        <f t="shared" si="0"/>
        <v>3</v>
      </c>
    </row>
    <row r="6" spans="1:14" ht="15" x14ac:dyDescent="0.25">
      <c r="A6" t="s">
        <v>3</v>
      </c>
      <c r="B6" s="1">
        <v>5803508</v>
      </c>
      <c r="C6" s="14">
        <f>MaxEOM!AI46</f>
        <v>0.97435897435897434</v>
      </c>
      <c r="D6" s="14">
        <f>MaxEOM!AJ46</f>
        <v>0.48717948717948717</v>
      </c>
      <c r="E6" s="14">
        <f>MaxEOM!AK46</f>
        <v>0.82051282051282048</v>
      </c>
      <c r="F6" s="14">
        <f>MaxEOM!AL46</f>
        <v>0.74358974358974361</v>
      </c>
      <c r="G6" s="14">
        <f>MaxEOM!AM46</f>
        <v>0.92307692307692313</v>
      </c>
      <c r="H6" s="14">
        <f>MaxEOM!AN46</f>
        <v>0.94871794871794868</v>
      </c>
      <c r="I6" s="14">
        <f>MaxEOM!AO46</f>
        <v>0.92307692307692313</v>
      </c>
      <c r="J6" s="14">
        <f>MaxEOM!AP46</f>
        <v>0.92307692307692313</v>
      </c>
      <c r="K6" s="14">
        <f>MaxEOM!AQ46</f>
        <v>0.94871794871794868</v>
      </c>
      <c r="L6" s="14">
        <f>MaxEOM!AR46</f>
        <v>0.92307692307692313</v>
      </c>
      <c r="M6" s="14"/>
      <c r="N6" s="14">
        <f t="shared" si="0"/>
        <v>8.6153846153846168</v>
      </c>
    </row>
    <row r="7" spans="1:14" ht="15" x14ac:dyDescent="0.25">
      <c r="A7" t="s">
        <v>4</v>
      </c>
      <c r="B7" s="1">
        <v>5803787</v>
      </c>
      <c r="C7" s="14">
        <f>MaxEOM!AT46</f>
        <v>1</v>
      </c>
      <c r="D7" s="14">
        <f>MaxEOM!AU46</f>
        <v>1</v>
      </c>
      <c r="E7" s="14">
        <f>MaxEOM!AV46</f>
        <v>0.61538461538461542</v>
      </c>
      <c r="F7" s="14">
        <f>MaxEOM!AW46</f>
        <v>0.53846153846153844</v>
      </c>
      <c r="G7" s="14">
        <f>MaxEOM!AX46</f>
        <v>0.84615384615384615</v>
      </c>
      <c r="H7" s="14">
        <f>MaxEOM!AY46</f>
        <v>0.53846153846153844</v>
      </c>
      <c r="I7" s="14">
        <f>MaxEOM!AZ46</f>
        <v>0.4358974358974359</v>
      </c>
      <c r="J7" s="14">
        <f>MaxEOM!BA46</f>
        <v>0.84615384615384615</v>
      </c>
      <c r="K7" s="14">
        <f>MaxEOM!BB46</f>
        <v>0.53846153846153844</v>
      </c>
      <c r="L7" s="14">
        <f>MaxEOM!BC46</f>
        <v>0.4358974358974359</v>
      </c>
      <c r="M7" s="14"/>
      <c r="N7" s="14">
        <f t="shared" si="0"/>
        <v>6.7948717948717947</v>
      </c>
    </row>
    <row r="8" spans="1:14" ht="15" x14ac:dyDescent="0.25">
      <c r="A8" t="s">
        <v>1</v>
      </c>
      <c r="B8" s="1">
        <v>4403902</v>
      </c>
      <c r="C8" s="14">
        <f>MaxEOM!BE46</f>
        <v>0.48717948717948717</v>
      </c>
      <c r="D8" s="14">
        <f>MaxEOM!BF46</f>
        <v>0.20512820512820512</v>
      </c>
      <c r="E8" s="14">
        <f>MaxEOM!BG46</f>
        <v>0.35897435897435898</v>
      </c>
      <c r="F8" s="14">
        <f>MaxEOM!BH46</f>
        <v>0.30769230769230771</v>
      </c>
      <c r="G8" s="14">
        <f>MaxEOM!BI46</f>
        <v>0.20512820512820512</v>
      </c>
      <c r="H8" s="14">
        <f>MaxEOM!BJ46</f>
        <v>0.41025641025641024</v>
      </c>
      <c r="I8" s="14">
        <f>MaxEOM!BK46</f>
        <v>0.38461538461538464</v>
      </c>
      <c r="J8" s="14">
        <f>MaxEOM!BL46</f>
        <v>0.23076923076923078</v>
      </c>
      <c r="K8" s="14">
        <f>MaxEOM!BM46</f>
        <v>0.28205128205128205</v>
      </c>
      <c r="L8" s="14">
        <f>MaxEOM!BN46</f>
        <v>0.46153846153846156</v>
      </c>
      <c r="M8" s="14"/>
      <c r="N8" s="14">
        <f t="shared" si="0"/>
        <v>3.3333333333333335</v>
      </c>
    </row>
    <row r="9" spans="1:14" ht="15" x14ac:dyDescent="0.25">
      <c r="A9" t="s">
        <v>2</v>
      </c>
      <c r="B9" s="1" t="s">
        <v>97</v>
      </c>
      <c r="C9" s="15">
        <f>MaxEOM!BP46</f>
        <v>0</v>
      </c>
      <c r="D9" s="15">
        <f>MaxEOM!BQ46</f>
        <v>0</v>
      </c>
      <c r="E9" s="15">
        <f>MaxEOM!BR46</f>
        <v>0</v>
      </c>
      <c r="F9" s="15">
        <f>MaxEOM!BS46</f>
        <v>0</v>
      </c>
      <c r="G9" s="15">
        <f>MaxEOM!BT46</f>
        <v>0</v>
      </c>
      <c r="H9" s="15">
        <f>MaxEOM!BU46</f>
        <v>0</v>
      </c>
      <c r="I9" s="15">
        <f>MaxEOM!BV46</f>
        <v>0</v>
      </c>
      <c r="J9" s="14">
        <f>MaxEOM!BW46</f>
        <v>0.87179487179487181</v>
      </c>
      <c r="K9" s="14">
        <f>MaxEOM!BX46</f>
        <v>0.89743589743589747</v>
      </c>
      <c r="L9" s="14">
        <f>MaxEOM!BY46</f>
        <v>0.74358974358974361</v>
      </c>
      <c r="M9" s="14"/>
      <c r="N9" s="14">
        <f t="shared" si="0"/>
        <v>2.5128205128205128</v>
      </c>
    </row>
    <row r="10" spans="1:14" ht="15" x14ac:dyDescent="0.25">
      <c r="B10" s="1"/>
    </row>
    <row r="13" spans="1:14" ht="15" x14ac:dyDescent="0.25">
      <c r="A13" s="16" t="str">
        <f>A3</f>
        <v xml:space="preserve">Stagecoach              </v>
      </c>
    </row>
    <row r="14" spans="1:14" ht="15" x14ac:dyDescent="0.25">
      <c r="B14" s="4" t="s">
        <v>100</v>
      </c>
      <c r="C14" s="4" t="s">
        <v>11</v>
      </c>
      <c r="D14" s="4" t="s">
        <v>12</v>
      </c>
    </row>
    <row r="15" spans="1:14" ht="15" x14ac:dyDescent="0.25">
      <c r="A15" s="3" t="s">
        <v>8</v>
      </c>
      <c r="B15" s="17">
        <f>D3</f>
        <v>0.89743589743589747</v>
      </c>
      <c r="C15" s="17">
        <f>E3</f>
        <v>0.79487179487179482</v>
      </c>
      <c r="D15" s="17">
        <f>F3</f>
        <v>0.64102564102564108</v>
      </c>
    </row>
    <row r="16" spans="1:14" ht="15" x14ac:dyDescent="0.25">
      <c r="A16" s="2" t="s">
        <v>10</v>
      </c>
      <c r="B16" s="17">
        <f>G3</f>
        <v>0.82051282051282048</v>
      </c>
      <c r="C16" s="17">
        <f t="shared" ref="C16:D16" si="1">H3</f>
        <v>0.61538461538461542</v>
      </c>
      <c r="D16" s="17">
        <f t="shared" si="1"/>
        <v>0.30769230769230771</v>
      </c>
    </row>
    <row r="17" spans="1:4" ht="15" x14ac:dyDescent="0.25">
      <c r="A17" s="2" t="s">
        <v>9</v>
      </c>
      <c r="B17" s="17">
        <f>J3</f>
        <v>0.92307692307692313</v>
      </c>
      <c r="C17" s="17">
        <f t="shared" ref="C17:D17" si="2">K3</f>
        <v>0.92307692307692313</v>
      </c>
      <c r="D17" s="17">
        <f t="shared" si="2"/>
        <v>0.66666666666666663</v>
      </c>
    </row>
    <row r="18" spans="1:4" ht="15" x14ac:dyDescent="0.25">
      <c r="A18" s="2" t="s">
        <v>13</v>
      </c>
      <c r="B18" s="17">
        <f>C3</f>
        <v>0.97435897435897434</v>
      </c>
      <c r="C18" s="4" t="s">
        <v>14</v>
      </c>
      <c r="D18" s="4" t="s">
        <v>14</v>
      </c>
    </row>
    <row r="19" spans="1:4" ht="15" x14ac:dyDescent="0.25">
      <c r="B19" s="1"/>
      <c r="C19" s="1"/>
      <c r="D19" s="1"/>
    </row>
    <row r="20" spans="1:4" ht="15" x14ac:dyDescent="0.25">
      <c r="A20" s="16" t="str">
        <f>A4</f>
        <v xml:space="preserve">Yamcolo                 </v>
      </c>
      <c r="B20" s="1"/>
      <c r="C20" s="1"/>
      <c r="D20" s="1"/>
    </row>
    <row r="21" spans="1:4" ht="15" x14ac:dyDescent="0.25">
      <c r="B21" s="4" t="s">
        <v>100</v>
      </c>
      <c r="C21" s="4" t="s">
        <v>11</v>
      </c>
      <c r="D21" s="4" t="s">
        <v>12</v>
      </c>
    </row>
    <row r="22" spans="1:4" ht="15" x14ac:dyDescent="0.25">
      <c r="A22" s="3" t="s">
        <v>8</v>
      </c>
      <c r="B22" s="17">
        <f>D4</f>
        <v>0.76923076923076927</v>
      </c>
      <c r="C22" s="17">
        <f t="shared" ref="C22:D22" si="3">E4</f>
        <v>0.64102564102564108</v>
      </c>
      <c r="D22" s="17">
        <f t="shared" si="3"/>
        <v>0.4358974358974359</v>
      </c>
    </row>
    <row r="23" spans="1:4" ht="15" x14ac:dyDescent="0.25">
      <c r="A23" s="2" t="s">
        <v>10</v>
      </c>
      <c r="B23" s="17">
        <f>G4</f>
        <v>0.71794871794871795</v>
      </c>
      <c r="C23" s="17">
        <f t="shared" ref="C23:D23" si="4">H4</f>
        <v>0.5641025641025641</v>
      </c>
      <c r="D23" s="17">
        <f t="shared" si="4"/>
        <v>0.38461538461538464</v>
      </c>
    </row>
    <row r="24" spans="1:4" ht="15" x14ac:dyDescent="0.25">
      <c r="A24" s="2" t="s">
        <v>9</v>
      </c>
      <c r="B24" s="17">
        <f>J4</f>
        <v>0.74358974358974361</v>
      </c>
      <c r="C24" s="17">
        <f t="shared" ref="C24:D24" si="5">K4</f>
        <v>0.61538461538461542</v>
      </c>
      <c r="D24" s="17">
        <f t="shared" si="5"/>
        <v>5.128205128205128E-2</v>
      </c>
    </row>
    <row r="25" spans="1:4" ht="15" x14ac:dyDescent="0.25">
      <c r="A25" s="2" t="s">
        <v>13</v>
      </c>
      <c r="B25" s="17">
        <f>C4</f>
        <v>0.76923076923076927</v>
      </c>
      <c r="C25" s="4" t="s">
        <v>14</v>
      </c>
      <c r="D25" s="4" t="s">
        <v>14</v>
      </c>
    </row>
    <row r="26" spans="1:4" ht="15" x14ac:dyDescent="0.25">
      <c r="B26" s="1"/>
      <c r="C26" s="1"/>
      <c r="D26" s="1"/>
    </row>
    <row r="27" spans="1:4" ht="15" x14ac:dyDescent="0.25">
      <c r="A27" s="16" t="str">
        <f>A5</f>
        <v>Morrison Creek Reservoir</v>
      </c>
      <c r="B27" s="1"/>
      <c r="C27" s="1"/>
      <c r="D27" s="1"/>
    </row>
    <row r="28" spans="1:4" ht="15" x14ac:dyDescent="0.25">
      <c r="B28" s="4" t="s">
        <v>100</v>
      </c>
      <c r="C28" s="4" t="s">
        <v>11</v>
      </c>
      <c r="D28" s="4" t="s">
        <v>12</v>
      </c>
    </row>
    <row r="29" spans="1:4" ht="15" x14ac:dyDescent="0.25">
      <c r="A29" s="3" t="s">
        <v>8</v>
      </c>
      <c r="B29" s="4" t="s">
        <v>14</v>
      </c>
      <c r="C29" s="4" t="s">
        <v>14</v>
      </c>
      <c r="D29" s="4" t="s">
        <v>14</v>
      </c>
    </row>
    <row r="30" spans="1:4" ht="15" x14ac:dyDescent="0.25">
      <c r="A30" s="2" t="s">
        <v>10</v>
      </c>
      <c r="B30" s="4" t="s">
        <v>14</v>
      </c>
      <c r="C30" s="4" t="s">
        <v>14</v>
      </c>
      <c r="D30" s="4" t="s">
        <v>14</v>
      </c>
    </row>
    <row r="31" spans="1:4" ht="15" x14ac:dyDescent="0.25">
      <c r="A31" s="2" t="s">
        <v>9</v>
      </c>
      <c r="B31" s="17">
        <f>J5</f>
        <v>1</v>
      </c>
      <c r="C31" s="17">
        <f>K5</f>
        <v>1</v>
      </c>
      <c r="D31" s="17">
        <f>L5</f>
        <v>1</v>
      </c>
    </row>
    <row r="32" spans="1:4" ht="15" x14ac:dyDescent="0.25">
      <c r="A32" s="2" t="s">
        <v>13</v>
      </c>
      <c r="B32" s="4" t="s">
        <v>14</v>
      </c>
      <c r="C32" s="4" t="s">
        <v>14</v>
      </c>
      <c r="D32" s="4" t="s">
        <v>14</v>
      </c>
    </row>
    <row r="33" spans="1:4" ht="15" x14ac:dyDescent="0.25">
      <c r="B33" s="1"/>
      <c r="C33" s="1"/>
      <c r="D33" s="1"/>
    </row>
    <row r="34" spans="1:4" ht="15" x14ac:dyDescent="0.25">
      <c r="A34" s="16" t="str">
        <f>A6</f>
        <v xml:space="preserve">Fish Creek              </v>
      </c>
      <c r="B34" s="1"/>
      <c r="C34" s="1"/>
      <c r="D34" s="1"/>
    </row>
    <row r="35" spans="1:4" ht="15" x14ac:dyDescent="0.25">
      <c r="B35" s="4" t="s">
        <v>100</v>
      </c>
      <c r="C35" s="4" t="s">
        <v>11</v>
      </c>
      <c r="D35" s="4" t="s">
        <v>12</v>
      </c>
    </row>
    <row r="36" spans="1:4" ht="15" x14ac:dyDescent="0.25">
      <c r="A36" s="3" t="s">
        <v>8</v>
      </c>
      <c r="B36" s="17">
        <f>D6</f>
        <v>0.48717948717948717</v>
      </c>
      <c r="C36" s="17">
        <f t="shared" ref="C36:D36" si="6">E6</f>
        <v>0.82051282051282048</v>
      </c>
      <c r="D36" s="17">
        <f t="shared" si="6"/>
        <v>0.74358974358974361</v>
      </c>
    </row>
    <row r="37" spans="1:4" ht="15" x14ac:dyDescent="0.25">
      <c r="A37" s="2" t="s">
        <v>10</v>
      </c>
      <c r="B37" s="17">
        <f>G6</f>
        <v>0.92307692307692313</v>
      </c>
      <c r="C37" s="17">
        <f t="shared" ref="C37:D37" si="7">H6</f>
        <v>0.94871794871794868</v>
      </c>
      <c r="D37" s="17">
        <f t="shared" si="7"/>
        <v>0.92307692307692313</v>
      </c>
    </row>
    <row r="38" spans="1:4" ht="15" x14ac:dyDescent="0.25">
      <c r="A38" s="2" t="s">
        <v>9</v>
      </c>
      <c r="B38" s="17">
        <f>J6</f>
        <v>0.92307692307692313</v>
      </c>
      <c r="C38" s="17">
        <f t="shared" ref="C38:D38" si="8">K6</f>
        <v>0.94871794871794868</v>
      </c>
      <c r="D38" s="17">
        <f t="shared" si="8"/>
        <v>0.92307692307692313</v>
      </c>
    </row>
    <row r="39" spans="1:4" ht="15" x14ac:dyDescent="0.25">
      <c r="A39" s="2" t="s">
        <v>13</v>
      </c>
      <c r="B39" s="17">
        <f>C6</f>
        <v>0.97435897435897434</v>
      </c>
      <c r="C39" s="4" t="s">
        <v>14</v>
      </c>
      <c r="D39" s="4" t="s">
        <v>14</v>
      </c>
    </row>
    <row r="41" spans="1:4" x14ac:dyDescent="0.3">
      <c r="A41" s="16" t="str">
        <f>A7</f>
        <v xml:space="preserve">Steamboat Lake          </v>
      </c>
      <c r="B41" s="1"/>
      <c r="C41" s="1"/>
      <c r="D41" s="1"/>
    </row>
    <row r="42" spans="1:4" x14ac:dyDescent="0.3">
      <c r="B42" s="4" t="s">
        <v>100</v>
      </c>
      <c r="C42" s="4" t="s">
        <v>11</v>
      </c>
      <c r="D42" s="4" t="s">
        <v>12</v>
      </c>
    </row>
    <row r="43" spans="1:4" x14ac:dyDescent="0.3">
      <c r="A43" s="3" t="s">
        <v>8</v>
      </c>
      <c r="B43" s="17">
        <f>D7</f>
        <v>1</v>
      </c>
      <c r="C43" s="17">
        <f t="shared" ref="C43:D43" si="9">E7</f>
        <v>0.61538461538461542</v>
      </c>
      <c r="D43" s="17">
        <f t="shared" si="9"/>
        <v>0.53846153846153844</v>
      </c>
    </row>
    <row r="44" spans="1:4" x14ac:dyDescent="0.3">
      <c r="A44" s="2" t="s">
        <v>10</v>
      </c>
      <c r="B44" s="17">
        <f>G7</f>
        <v>0.84615384615384615</v>
      </c>
      <c r="C44" s="17">
        <f t="shared" ref="C44:D44" si="10">H7</f>
        <v>0.53846153846153844</v>
      </c>
      <c r="D44" s="17">
        <f t="shared" si="10"/>
        <v>0.4358974358974359</v>
      </c>
    </row>
    <row r="45" spans="1:4" x14ac:dyDescent="0.3">
      <c r="A45" s="2" t="s">
        <v>9</v>
      </c>
      <c r="B45" s="17">
        <f>J7</f>
        <v>0.84615384615384615</v>
      </c>
      <c r="C45" s="17">
        <f t="shared" ref="C45:D45" si="11">K7</f>
        <v>0.53846153846153844</v>
      </c>
      <c r="D45" s="17">
        <f t="shared" si="11"/>
        <v>0.4358974358974359</v>
      </c>
    </row>
    <row r="46" spans="1:4" x14ac:dyDescent="0.3">
      <c r="A46" s="2" t="s">
        <v>13</v>
      </c>
      <c r="B46" s="17">
        <f>C7</f>
        <v>1</v>
      </c>
      <c r="C46" s="4" t="s">
        <v>14</v>
      </c>
      <c r="D46" s="4" t="s">
        <v>14</v>
      </c>
    </row>
    <row r="48" spans="1:4" ht="15" x14ac:dyDescent="0.25">
      <c r="A48" s="16" t="str">
        <f>A8</f>
        <v xml:space="preserve">Elkhead                 </v>
      </c>
      <c r="B48" s="1"/>
      <c r="C48" s="1"/>
      <c r="D48" s="1"/>
    </row>
    <row r="49" spans="1:4" ht="15" x14ac:dyDescent="0.25">
      <c r="B49" s="4" t="s">
        <v>100</v>
      </c>
      <c r="C49" s="4" t="s">
        <v>11</v>
      </c>
      <c r="D49" s="4" t="s">
        <v>12</v>
      </c>
    </row>
    <row r="50" spans="1:4" ht="15" x14ac:dyDescent="0.25">
      <c r="A50" s="3" t="s">
        <v>8</v>
      </c>
      <c r="B50" s="17">
        <f>D8</f>
        <v>0.20512820512820512</v>
      </c>
      <c r="C50" s="17">
        <f t="shared" ref="C50:D50" si="12">E8</f>
        <v>0.35897435897435898</v>
      </c>
      <c r="D50" s="17">
        <f t="shared" si="12"/>
        <v>0.30769230769230771</v>
      </c>
    </row>
    <row r="51" spans="1:4" x14ac:dyDescent="0.3">
      <c r="A51" s="2" t="s">
        <v>10</v>
      </c>
      <c r="B51" s="17">
        <f>G8</f>
        <v>0.20512820512820512</v>
      </c>
      <c r="C51" s="17">
        <f t="shared" ref="C51:D51" si="13">H8</f>
        <v>0.41025641025641024</v>
      </c>
      <c r="D51" s="17">
        <f t="shared" si="13"/>
        <v>0.38461538461538464</v>
      </c>
    </row>
    <row r="52" spans="1:4" x14ac:dyDescent="0.3">
      <c r="A52" s="2" t="s">
        <v>9</v>
      </c>
      <c r="B52" s="17">
        <f>J8</f>
        <v>0.23076923076923078</v>
      </c>
      <c r="C52" s="17">
        <f t="shared" ref="C52:D52" si="14">K8</f>
        <v>0.28205128205128205</v>
      </c>
      <c r="D52" s="17">
        <f t="shared" si="14"/>
        <v>0.46153846153846156</v>
      </c>
    </row>
    <row r="53" spans="1:4" x14ac:dyDescent="0.3">
      <c r="A53" s="2" t="s">
        <v>13</v>
      </c>
      <c r="B53" s="17">
        <f>C8</f>
        <v>0.48717948717948717</v>
      </c>
      <c r="C53" s="4" t="s">
        <v>14</v>
      </c>
      <c r="D53" s="4" t="s">
        <v>14</v>
      </c>
    </row>
    <row r="55" spans="1:4" x14ac:dyDescent="0.3">
      <c r="A55" s="16" t="s">
        <v>99</v>
      </c>
      <c r="B55" s="1"/>
      <c r="C55" s="1"/>
      <c r="D55" s="1"/>
    </row>
    <row r="56" spans="1:4" x14ac:dyDescent="0.3">
      <c r="B56" s="4" t="s">
        <v>100</v>
      </c>
      <c r="C56" s="4" t="s">
        <v>11</v>
      </c>
      <c r="D56" s="4" t="s">
        <v>12</v>
      </c>
    </row>
    <row r="57" spans="1:4" x14ac:dyDescent="0.3">
      <c r="A57" s="3" t="s">
        <v>8</v>
      </c>
      <c r="B57" s="4" t="s">
        <v>14</v>
      </c>
      <c r="C57" s="4" t="s">
        <v>14</v>
      </c>
      <c r="D57" s="4" t="s">
        <v>14</v>
      </c>
    </row>
    <row r="58" spans="1:4" x14ac:dyDescent="0.3">
      <c r="A58" s="2" t="s">
        <v>10</v>
      </c>
      <c r="B58" s="4" t="s">
        <v>14</v>
      </c>
      <c r="C58" s="4" t="s">
        <v>14</v>
      </c>
      <c r="D58" s="4" t="s">
        <v>14</v>
      </c>
    </row>
    <row r="59" spans="1:4" x14ac:dyDescent="0.3">
      <c r="A59" s="2" t="s">
        <v>9</v>
      </c>
      <c r="B59" s="17">
        <f>J9</f>
        <v>0.87179487179487181</v>
      </c>
      <c r="C59" s="17">
        <f t="shared" ref="C59:D59" si="15">K9</f>
        <v>0.89743589743589747</v>
      </c>
      <c r="D59" s="17">
        <f t="shared" si="15"/>
        <v>0.74358974358974361</v>
      </c>
    </row>
    <row r="60" spans="1:4" x14ac:dyDescent="0.3">
      <c r="A60" s="2" t="s">
        <v>13</v>
      </c>
      <c r="B60" s="4" t="s">
        <v>14</v>
      </c>
      <c r="C60" s="4" t="s">
        <v>14</v>
      </c>
      <c r="D60" s="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MaxEOM</vt:lpstr>
      <vt:lpstr>Reservoir_Sum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</dc:creator>
  <cp:lastModifiedBy>Lisa Wade</cp:lastModifiedBy>
  <dcterms:created xsi:type="dcterms:W3CDTF">2017-10-18T16:02:05Z</dcterms:created>
  <dcterms:modified xsi:type="dcterms:W3CDTF">2017-10-25T23:12:54Z</dcterms:modified>
</cp:coreProperties>
</file>