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/Documents/cjips/data/"/>
    </mc:Choice>
  </mc:AlternateContent>
  <xr:revisionPtr revIDLastSave="0" documentId="13_ncr:1_{22786986-FA54-6C4F-9901-4E8D37473D80}" xr6:coauthVersionLast="36" xr6:coauthVersionMax="43" xr10:uidLastSave="{00000000-0000-0000-0000-000000000000}"/>
  <bookViews>
    <workbookView xWindow="0" yWindow="0" windowWidth="25600" windowHeight="16000" xr2:uid="{526AFF54-0680-4971-96F1-F7231E2C092D}"/>
  </bookViews>
  <sheets>
    <sheet name="Astar" sheetId="1" r:id="rId1"/>
    <sheet name="xyz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F42" i="1"/>
  <c r="F41" i="1"/>
  <c r="F40" i="1"/>
  <c r="F39" i="1"/>
  <c r="F38" i="1"/>
  <c r="F33" i="1"/>
  <c r="F37" i="1"/>
  <c r="F36" i="1"/>
  <c r="F35" i="1"/>
  <c r="F34" i="1"/>
  <c r="F32" i="1"/>
  <c r="F23" i="1"/>
  <c r="F24" i="1"/>
  <c r="F25" i="1"/>
  <c r="F26" i="1"/>
  <c r="F27" i="1"/>
  <c r="F28" i="1"/>
  <c r="F29" i="1"/>
  <c r="F30" i="1"/>
  <c r="F22" i="1"/>
  <c r="F14" i="1"/>
  <c r="F15" i="1"/>
  <c r="F16" i="1"/>
  <c r="F17" i="1"/>
  <c r="F18" i="1"/>
  <c r="F19" i="1"/>
  <c r="F20" i="1"/>
  <c r="F21" i="1"/>
  <c r="F13" i="1"/>
  <c r="F12" i="1"/>
  <c r="E26" i="2" l="1"/>
  <c r="E21" i="2"/>
  <c r="E17" i="2"/>
  <c r="E12" i="2"/>
  <c r="E25" i="2"/>
  <c r="E20" i="2"/>
  <c r="E24" i="2"/>
  <c r="E16" i="2"/>
  <c r="E11" i="2"/>
  <c r="E15" i="2"/>
</calcChain>
</file>

<file path=xl/sharedStrings.xml><?xml version="1.0" encoding="utf-8"?>
<sst xmlns="http://schemas.openxmlformats.org/spreadsheetml/2006/main" count="208" uniqueCount="27">
  <si>
    <t>Netlist</t>
  </si>
  <si>
    <t>Chip</t>
  </si>
  <si>
    <t>Percentage</t>
  </si>
  <si>
    <t>Cost</t>
  </si>
  <si>
    <t>Ordening</t>
  </si>
  <si>
    <t>test</t>
  </si>
  <si>
    <t>most_common</t>
  </si>
  <si>
    <t xml:space="preserve">test </t>
  </si>
  <si>
    <t>chip_1</t>
  </si>
  <si>
    <t>chip_2</t>
  </si>
  <si>
    <t>Tijd is max 3 minuten</t>
  </si>
  <si>
    <t>straight</t>
  </si>
  <si>
    <t>straight_random</t>
  </si>
  <si>
    <t>random</t>
  </si>
  <si>
    <t>Hoe vaak runnen</t>
  </si>
  <si>
    <t>Kolom1</t>
  </si>
  <si>
    <t>upperbound 18</t>
  </si>
  <si>
    <t>lowerbound 1</t>
  </si>
  <si>
    <t>Count</t>
  </si>
  <si>
    <t>Loops</t>
  </si>
  <si>
    <t>straight_first</t>
  </si>
  <si>
    <t>Algoritm</t>
  </si>
  <si>
    <t>xyz_move</t>
  </si>
  <si>
    <t>hillclimb</t>
  </si>
  <si>
    <t>percentage solved</t>
  </si>
  <si>
    <t>Heuristic A*</t>
  </si>
  <si>
    <t>manhattan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</si>
</sst>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18A9BD-2EEB-4F56-8B35-F1CDAC8039EF}" name="Tabel1" displayName="Tabel1" ref="A1:I44" totalsRowShown="0">
  <autoFilter ref="A1:I44" xr:uid="{65509A2C-8225-4EF9-A67B-841B7414C92B}"/>
  <tableColumns count="9">
    <tableColumn id="1" xr3:uid="{6EE6E76C-5851-4BD4-86EA-C6FD5DD17C54}" name="Chip"/>
    <tableColumn id="2" xr3:uid="{A63AFADB-AE08-40FB-ADD8-92D7DB5B63D0}" name="Netlist"/>
    <tableColumn id="4" xr3:uid="{2605193A-1BB8-4E6F-8B55-CCAFB7B9317D}" name="Ordening"/>
    <tableColumn id="6" xr3:uid="{280927CD-4C34-4822-A27F-2F892F8EEB2C}" name="Loops"/>
    <tableColumn id="7" xr3:uid="{AF0F139F-0A80-46FE-BB3D-C18CF6548D3D}" name="Count"/>
    <tableColumn id="12" xr3:uid="{B9621100-DF7C-6147-8A89-CC9C0E137F8D}" name="percentage solved"/>
    <tableColumn id="3" xr3:uid="{CE761EDF-AEDC-4472-9E96-DE43A933B1E8}" name="Cost"/>
    <tableColumn id="10" xr3:uid="{A93A09AB-D848-2E4A-9CC3-BB3ED3ACA31B}" name="Algoritm"/>
    <tableColumn id="15" xr3:uid="{202CEE5F-C4FA-7241-9371-D9560DEBCA31}" name="Heuristic A*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2D2CEE-1F8E-4100-9BC1-A6584621C32B}" name="Tabel13" displayName="Tabel13" ref="A1:G28" totalsRowShown="0">
  <autoFilter ref="A1:G28" xr:uid="{885BF983-6A75-4592-A522-03E06D7FB9CA}"/>
  <tableColumns count="7">
    <tableColumn id="1" xr3:uid="{8C557F85-13C0-475C-A330-5F59982F63A9}" name="Chip"/>
    <tableColumn id="2" xr3:uid="{C13EF764-EADF-4E5C-B59D-E2910935022C}" name="Netlist"/>
    <tableColumn id="4" xr3:uid="{D798218C-A41C-487F-BE7D-839B5BA587EF}" name="Ordening"/>
    <tableColumn id="6" xr3:uid="{01073A9B-C1C5-4328-85C6-CA4CCD10B4F7}" name="Hoe vaak runnen"/>
    <tableColumn id="5" xr3:uid="{FA448100-FF67-44F0-8897-92F6C6E0CFB8}" name="Percentage"/>
    <tableColumn id="3" xr3:uid="{80D7E112-A0F1-4E1F-81F7-21B3BDDBE775}" name="Cost"/>
    <tableColumn id="9" xr3:uid="{A6D590DD-88A4-4D8D-B4E1-486CD2FFEB0B}" name="Kolom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CB7C7-01D1-42CD-8042-D38F0D9DFC4F}">
  <dimension ref="A1:K43"/>
  <sheetViews>
    <sheetView tabSelected="1" workbookViewId="0">
      <selection activeCell="K40" sqref="K40"/>
    </sheetView>
  </sheetViews>
  <sheetFormatPr baseColWidth="10" defaultColWidth="8.83203125" defaultRowHeight="15" x14ac:dyDescent="0.2"/>
  <cols>
    <col min="1" max="2" width="9.83203125" customWidth="1"/>
    <col min="3" max="3" width="14.33203125" bestFit="1" customWidth="1"/>
    <col min="4" max="4" width="12.5" bestFit="1" customWidth="1"/>
    <col min="5" max="5" width="14.33203125" bestFit="1" customWidth="1"/>
    <col min="6" max="6" width="14.33203125" customWidth="1"/>
    <col min="7" max="7" width="9.83203125" customWidth="1"/>
    <col min="8" max="8" width="11.33203125" customWidth="1"/>
    <col min="9" max="9" width="18.1640625" customWidth="1"/>
  </cols>
  <sheetData>
    <row r="1" spans="1:11" x14ac:dyDescent="0.2">
      <c r="A1" t="s">
        <v>1</v>
      </c>
      <c r="B1" t="s">
        <v>0</v>
      </c>
      <c r="C1" t="s">
        <v>4</v>
      </c>
      <c r="D1" t="s">
        <v>19</v>
      </c>
      <c r="E1" t="s">
        <v>18</v>
      </c>
      <c r="F1" t="s">
        <v>24</v>
      </c>
      <c r="G1" t="s">
        <v>3</v>
      </c>
      <c r="H1" t="s">
        <v>21</v>
      </c>
      <c r="I1" t="s">
        <v>25</v>
      </c>
    </row>
    <row r="2" spans="1:11" x14ac:dyDescent="0.2">
      <c r="A2" t="s">
        <v>5</v>
      </c>
      <c r="B2" s="1">
        <v>1</v>
      </c>
      <c r="C2" t="s">
        <v>13</v>
      </c>
      <c r="D2">
        <v>1</v>
      </c>
      <c r="E2">
        <v>5</v>
      </c>
      <c r="F2">
        <v>1</v>
      </c>
      <c r="G2">
        <v>22</v>
      </c>
      <c r="H2" t="s">
        <v>22</v>
      </c>
      <c r="K2" t="s">
        <v>10</v>
      </c>
    </row>
    <row r="3" spans="1:11" x14ac:dyDescent="0.2">
      <c r="A3" t="s">
        <v>5</v>
      </c>
      <c r="B3" s="1">
        <v>1</v>
      </c>
      <c r="C3" t="s">
        <v>13</v>
      </c>
      <c r="D3">
        <v>10</v>
      </c>
      <c r="E3">
        <v>5</v>
      </c>
      <c r="F3">
        <v>1</v>
      </c>
      <c r="G3">
        <v>22.4</v>
      </c>
      <c r="H3" t="s">
        <v>22</v>
      </c>
    </row>
    <row r="4" spans="1:11" x14ac:dyDescent="0.2">
      <c r="A4" t="s">
        <v>5</v>
      </c>
      <c r="B4" s="1">
        <v>1</v>
      </c>
      <c r="C4" t="s">
        <v>13</v>
      </c>
      <c r="D4">
        <v>100</v>
      </c>
      <c r="E4">
        <v>5</v>
      </c>
      <c r="F4">
        <v>1</v>
      </c>
      <c r="G4">
        <v>22.64</v>
      </c>
      <c r="H4" t="s">
        <v>22</v>
      </c>
    </row>
    <row r="5" spans="1:11" x14ac:dyDescent="0.2">
      <c r="A5" t="s">
        <v>5</v>
      </c>
      <c r="B5" s="1">
        <v>1</v>
      </c>
      <c r="C5" t="s">
        <v>13</v>
      </c>
      <c r="D5">
        <v>1000</v>
      </c>
      <c r="E5">
        <v>5</v>
      </c>
      <c r="F5">
        <v>1</v>
      </c>
      <c r="G5">
        <v>22.712</v>
      </c>
      <c r="H5" t="s">
        <v>22</v>
      </c>
    </row>
    <row r="6" spans="1:11" x14ac:dyDescent="0.2">
      <c r="A6" t="s">
        <v>5</v>
      </c>
      <c r="B6" s="1">
        <v>1</v>
      </c>
      <c r="C6" t="s">
        <v>12</v>
      </c>
      <c r="D6">
        <v>1</v>
      </c>
      <c r="E6">
        <v>5</v>
      </c>
      <c r="F6">
        <v>1</v>
      </c>
      <c r="G6">
        <v>20</v>
      </c>
      <c r="H6" t="s">
        <v>22</v>
      </c>
    </row>
    <row r="7" spans="1:11" x14ac:dyDescent="0.2">
      <c r="A7" t="s">
        <v>5</v>
      </c>
      <c r="B7" s="1">
        <v>1</v>
      </c>
      <c r="C7" t="s">
        <v>12</v>
      </c>
      <c r="D7">
        <v>10</v>
      </c>
      <c r="E7">
        <v>5</v>
      </c>
      <c r="F7">
        <v>1</v>
      </c>
      <c r="G7">
        <v>21.8</v>
      </c>
      <c r="H7" t="s">
        <v>22</v>
      </c>
    </row>
    <row r="8" spans="1:11" x14ac:dyDescent="0.2">
      <c r="A8" t="s">
        <v>5</v>
      </c>
      <c r="B8" s="1">
        <v>1</v>
      </c>
      <c r="C8" t="s">
        <v>12</v>
      </c>
      <c r="D8">
        <v>100</v>
      </c>
      <c r="E8">
        <v>5</v>
      </c>
      <c r="F8">
        <v>1</v>
      </c>
      <c r="G8">
        <v>22.02</v>
      </c>
      <c r="H8" t="s">
        <v>22</v>
      </c>
    </row>
    <row r="9" spans="1:11" x14ac:dyDescent="0.2">
      <c r="A9" t="s">
        <v>5</v>
      </c>
      <c r="B9" s="1">
        <v>1</v>
      </c>
      <c r="C9" t="s">
        <v>12</v>
      </c>
      <c r="D9">
        <v>1000</v>
      </c>
      <c r="E9">
        <v>5</v>
      </c>
      <c r="F9">
        <v>1</v>
      </c>
      <c r="G9">
        <v>21.974</v>
      </c>
      <c r="H9" t="s">
        <v>22</v>
      </c>
    </row>
    <row r="10" spans="1:11" x14ac:dyDescent="0.2">
      <c r="A10" t="s">
        <v>7</v>
      </c>
      <c r="B10" s="1">
        <v>1</v>
      </c>
      <c r="C10" t="s">
        <v>20</v>
      </c>
      <c r="D10">
        <v>1</v>
      </c>
      <c r="E10">
        <v>5</v>
      </c>
      <c r="F10">
        <v>1</v>
      </c>
      <c r="G10">
        <v>20</v>
      </c>
      <c r="H10" t="s">
        <v>22</v>
      </c>
    </row>
    <row r="11" spans="1:11" x14ac:dyDescent="0.2">
      <c r="A11" t="s">
        <v>5</v>
      </c>
      <c r="B11" s="1">
        <v>1</v>
      </c>
      <c r="C11" t="s">
        <v>6</v>
      </c>
      <c r="D11">
        <v>1</v>
      </c>
      <c r="E11">
        <v>5</v>
      </c>
      <c r="F11">
        <v>1</v>
      </c>
      <c r="G11">
        <v>20</v>
      </c>
      <c r="H11" t="s">
        <v>22</v>
      </c>
    </row>
    <row r="12" spans="1:11" x14ac:dyDescent="0.2">
      <c r="A12" t="s">
        <v>8</v>
      </c>
      <c r="B12" s="1">
        <v>1</v>
      </c>
      <c r="C12" t="s">
        <v>13</v>
      </c>
      <c r="D12">
        <v>1</v>
      </c>
      <c r="E12">
        <v>19</v>
      </c>
      <c r="F12">
        <f>Tabel1[[#This Row],[Count]]/30</f>
        <v>0.6333333333333333</v>
      </c>
      <c r="G12">
        <v>198</v>
      </c>
      <c r="H12" t="s">
        <v>22</v>
      </c>
    </row>
    <row r="13" spans="1:11" x14ac:dyDescent="0.2">
      <c r="A13" t="s">
        <v>8</v>
      </c>
      <c r="B13" s="1">
        <v>1</v>
      </c>
      <c r="C13" t="s">
        <v>13</v>
      </c>
      <c r="D13">
        <v>10</v>
      </c>
      <c r="E13">
        <v>20</v>
      </c>
      <c r="F13">
        <f>Tabel1[[#This Row],[Count]]/30</f>
        <v>0.66666666666666663</v>
      </c>
      <c r="G13">
        <v>238.8</v>
      </c>
      <c r="H13" t="s">
        <v>22</v>
      </c>
    </row>
    <row r="14" spans="1:11" x14ac:dyDescent="0.2">
      <c r="A14" t="s">
        <v>8</v>
      </c>
      <c r="B14" s="1">
        <v>1</v>
      </c>
      <c r="C14" t="s">
        <v>13</v>
      </c>
      <c r="D14">
        <v>100</v>
      </c>
      <c r="E14">
        <v>19.22</v>
      </c>
      <c r="F14">
        <f>Tabel1[[#This Row],[Count]]/30</f>
        <v>0.64066666666666661</v>
      </c>
      <c r="G14">
        <v>221.22</v>
      </c>
      <c r="H14" t="s">
        <v>22</v>
      </c>
    </row>
    <row r="15" spans="1:11" x14ac:dyDescent="0.2">
      <c r="A15" t="s">
        <v>8</v>
      </c>
      <c r="B15" s="1">
        <v>1</v>
      </c>
      <c r="C15" t="s">
        <v>13</v>
      </c>
      <c r="D15">
        <v>1000</v>
      </c>
      <c r="E15">
        <v>19.300999999999998</v>
      </c>
      <c r="F15">
        <f>Tabel1[[#This Row],[Count]]/30</f>
        <v>0.64336666666666664</v>
      </c>
      <c r="G15">
        <v>222.47900000000001</v>
      </c>
      <c r="H15" t="s">
        <v>22</v>
      </c>
    </row>
    <row r="16" spans="1:11" x14ac:dyDescent="0.2">
      <c r="A16" t="s">
        <v>8</v>
      </c>
      <c r="B16" s="1">
        <v>1</v>
      </c>
      <c r="C16" t="s">
        <v>12</v>
      </c>
      <c r="D16">
        <v>1</v>
      </c>
      <c r="E16">
        <v>16</v>
      </c>
      <c r="F16">
        <f>Tabel1[[#This Row],[Count]]/30</f>
        <v>0.53333333333333333</v>
      </c>
      <c r="G16">
        <v>180</v>
      </c>
      <c r="H16" t="s">
        <v>22</v>
      </c>
    </row>
    <row r="17" spans="1:9" x14ac:dyDescent="0.2">
      <c r="A17" t="s">
        <v>8</v>
      </c>
      <c r="B17" s="1">
        <v>1</v>
      </c>
      <c r="C17" t="s">
        <v>12</v>
      </c>
      <c r="D17">
        <v>10</v>
      </c>
      <c r="E17">
        <v>19.899999999999999</v>
      </c>
      <c r="F17">
        <f>Tabel1[[#This Row],[Count]]/30</f>
        <v>0.66333333333333333</v>
      </c>
      <c r="G17">
        <v>233.6</v>
      </c>
      <c r="H17" t="s">
        <v>22</v>
      </c>
    </row>
    <row r="18" spans="1:9" x14ac:dyDescent="0.2">
      <c r="A18" t="s">
        <v>8</v>
      </c>
      <c r="B18" s="1">
        <v>1</v>
      </c>
      <c r="C18" t="s">
        <v>12</v>
      </c>
      <c r="D18">
        <v>100</v>
      </c>
      <c r="E18">
        <v>20.07</v>
      </c>
      <c r="F18">
        <f>Tabel1[[#This Row],[Count]]/30</f>
        <v>0.66900000000000004</v>
      </c>
      <c r="G18">
        <v>226.38</v>
      </c>
      <c r="H18" t="s">
        <v>22</v>
      </c>
    </row>
    <row r="19" spans="1:9" x14ac:dyDescent="0.2">
      <c r="A19" t="s">
        <v>8</v>
      </c>
      <c r="B19" s="1">
        <v>1</v>
      </c>
      <c r="C19" t="s">
        <v>12</v>
      </c>
      <c r="D19">
        <v>1000</v>
      </c>
      <c r="E19">
        <v>20.105</v>
      </c>
      <c r="F19">
        <f>Tabel1[[#This Row],[Count]]/30</f>
        <v>0.67016666666666669</v>
      </c>
      <c r="G19">
        <v>228.61199999999999</v>
      </c>
      <c r="H19" t="s">
        <v>22</v>
      </c>
    </row>
    <row r="20" spans="1:9" x14ac:dyDescent="0.2">
      <c r="A20" t="s">
        <v>8</v>
      </c>
      <c r="B20" s="1">
        <v>1</v>
      </c>
      <c r="C20" t="s">
        <v>20</v>
      </c>
      <c r="D20">
        <v>1</v>
      </c>
      <c r="E20">
        <v>22</v>
      </c>
      <c r="F20">
        <f>Tabel1[[#This Row],[Count]]/30</f>
        <v>0.73333333333333328</v>
      </c>
      <c r="G20">
        <v>240</v>
      </c>
      <c r="H20" t="s">
        <v>22</v>
      </c>
    </row>
    <row r="21" spans="1:9" x14ac:dyDescent="0.2">
      <c r="A21" t="s">
        <v>8</v>
      </c>
      <c r="B21" s="1">
        <v>1</v>
      </c>
      <c r="C21" t="s">
        <v>6</v>
      </c>
      <c r="D21">
        <v>1</v>
      </c>
      <c r="E21">
        <v>26</v>
      </c>
      <c r="F21">
        <f>Tabel1[[#This Row],[Count]]/30</f>
        <v>0.8666666666666667</v>
      </c>
      <c r="G21">
        <v>315</v>
      </c>
      <c r="H21" t="s">
        <v>22</v>
      </c>
    </row>
    <row r="22" spans="1:9" x14ac:dyDescent="0.2">
      <c r="A22" t="s">
        <v>9</v>
      </c>
      <c r="B22" s="1">
        <v>1</v>
      </c>
      <c r="C22" t="s">
        <v>13</v>
      </c>
      <c r="D22">
        <v>1</v>
      </c>
      <c r="E22">
        <v>26</v>
      </c>
      <c r="F22">
        <f>Tabel1[[#This Row],[Count]]/50</f>
        <v>0.52</v>
      </c>
      <c r="G22">
        <v>407</v>
      </c>
      <c r="H22" t="s">
        <v>22</v>
      </c>
    </row>
    <row r="23" spans="1:9" x14ac:dyDescent="0.2">
      <c r="A23" t="s">
        <v>9</v>
      </c>
      <c r="B23" s="1">
        <v>1</v>
      </c>
      <c r="C23" t="s">
        <v>13</v>
      </c>
      <c r="D23">
        <v>10</v>
      </c>
      <c r="E23">
        <v>27.7</v>
      </c>
      <c r="F23">
        <f>Tabel1[[#This Row],[Count]]/50</f>
        <v>0.55399999999999994</v>
      </c>
      <c r="G23">
        <v>328.4</v>
      </c>
      <c r="H23" t="s">
        <v>22</v>
      </c>
    </row>
    <row r="24" spans="1:9" x14ac:dyDescent="0.2">
      <c r="A24" t="s">
        <v>9</v>
      </c>
      <c r="B24" s="1">
        <v>1</v>
      </c>
      <c r="C24" t="s">
        <v>13</v>
      </c>
      <c r="D24">
        <v>100</v>
      </c>
      <c r="E24">
        <v>22.72</v>
      </c>
      <c r="F24">
        <f>Tabel1[[#This Row],[Count]]/50</f>
        <v>0.45439999999999997</v>
      </c>
      <c r="G24">
        <v>339.67</v>
      </c>
      <c r="H24" t="s">
        <v>22</v>
      </c>
    </row>
    <row r="25" spans="1:9" x14ac:dyDescent="0.2">
      <c r="A25" t="s">
        <v>9</v>
      </c>
      <c r="B25" s="1">
        <v>1</v>
      </c>
      <c r="C25" t="s">
        <v>13</v>
      </c>
      <c r="D25">
        <v>1000</v>
      </c>
      <c r="E25">
        <v>22.655000000000001</v>
      </c>
      <c r="F25">
        <f>Tabel1[[#This Row],[Count]]/50</f>
        <v>0.4531</v>
      </c>
      <c r="G25">
        <v>340.97</v>
      </c>
      <c r="H25" t="s">
        <v>22</v>
      </c>
    </row>
    <row r="26" spans="1:9" x14ac:dyDescent="0.2">
      <c r="A26" t="s">
        <v>9</v>
      </c>
      <c r="B26" s="1">
        <v>1</v>
      </c>
      <c r="C26" t="s">
        <v>12</v>
      </c>
      <c r="D26">
        <v>1</v>
      </c>
      <c r="E26">
        <v>28</v>
      </c>
      <c r="F26">
        <f>Tabel1[[#This Row],[Count]]/50</f>
        <v>0.56000000000000005</v>
      </c>
      <c r="G26">
        <v>397</v>
      </c>
      <c r="H26" t="s">
        <v>22</v>
      </c>
    </row>
    <row r="27" spans="1:9" x14ac:dyDescent="0.2">
      <c r="A27" t="s">
        <v>9</v>
      </c>
      <c r="B27" s="1">
        <v>1</v>
      </c>
      <c r="C27" t="s">
        <v>12</v>
      </c>
      <c r="D27">
        <v>10</v>
      </c>
      <c r="E27">
        <v>26.1</v>
      </c>
      <c r="F27">
        <f>Tabel1[[#This Row],[Count]]/50</f>
        <v>0.52200000000000002</v>
      </c>
      <c r="G27">
        <v>390.3</v>
      </c>
      <c r="H27" t="s">
        <v>22</v>
      </c>
    </row>
    <row r="28" spans="1:9" x14ac:dyDescent="0.2">
      <c r="A28" t="s">
        <v>9</v>
      </c>
      <c r="B28" s="1">
        <v>1</v>
      </c>
      <c r="C28" t="s">
        <v>12</v>
      </c>
      <c r="D28">
        <v>100</v>
      </c>
      <c r="E28">
        <v>24.76</v>
      </c>
      <c r="F28">
        <f>Tabel1[[#This Row],[Count]]/50</f>
        <v>0.49520000000000003</v>
      </c>
      <c r="G28">
        <v>354.02</v>
      </c>
      <c r="H28" t="s">
        <v>22</v>
      </c>
    </row>
    <row r="29" spans="1:9" x14ac:dyDescent="0.2">
      <c r="A29" t="s">
        <v>9</v>
      </c>
      <c r="B29" s="1">
        <v>1</v>
      </c>
      <c r="C29" t="s">
        <v>20</v>
      </c>
      <c r="D29">
        <v>1</v>
      </c>
      <c r="E29">
        <v>26</v>
      </c>
      <c r="F29">
        <f>Tabel1[[#This Row],[Count]]/50</f>
        <v>0.52</v>
      </c>
      <c r="G29">
        <v>398</v>
      </c>
      <c r="H29" t="s">
        <v>22</v>
      </c>
    </row>
    <row r="30" spans="1:9" x14ac:dyDescent="0.2">
      <c r="A30" t="s">
        <v>9</v>
      </c>
      <c r="B30" s="1">
        <v>1</v>
      </c>
      <c r="C30" t="s">
        <v>6</v>
      </c>
      <c r="D30">
        <v>1</v>
      </c>
      <c r="E30">
        <v>24</v>
      </c>
      <c r="F30">
        <f>Tabel1[[#This Row],[Count]]/50</f>
        <v>0.48</v>
      </c>
      <c r="G30">
        <v>349</v>
      </c>
      <c r="H30" t="s">
        <v>22</v>
      </c>
    </row>
    <row r="32" spans="1:9" x14ac:dyDescent="0.2">
      <c r="A32" t="s">
        <v>8</v>
      </c>
      <c r="B32" s="1">
        <v>1</v>
      </c>
      <c r="C32" t="s">
        <v>6</v>
      </c>
      <c r="D32">
        <v>1</v>
      </c>
      <c r="E32" s="2">
        <v>30</v>
      </c>
      <c r="F32" s="2">
        <f>Tabel1[[#This Row],[Count]]/30</f>
        <v>1</v>
      </c>
      <c r="G32">
        <v>389</v>
      </c>
      <c r="H32" t="s">
        <v>23</v>
      </c>
      <c r="I32" t="s">
        <v>26</v>
      </c>
    </row>
    <row r="33" spans="1:9" x14ac:dyDescent="0.2">
      <c r="A33" t="s">
        <v>8</v>
      </c>
      <c r="B33" s="1">
        <v>2</v>
      </c>
      <c r="C33" t="s">
        <v>6</v>
      </c>
      <c r="D33">
        <v>1</v>
      </c>
      <c r="E33">
        <v>35</v>
      </c>
      <c r="F33">
        <f>Tabel1[[#This Row],[Count]]/40</f>
        <v>0.875</v>
      </c>
      <c r="G33">
        <v>471</v>
      </c>
      <c r="H33" t="s">
        <v>23</v>
      </c>
      <c r="I33" t="s">
        <v>26</v>
      </c>
    </row>
    <row r="34" spans="1:9" x14ac:dyDescent="0.2">
      <c r="A34" t="s">
        <v>8</v>
      </c>
      <c r="B34" s="1">
        <v>3</v>
      </c>
      <c r="C34" t="s">
        <v>6</v>
      </c>
      <c r="D34">
        <v>1</v>
      </c>
      <c r="E34" s="2">
        <v>37</v>
      </c>
      <c r="F34" s="2">
        <f>Tabel1[[#This Row],[Count]]/50</f>
        <v>0.74</v>
      </c>
      <c r="G34">
        <v>601</v>
      </c>
      <c r="H34" t="s">
        <v>23</v>
      </c>
      <c r="I34" t="s">
        <v>26</v>
      </c>
    </row>
    <row r="35" spans="1:9" x14ac:dyDescent="0.2">
      <c r="A35" t="s">
        <v>9</v>
      </c>
      <c r="B35" s="1">
        <v>1</v>
      </c>
      <c r="C35" t="s">
        <v>6</v>
      </c>
      <c r="D35">
        <v>1</v>
      </c>
      <c r="E35" s="2">
        <v>39</v>
      </c>
      <c r="F35" s="2">
        <f>Tabel1[[#This Row],[Count]]/50</f>
        <v>0.78</v>
      </c>
      <c r="G35">
        <v>784</v>
      </c>
      <c r="H35" t="s">
        <v>23</v>
      </c>
      <c r="I35" t="s">
        <v>26</v>
      </c>
    </row>
    <row r="36" spans="1:9" x14ac:dyDescent="0.2">
      <c r="A36" t="s">
        <v>9</v>
      </c>
      <c r="B36" s="1">
        <v>2</v>
      </c>
      <c r="C36" t="s">
        <v>6</v>
      </c>
      <c r="D36">
        <v>1</v>
      </c>
      <c r="E36">
        <v>42</v>
      </c>
      <c r="F36">
        <f>Tabel1[[#This Row],[Count]]/60</f>
        <v>0.7</v>
      </c>
      <c r="G36">
        <v>698</v>
      </c>
      <c r="H36" t="s">
        <v>23</v>
      </c>
      <c r="I36" t="s">
        <v>26</v>
      </c>
    </row>
    <row r="37" spans="1:9" x14ac:dyDescent="0.2">
      <c r="A37" t="s">
        <v>9</v>
      </c>
      <c r="B37" s="1">
        <v>3</v>
      </c>
      <c r="C37" t="s">
        <v>6</v>
      </c>
      <c r="D37">
        <v>1</v>
      </c>
      <c r="E37">
        <v>37</v>
      </c>
      <c r="F37">
        <f>Tabel1[[#This Row],[Count]]/70</f>
        <v>0.52857142857142858</v>
      </c>
      <c r="G37">
        <v>658</v>
      </c>
      <c r="H37" t="s">
        <v>23</v>
      </c>
      <c r="I37" t="s">
        <v>26</v>
      </c>
    </row>
    <row r="38" spans="1:9" x14ac:dyDescent="0.2">
      <c r="A38" t="s">
        <v>8</v>
      </c>
      <c r="B38">
        <v>1</v>
      </c>
      <c r="C38" t="s">
        <v>20</v>
      </c>
      <c r="D38">
        <v>1</v>
      </c>
      <c r="E38">
        <v>30</v>
      </c>
      <c r="F38">
        <f>Tabel1[[#This Row],[Count]]/30</f>
        <v>1</v>
      </c>
      <c r="G38">
        <v>407</v>
      </c>
      <c r="H38" t="s">
        <v>23</v>
      </c>
      <c r="I38" t="s">
        <v>26</v>
      </c>
    </row>
    <row r="39" spans="1:9" x14ac:dyDescent="0.2">
      <c r="A39" t="s">
        <v>8</v>
      </c>
      <c r="B39">
        <v>2</v>
      </c>
      <c r="C39" t="s">
        <v>20</v>
      </c>
      <c r="D39">
        <v>1</v>
      </c>
      <c r="E39">
        <v>33</v>
      </c>
      <c r="F39">
        <f>Tabel1[[#This Row],[Count]]/40</f>
        <v>0.82499999999999996</v>
      </c>
      <c r="G39">
        <v>429</v>
      </c>
      <c r="H39" t="s">
        <v>23</v>
      </c>
      <c r="I39" t="s">
        <v>26</v>
      </c>
    </row>
    <row r="40" spans="1:9" x14ac:dyDescent="0.2">
      <c r="A40" t="s">
        <v>8</v>
      </c>
      <c r="B40">
        <v>3</v>
      </c>
      <c r="C40" t="s">
        <v>20</v>
      </c>
      <c r="D40">
        <v>1</v>
      </c>
      <c r="E40">
        <v>28</v>
      </c>
      <c r="F40">
        <f>Tabel1[[#This Row],[Count]]/50</f>
        <v>0.56000000000000005</v>
      </c>
      <c r="G40">
        <v>398</v>
      </c>
      <c r="H40" t="s">
        <v>23</v>
      </c>
      <c r="I40" t="s">
        <v>26</v>
      </c>
    </row>
    <row r="41" spans="1:9" x14ac:dyDescent="0.2">
      <c r="A41" t="s">
        <v>9</v>
      </c>
      <c r="B41">
        <v>1</v>
      </c>
      <c r="C41" t="s">
        <v>20</v>
      </c>
      <c r="D41">
        <v>1</v>
      </c>
      <c r="E41">
        <v>40</v>
      </c>
      <c r="F41">
        <f>Tabel1[[#This Row],[Count]]/50</f>
        <v>0.8</v>
      </c>
      <c r="G41">
        <v>753</v>
      </c>
      <c r="H41" t="s">
        <v>23</v>
      </c>
      <c r="I41" t="s">
        <v>26</v>
      </c>
    </row>
    <row r="42" spans="1:9" x14ac:dyDescent="0.2">
      <c r="A42" t="s">
        <v>9</v>
      </c>
      <c r="B42">
        <v>2</v>
      </c>
      <c r="C42" t="s">
        <v>20</v>
      </c>
      <c r="D42">
        <v>1</v>
      </c>
      <c r="E42">
        <v>36</v>
      </c>
      <c r="F42">
        <f>Tabel1[[#This Row],[Count]]/60</f>
        <v>0.6</v>
      </c>
      <c r="G42">
        <v>534</v>
      </c>
      <c r="H42" t="s">
        <v>23</v>
      </c>
      <c r="I42" t="s">
        <v>26</v>
      </c>
    </row>
    <row r="43" spans="1:9" x14ac:dyDescent="0.2">
      <c r="A43" t="s">
        <v>9</v>
      </c>
      <c r="B43">
        <v>3</v>
      </c>
      <c r="C43" t="s">
        <v>20</v>
      </c>
      <c r="D43">
        <v>1</v>
      </c>
      <c r="E43">
        <v>39</v>
      </c>
      <c r="F43">
        <f>Tabel1[[#This Row],[Count]]/70</f>
        <v>0.55714285714285716</v>
      </c>
      <c r="G43">
        <v>657</v>
      </c>
      <c r="H43" t="s">
        <v>23</v>
      </c>
      <c r="I43" t="s">
        <v>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10267-ECFF-46AD-9370-DDD7C2491942}">
  <dimension ref="A1:G28"/>
  <sheetViews>
    <sheetView topLeftCell="A10" workbookViewId="0">
      <selection activeCell="F9" sqref="F9"/>
    </sheetView>
  </sheetViews>
  <sheetFormatPr baseColWidth="10" defaultColWidth="8.83203125" defaultRowHeight="15" x14ac:dyDescent="0.2"/>
  <cols>
    <col min="1" max="2" width="9.83203125" customWidth="1"/>
    <col min="3" max="3" width="15.6640625" bestFit="1" customWidth="1"/>
    <col min="4" max="4" width="18.33203125" bestFit="1" customWidth="1"/>
    <col min="5" max="5" width="14.33203125" bestFit="1" customWidth="1"/>
    <col min="6" max="6" width="9.83203125" customWidth="1"/>
  </cols>
  <sheetData>
    <row r="1" spans="1:7" x14ac:dyDescent="0.2">
      <c r="A1" t="s">
        <v>1</v>
      </c>
      <c r="B1" t="s">
        <v>0</v>
      </c>
      <c r="C1" t="s">
        <v>4</v>
      </c>
      <c r="D1" t="s">
        <v>14</v>
      </c>
      <c r="E1" t="s">
        <v>2</v>
      </c>
      <c r="F1" t="s">
        <v>3</v>
      </c>
      <c r="G1" t="s">
        <v>15</v>
      </c>
    </row>
    <row r="2" spans="1:7" x14ac:dyDescent="0.2">
      <c r="A2" t="s">
        <v>5</v>
      </c>
      <c r="B2" s="1">
        <v>1</v>
      </c>
      <c r="C2" t="s">
        <v>13</v>
      </c>
      <c r="D2">
        <v>1</v>
      </c>
      <c r="E2">
        <v>100</v>
      </c>
      <c r="F2">
        <v>24</v>
      </c>
    </row>
    <row r="3" spans="1:7" x14ac:dyDescent="0.2">
      <c r="A3" t="s">
        <v>5</v>
      </c>
      <c r="B3" s="1">
        <v>1</v>
      </c>
      <c r="C3" t="s">
        <v>13</v>
      </c>
      <c r="D3">
        <v>10</v>
      </c>
      <c r="E3">
        <v>100</v>
      </c>
      <c r="F3">
        <v>22.5</v>
      </c>
    </row>
    <row r="4" spans="1:7" x14ac:dyDescent="0.2">
      <c r="A4" t="s">
        <v>5</v>
      </c>
      <c r="B4" s="1">
        <v>1</v>
      </c>
      <c r="C4" t="s">
        <v>13</v>
      </c>
      <c r="D4">
        <v>100</v>
      </c>
      <c r="E4">
        <v>100</v>
      </c>
      <c r="F4">
        <v>22.6</v>
      </c>
    </row>
    <row r="5" spans="1:7" x14ac:dyDescent="0.2">
      <c r="A5" t="s">
        <v>5</v>
      </c>
      <c r="B5" s="1">
        <v>1</v>
      </c>
      <c r="C5" t="s">
        <v>13</v>
      </c>
      <c r="D5">
        <v>1000</v>
      </c>
      <c r="E5">
        <v>100</v>
      </c>
      <c r="F5">
        <v>22.7</v>
      </c>
    </row>
    <row r="6" spans="1:7" x14ac:dyDescent="0.2">
      <c r="A6" t="s">
        <v>5</v>
      </c>
      <c r="B6" s="1">
        <v>1</v>
      </c>
      <c r="C6" t="s">
        <v>11</v>
      </c>
      <c r="D6">
        <v>1</v>
      </c>
      <c r="E6">
        <v>100</v>
      </c>
      <c r="F6">
        <v>20</v>
      </c>
    </row>
    <row r="7" spans="1:7" x14ac:dyDescent="0.2">
      <c r="A7" t="s">
        <v>5</v>
      </c>
      <c r="B7" s="1">
        <v>1</v>
      </c>
      <c r="C7" t="s">
        <v>12</v>
      </c>
      <c r="D7">
        <v>1</v>
      </c>
      <c r="E7">
        <v>100</v>
      </c>
      <c r="F7">
        <v>22</v>
      </c>
    </row>
    <row r="8" spans="1:7" x14ac:dyDescent="0.2">
      <c r="A8" t="s">
        <v>5</v>
      </c>
      <c r="B8" s="1">
        <v>1</v>
      </c>
      <c r="C8" t="s">
        <v>12</v>
      </c>
      <c r="D8">
        <v>10</v>
      </c>
      <c r="E8">
        <v>100</v>
      </c>
      <c r="F8">
        <v>22.5</v>
      </c>
    </row>
    <row r="9" spans="1:7" x14ac:dyDescent="0.2">
      <c r="A9" t="s">
        <v>5</v>
      </c>
      <c r="B9" s="1">
        <v>1</v>
      </c>
      <c r="C9" t="s">
        <v>12</v>
      </c>
      <c r="D9">
        <v>100</v>
      </c>
      <c r="E9">
        <v>100</v>
      </c>
      <c r="F9">
        <v>21.9</v>
      </c>
    </row>
    <row r="10" spans="1:7" x14ac:dyDescent="0.2">
      <c r="A10" t="s">
        <v>7</v>
      </c>
      <c r="B10" s="1">
        <v>1</v>
      </c>
      <c r="C10" t="s">
        <v>12</v>
      </c>
      <c r="D10">
        <v>1000</v>
      </c>
      <c r="E10">
        <v>100</v>
      </c>
      <c r="F10">
        <v>22</v>
      </c>
    </row>
    <row r="11" spans="1:7" x14ac:dyDescent="0.2">
      <c r="A11" t="s">
        <v>8</v>
      </c>
      <c r="B11" s="1">
        <v>1</v>
      </c>
      <c r="C11" t="s">
        <v>13</v>
      </c>
      <c r="D11">
        <v>1</v>
      </c>
      <c r="E11">
        <f>19/30*100</f>
        <v>63.333333333333329</v>
      </c>
    </row>
    <row r="12" spans="1:7" x14ac:dyDescent="0.2">
      <c r="A12" t="s">
        <v>8</v>
      </c>
      <c r="B12" s="1">
        <v>1</v>
      </c>
      <c r="C12" t="s">
        <v>13</v>
      </c>
      <c r="D12">
        <v>10</v>
      </c>
      <c r="E12">
        <f>9.5/30*100</f>
        <v>31.666666666666664</v>
      </c>
      <c r="G12" t="s">
        <v>16</v>
      </c>
    </row>
    <row r="13" spans="1:7" x14ac:dyDescent="0.2">
      <c r="A13" t="s">
        <v>8</v>
      </c>
      <c r="B13" s="1">
        <v>1</v>
      </c>
      <c r="C13" t="s">
        <v>13</v>
      </c>
      <c r="D13">
        <v>100</v>
      </c>
    </row>
    <row r="14" spans="1:7" x14ac:dyDescent="0.2">
      <c r="A14" t="s">
        <v>8</v>
      </c>
      <c r="B14" s="1">
        <v>1</v>
      </c>
      <c r="C14" t="s">
        <v>13</v>
      </c>
      <c r="D14">
        <v>1000</v>
      </c>
    </row>
    <row r="15" spans="1:7" x14ac:dyDescent="0.2">
      <c r="A15" t="s">
        <v>8</v>
      </c>
      <c r="B15" s="1">
        <v>1</v>
      </c>
      <c r="C15" t="s">
        <v>11</v>
      </c>
      <c r="D15">
        <v>1</v>
      </c>
      <c r="E15">
        <f>16/30*100</f>
        <v>53.333333333333336</v>
      </c>
    </row>
    <row r="16" spans="1:7" x14ac:dyDescent="0.2">
      <c r="A16" t="s">
        <v>8</v>
      </c>
      <c r="B16" s="1">
        <v>1</v>
      </c>
      <c r="C16" t="s">
        <v>12</v>
      </c>
      <c r="D16">
        <v>1</v>
      </c>
      <c r="E16">
        <f>10/30*100</f>
        <v>33.333333333333329</v>
      </c>
    </row>
    <row r="17" spans="1:7" x14ac:dyDescent="0.2">
      <c r="A17" t="s">
        <v>8</v>
      </c>
      <c r="B17" s="1">
        <v>1</v>
      </c>
      <c r="C17" t="s">
        <v>12</v>
      </c>
      <c r="D17">
        <v>10</v>
      </c>
      <c r="E17">
        <f>10/30*100</f>
        <v>33.333333333333329</v>
      </c>
    </row>
    <row r="18" spans="1:7" x14ac:dyDescent="0.2">
      <c r="A18" t="s">
        <v>8</v>
      </c>
      <c r="B18" s="1">
        <v>1</v>
      </c>
      <c r="C18" t="s">
        <v>12</v>
      </c>
      <c r="D18">
        <v>100</v>
      </c>
    </row>
    <row r="19" spans="1:7" x14ac:dyDescent="0.2">
      <c r="A19" t="s">
        <v>8</v>
      </c>
      <c r="B19" s="1">
        <v>1</v>
      </c>
      <c r="C19" t="s">
        <v>12</v>
      </c>
      <c r="D19">
        <v>1000</v>
      </c>
    </row>
    <row r="20" spans="1:7" x14ac:dyDescent="0.2">
      <c r="A20" t="s">
        <v>9</v>
      </c>
      <c r="B20" s="1">
        <v>1</v>
      </c>
      <c r="C20" t="s">
        <v>13</v>
      </c>
      <c r="D20">
        <v>1</v>
      </c>
      <c r="E20">
        <f>9/50*100</f>
        <v>18</v>
      </c>
    </row>
    <row r="21" spans="1:7" x14ac:dyDescent="0.2">
      <c r="A21" t="s">
        <v>9</v>
      </c>
      <c r="B21" s="1">
        <v>1</v>
      </c>
      <c r="C21" t="s">
        <v>13</v>
      </c>
      <c r="D21">
        <v>10</v>
      </c>
      <c r="E21">
        <f>7.4/50*100</f>
        <v>14.800000000000002</v>
      </c>
      <c r="G21" t="s">
        <v>17</v>
      </c>
    </row>
    <row r="22" spans="1:7" x14ac:dyDescent="0.2">
      <c r="A22" t="s">
        <v>9</v>
      </c>
      <c r="B22" s="1">
        <v>1</v>
      </c>
      <c r="C22" t="s">
        <v>13</v>
      </c>
      <c r="D22">
        <v>100</v>
      </c>
    </row>
    <row r="23" spans="1:7" x14ac:dyDescent="0.2">
      <c r="A23" t="s">
        <v>9</v>
      </c>
      <c r="B23" s="1">
        <v>1</v>
      </c>
      <c r="C23" t="s">
        <v>13</v>
      </c>
      <c r="D23">
        <v>1000</v>
      </c>
    </row>
    <row r="24" spans="1:7" x14ac:dyDescent="0.2">
      <c r="A24" t="s">
        <v>9</v>
      </c>
      <c r="B24" s="1">
        <v>1</v>
      </c>
      <c r="C24" t="s">
        <v>11</v>
      </c>
      <c r="D24">
        <v>1</v>
      </c>
      <c r="E24">
        <f>13/50*100</f>
        <v>26</v>
      </c>
    </row>
    <row r="25" spans="1:7" x14ac:dyDescent="0.2">
      <c r="A25" t="s">
        <v>9</v>
      </c>
      <c r="B25" s="1">
        <v>1</v>
      </c>
      <c r="C25" t="s">
        <v>12</v>
      </c>
      <c r="D25">
        <v>1</v>
      </c>
      <c r="E25">
        <f>16/50*100</f>
        <v>32</v>
      </c>
    </row>
    <row r="26" spans="1:7" x14ac:dyDescent="0.2">
      <c r="A26" t="s">
        <v>9</v>
      </c>
      <c r="B26" s="1">
        <v>1</v>
      </c>
      <c r="C26" t="s">
        <v>12</v>
      </c>
      <c r="D26">
        <v>10</v>
      </c>
      <c r="E26">
        <f>15.3/50*100</f>
        <v>30.599999999999998</v>
      </c>
    </row>
    <row r="27" spans="1:7" x14ac:dyDescent="0.2">
      <c r="A27" t="s">
        <v>9</v>
      </c>
      <c r="B27" s="1">
        <v>1</v>
      </c>
      <c r="C27" t="s">
        <v>12</v>
      </c>
      <c r="D27">
        <v>100</v>
      </c>
    </row>
    <row r="28" spans="1:7" x14ac:dyDescent="0.2">
      <c r="A28" t="s">
        <v>9</v>
      </c>
      <c r="B28" s="1">
        <v>1</v>
      </c>
      <c r="C28" t="s">
        <v>12</v>
      </c>
      <c r="D28">
        <v>1000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Astar</vt:lpstr>
      <vt:lpstr>xyz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 vd wijk</dc:creator>
  <cp:lastModifiedBy>lisa geers</cp:lastModifiedBy>
  <dcterms:created xsi:type="dcterms:W3CDTF">2020-01-16T13:12:27Z</dcterms:created>
  <dcterms:modified xsi:type="dcterms:W3CDTF">2020-01-22T09:19:54Z</dcterms:modified>
</cp:coreProperties>
</file>