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AC5C33BA-7B63-C646-BD77-DBC76A55DE4F}" xr6:coauthVersionLast="36" xr6:coauthVersionMax="36" xr10:uidLastSave="{00000000-0000-0000-0000-000000000000}"/>
  <bookViews>
    <workbookView xWindow="0" yWindow="0" windowWidth="25600" windowHeight="16000" activeTab="2" xr2:uid="{00000000-000D-0000-FFFF-FFFF00000000}"/>
  </bookViews>
  <sheets>
    <sheet name="xyz" sheetId="3" r:id="rId1"/>
    <sheet name="oude xyz" sheetId="1" r:id="rId2"/>
    <sheet name="astar" sheetId="2" r:id="rId3"/>
  </sheets>
  <calcPr calcId="162913"/>
  <fileRecoveryPr repairLoad="1"/>
</workbook>
</file>

<file path=xl/calcChain.xml><?xml version="1.0" encoding="utf-8"?>
<calcChain xmlns="http://schemas.openxmlformats.org/spreadsheetml/2006/main">
  <c r="H82" i="2" l="1"/>
  <c r="H81" i="2"/>
  <c r="H80" i="2"/>
  <c r="H136" i="2"/>
  <c r="H135" i="2"/>
  <c r="H134" i="2"/>
  <c r="H163" i="2"/>
  <c r="H162" i="2"/>
  <c r="H161" i="2"/>
  <c r="H109" i="2"/>
  <c r="H108" i="2"/>
  <c r="H107" i="2"/>
  <c r="H55" i="2"/>
  <c r="H54" i="2"/>
  <c r="H53" i="2"/>
  <c r="H28" i="2"/>
  <c r="H27" i="2"/>
  <c r="H26" i="2"/>
  <c r="G9" i="3"/>
  <c r="G48" i="3" l="1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3" i="3"/>
  <c r="G8" i="3"/>
  <c r="G7" i="3"/>
  <c r="G6" i="3"/>
  <c r="G5" i="3"/>
  <c r="G4" i="3"/>
  <c r="G2" i="3"/>
  <c r="H156" i="2"/>
  <c r="H15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58" i="2" l="1"/>
  <c r="H146" i="2"/>
  <c r="H150" i="2" l="1"/>
  <c r="H148" i="2"/>
  <c r="H160" i="2" l="1"/>
  <c r="H159" i="2"/>
  <c r="H157" i="2"/>
  <c r="H155" i="2"/>
  <c r="H153" i="2"/>
  <c r="H152" i="2"/>
  <c r="H151" i="2"/>
  <c r="H149" i="2"/>
  <c r="H147" i="2"/>
  <c r="H92" i="2"/>
  <c r="H145" i="2"/>
  <c r="H144" i="2"/>
  <c r="H143" i="2"/>
  <c r="H142" i="2"/>
  <c r="H141" i="2"/>
  <c r="H140" i="2"/>
  <c r="H139" i="2"/>
  <c r="H138" i="2"/>
  <c r="H13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1" i="2"/>
  <c r="H90" i="2"/>
  <c r="H89" i="2"/>
  <c r="H88" i="2"/>
  <c r="H87" i="2"/>
  <c r="H86" i="2"/>
  <c r="H85" i="2"/>
  <c r="H84" i="2"/>
  <c r="H83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F37" i="1" l="1"/>
  <c r="F36" i="1"/>
  <c r="F35" i="1"/>
  <c r="F34" i="1"/>
  <c r="F33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Caarls</author>
  </authors>
  <commentList>
    <comment ref="G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Caarls:</t>
        </r>
        <r>
          <rPr>
            <sz val="9"/>
            <color indexed="81"/>
            <rFont val="Tahoma"/>
            <family val="2"/>
          </rPr>
          <t xml:space="preserve">
vanaf hier cost met penalty</t>
        </r>
      </text>
    </comment>
  </commentList>
</comments>
</file>

<file path=xl/sharedStrings.xml><?xml version="1.0" encoding="utf-8"?>
<sst xmlns="http://schemas.openxmlformats.org/spreadsheetml/2006/main" count="929" uniqueCount="35">
  <si>
    <t>Netlist</t>
  </si>
  <si>
    <t>Chip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</si>
  <si>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</si>
  <si>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</si>
  <si>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</si>
  <si>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</si>
  <si>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</si>
  <si>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</si>
  <si>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</si>
  <si>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straight_random</t>
  </si>
  <si>
    <t>random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</si>
  <si>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</si>
  <si>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</si>
  <si>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</si>
  <si>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</si>
  <si>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</si>
  <si>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</si>
  <si>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</si>
  <si>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</si>
  <si>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xyz_astar</t>
  </si>
  <si>
    <t>nvt</t>
  </si>
  <si>
    <t>longest_first</t>
  </si>
  <si>
    <t>Heuristiek</t>
  </si>
  <si>
    <t>manhattan</t>
  </si>
  <si>
    <t>distance_to_gate</t>
  </si>
  <si>
    <t>loose_cables</t>
  </si>
  <si>
    <t>Layers?</t>
  </si>
  <si>
    <t>Hillclimbing?</t>
  </si>
  <si>
    <t>nee</t>
  </si>
  <si>
    <t>ja</t>
  </si>
  <si>
    <t>Aantal wires</t>
  </si>
  <si>
    <t>Percentage wires</t>
  </si>
  <si>
    <t>A* heuristiek</t>
  </si>
  <si>
    <t>Hillclimber?</t>
  </si>
  <si>
    <t>manhattan_distance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</si>
</sst>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H49" totalsRowShown="0">
  <autoFilter ref="A1:H49" xr:uid="{00000000-0009-0000-0100-000003000000}"/>
  <tableColumns count="8">
    <tableColumn id="1" xr3:uid="{00000000-0010-0000-0000-000001000000}" name="Chip"/>
    <tableColumn id="2" xr3:uid="{00000000-0010-0000-0000-000002000000}" name="Netlist"/>
    <tableColumn id="3" xr3:uid="{00000000-0010-0000-0000-000003000000}" name="Ordening"/>
    <tableColumn id="4" xr3:uid="{00000000-0010-0000-0000-000004000000}" name="A* heuristiek"/>
    <tableColumn id="5" xr3:uid="{00000000-0010-0000-0000-000005000000}" name="Hillclimber?"/>
    <tableColumn id="6" xr3:uid="{00000000-0010-0000-0000-000006000000}" name="Aantal wires"/>
    <tableColumn id="7" xr3:uid="{00000000-0010-0000-0000-000007000000}" name="Percentage wires" dataDxfId="1"/>
    <tableColumn id="8" xr3:uid="{00000000-0010-0000-0000-00000800000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I38" totalsRowShown="0">
  <autoFilter ref="A1:I38" xr:uid="{00000000-0009-0000-0100-000001000000}"/>
  <tableColumns count="9">
    <tableColumn id="1" xr3:uid="{00000000-0010-0000-0100-000001000000}" name="Chip"/>
    <tableColumn id="2" xr3:uid="{00000000-0010-0000-0100-000002000000}" name="Netlist"/>
    <tableColumn id="4" xr3:uid="{00000000-0010-0000-0100-000004000000}" name="Ordening"/>
    <tableColumn id="6" xr3:uid="{00000000-0010-0000-0100-000006000000}" name="Loops"/>
    <tableColumn id="7" xr3:uid="{00000000-0010-0000-0100-000007000000}" name="Count"/>
    <tableColumn id="12" xr3:uid="{00000000-0010-0000-0100-00000C000000}" name="percentage solved"/>
    <tableColumn id="3" xr3:uid="{00000000-0010-0000-0100-000003000000}" name="Cost"/>
    <tableColumn id="10" xr3:uid="{00000000-0010-0000-0100-00000A000000}" name="Algoritm"/>
    <tableColumn id="15" xr3:uid="{00000000-0010-0000-0100-00000F000000}" name="Heuristic A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I163" totalsRowShown="0">
  <autoFilter ref="A1:I163" xr:uid="{00000000-0009-0000-0100-000002000000}"/>
  <tableColumns count="9">
    <tableColumn id="1" xr3:uid="{00000000-0010-0000-0200-000001000000}" name="Chip"/>
    <tableColumn id="2" xr3:uid="{00000000-0010-0000-0200-000002000000}" name="Netlist"/>
    <tableColumn id="4" xr3:uid="{00000000-0010-0000-0200-000004000000}" name="Ordening"/>
    <tableColumn id="6" xr3:uid="{00000000-0010-0000-0200-000006000000}" name="Heuristiek"/>
    <tableColumn id="5" xr3:uid="{00000000-0010-0000-0200-000005000000}" name="Layers?"/>
    <tableColumn id="3" xr3:uid="{00000000-0010-0000-0200-000003000000}" name="Hillclimbing?"/>
    <tableColumn id="8" xr3:uid="{00000000-0010-0000-0200-000008000000}" name="Aantal wires"/>
    <tableColumn id="7" xr3:uid="{00000000-0010-0000-0200-000007000000}" name="Percentage wires" dataDxfId="0">
      <calculatedColumnFormula>Tabel13[[#This Row],[Aantal wires]]/40*100</calculatedColumnFormula>
    </tableColumn>
    <tableColumn id="9" xr3:uid="{00000000-0010-0000-0200-00000900000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7" workbookViewId="0">
      <selection activeCell="G44" sqref="G44"/>
    </sheetView>
  </sheetViews>
  <sheetFormatPr baseColWidth="10" defaultColWidth="8.83203125" defaultRowHeight="15" x14ac:dyDescent="0.2"/>
  <cols>
    <col min="1" max="2" width="9.33203125" customWidth="1"/>
    <col min="3" max="3" width="13.5" bestFit="1" customWidth="1"/>
    <col min="4" max="4" width="17.83203125" bestFit="1" customWidth="1"/>
    <col min="5" max="5" width="12.83203125" bestFit="1" customWidth="1"/>
    <col min="6" max="6" width="13.5" bestFit="1" customWidth="1"/>
    <col min="7" max="7" width="17.5" bestFit="1" customWidth="1"/>
    <col min="8" max="8" width="9.33203125" customWidth="1"/>
  </cols>
  <sheetData>
    <row r="1" spans="1:8" x14ac:dyDescent="0.2">
      <c r="A1" t="s">
        <v>1</v>
      </c>
      <c r="B1" t="s">
        <v>0</v>
      </c>
      <c r="C1" t="s">
        <v>3</v>
      </c>
      <c r="D1" t="s">
        <v>32</v>
      </c>
      <c r="E1" t="s">
        <v>33</v>
      </c>
      <c r="F1" t="s">
        <v>30</v>
      </c>
      <c r="G1" t="s">
        <v>31</v>
      </c>
      <c r="H1" t="s">
        <v>2</v>
      </c>
    </row>
    <row r="2" spans="1:8" x14ac:dyDescent="0.2">
      <c r="A2" s="5">
        <v>1</v>
      </c>
      <c r="B2" s="5">
        <v>1</v>
      </c>
      <c r="C2" s="5" t="s">
        <v>5</v>
      </c>
      <c r="D2" s="5" t="s">
        <v>20</v>
      </c>
      <c r="E2" s="5" t="s">
        <v>20</v>
      </c>
      <c r="F2" s="5">
        <v>26</v>
      </c>
      <c r="G2" s="5">
        <f>Tabel3[[#This Row],[Aantal wires]]/30*100</f>
        <v>86.666666666666671</v>
      </c>
      <c r="H2" s="5">
        <v>419</v>
      </c>
    </row>
    <row r="3" spans="1:8" x14ac:dyDescent="0.2">
      <c r="A3" s="5"/>
      <c r="B3" s="5"/>
      <c r="C3" s="5" t="s">
        <v>5</v>
      </c>
      <c r="D3" s="5" t="s">
        <v>34</v>
      </c>
      <c r="E3" s="5" t="s">
        <v>28</v>
      </c>
      <c r="F3" s="5">
        <v>30</v>
      </c>
      <c r="G3" s="5">
        <f>Tabel3[[#This Row],[Aantal wires]]/30*100</f>
        <v>100</v>
      </c>
      <c r="H3" s="5">
        <v>389</v>
      </c>
    </row>
    <row r="4" spans="1:8" x14ac:dyDescent="0.2">
      <c r="A4" s="5"/>
      <c r="B4" s="5"/>
      <c r="C4" s="5" t="s">
        <v>5</v>
      </c>
      <c r="D4" s="5" t="s">
        <v>34</v>
      </c>
      <c r="E4" s="5" t="s">
        <v>29</v>
      </c>
      <c r="F4" s="5">
        <v>30</v>
      </c>
      <c r="G4" s="5">
        <f>Tabel3[[#This Row],[Aantal wires]]/30*100</f>
        <v>100</v>
      </c>
      <c r="H4" s="5">
        <v>371</v>
      </c>
    </row>
    <row r="5" spans="1:8" x14ac:dyDescent="0.2">
      <c r="A5" s="5"/>
      <c r="B5" s="5"/>
      <c r="C5" s="5" t="s">
        <v>5</v>
      </c>
      <c r="D5" s="5" t="s">
        <v>24</v>
      </c>
      <c r="E5" s="5" t="s">
        <v>28</v>
      </c>
      <c r="F5" s="5">
        <v>30</v>
      </c>
      <c r="G5" s="5">
        <f>Tabel3[[#This Row],[Aantal wires]]/30*100</f>
        <v>100</v>
      </c>
      <c r="H5" s="5">
        <v>389</v>
      </c>
    </row>
    <row r="6" spans="1:8" x14ac:dyDescent="0.2">
      <c r="A6" s="5"/>
      <c r="B6" s="5"/>
      <c r="C6" s="5" t="s">
        <v>5</v>
      </c>
      <c r="D6" s="5" t="s">
        <v>24</v>
      </c>
      <c r="E6" s="5" t="s">
        <v>29</v>
      </c>
      <c r="F6" s="5">
        <v>30</v>
      </c>
      <c r="G6" s="5">
        <f>Tabel3[[#This Row],[Aantal wires]]/30*100</f>
        <v>100</v>
      </c>
      <c r="H6" s="5">
        <v>371</v>
      </c>
    </row>
    <row r="7" spans="1:8" x14ac:dyDescent="0.2">
      <c r="A7" s="5"/>
      <c r="B7" s="5"/>
      <c r="C7" s="5" t="s">
        <v>5</v>
      </c>
      <c r="D7" s="5" t="s">
        <v>25</v>
      </c>
      <c r="E7" s="5" t="s">
        <v>28</v>
      </c>
      <c r="F7" s="5">
        <v>30</v>
      </c>
      <c r="G7" s="5">
        <f>Tabel3[[#This Row],[Aantal wires]]/30*100</f>
        <v>100</v>
      </c>
      <c r="H7" s="5">
        <v>389</v>
      </c>
    </row>
    <row r="8" spans="1:8" x14ac:dyDescent="0.2">
      <c r="A8" s="5"/>
      <c r="B8" s="5"/>
      <c r="C8" s="5" t="s">
        <v>5</v>
      </c>
      <c r="D8" s="5" t="s">
        <v>25</v>
      </c>
      <c r="E8" s="5" t="s">
        <v>29</v>
      </c>
      <c r="F8" s="5">
        <v>30</v>
      </c>
      <c r="G8" s="5">
        <f>Tabel3[[#This Row],[Aantal wires]]/30*100</f>
        <v>100</v>
      </c>
      <c r="H8" s="5">
        <v>383</v>
      </c>
    </row>
    <row r="9" spans="1:8" x14ac:dyDescent="0.2">
      <c r="A9" s="5"/>
      <c r="B9" s="5"/>
      <c r="C9" s="5" t="s">
        <v>10</v>
      </c>
      <c r="D9" s="5" t="s">
        <v>20</v>
      </c>
      <c r="E9" s="5" t="s">
        <v>20</v>
      </c>
      <c r="F9" s="5"/>
      <c r="G9" s="6">
        <f>Tabel3[[#This Row],[Aantal wires]]/30*100</f>
        <v>0</v>
      </c>
      <c r="H9" s="5"/>
    </row>
    <row r="10" spans="1:8" x14ac:dyDescent="0.2">
      <c r="A10" s="3">
        <v>1</v>
      </c>
      <c r="B10" s="3">
        <v>2</v>
      </c>
      <c r="C10" s="3" t="s">
        <v>5</v>
      </c>
      <c r="D10" s="3" t="s">
        <v>20</v>
      </c>
      <c r="E10" s="3" t="s">
        <v>20</v>
      </c>
      <c r="F10" s="3">
        <v>29</v>
      </c>
      <c r="G10" s="3">
        <f>Tabel3[[#This Row],[Aantal wires]]/40*100</f>
        <v>72.5</v>
      </c>
      <c r="H10" s="3">
        <v>591</v>
      </c>
    </row>
    <row r="11" spans="1:8" x14ac:dyDescent="0.2">
      <c r="A11" s="3"/>
      <c r="B11" s="3"/>
      <c r="C11" s="3" t="s">
        <v>5</v>
      </c>
      <c r="D11" s="3" t="s">
        <v>34</v>
      </c>
      <c r="E11" s="3" t="s">
        <v>28</v>
      </c>
      <c r="F11" s="3">
        <v>35</v>
      </c>
      <c r="G11" s="3">
        <f>Tabel3[[#This Row],[Aantal wires]]/40*100</f>
        <v>87.5</v>
      </c>
      <c r="H11" s="3">
        <v>577</v>
      </c>
    </row>
    <row r="12" spans="1:8" x14ac:dyDescent="0.2">
      <c r="A12" s="3"/>
      <c r="B12" s="3"/>
      <c r="C12" s="3" t="s">
        <v>5</v>
      </c>
      <c r="D12" s="3" t="s">
        <v>34</v>
      </c>
      <c r="E12" s="3" t="s">
        <v>29</v>
      </c>
      <c r="F12" s="3">
        <v>35</v>
      </c>
      <c r="G12" s="3">
        <f>Tabel3[[#This Row],[Aantal wires]]/40*100</f>
        <v>87.5</v>
      </c>
      <c r="H12" s="3">
        <v>523</v>
      </c>
    </row>
    <row r="13" spans="1:8" x14ac:dyDescent="0.2">
      <c r="A13" s="3"/>
      <c r="B13" s="3"/>
      <c r="C13" s="3" t="s">
        <v>5</v>
      </c>
      <c r="D13" s="3" t="s">
        <v>24</v>
      </c>
      <c r="E13" s="3" t="s">
        <v>28</v>
      </c>
      <c r="F13" s="3">
        <v>35</v>
      </c>
      <c r="G13" s="3">
        <f>Tabel3[[#This Row],[Aantal wires]]/40*100</f>
        <v>87.5</v>
      </c>
      <c r="H13" s="3">
        <v>577</v>
      </c>
    </row>
    <row r="14" spans="1:8" x14ac:dyDescent="0.2">
      <c r="A14" s="3"/>
      <c r="B14" s="3"/>
      <c r="C14" s="3" t="s">
        <v>5</v>
      </c>
      <c r="D14" s="3" t="s">
        <v>24</v>
      </c>
      <c r="E14" s="3" t="s">
        <v>29</v>
      </c>
      <c r="F14" s="3">
        <v>35</v>
      </c>
      <c r="G14" s="3">
        <f>Tabel3[[#This Row],[Aantal wires]]/40*100</f>
        <v>87.5</v>
      </c>
      <c r="H14" s="3">
        <v>517</v>
      </c>
    </row>
    <row r="15" spans="1:8" x14ac:dyDescent="0.2">
      <c r="A15" s="3"/>
      <c r="B15" s="3"/>
      <c r="C15" s="3" t="s">
        <v>5</v>
      </c>
      <c r="D15" s="3" t="s">
        <v>25</v>
      </c>
      <c r="E15" s="3" t="s">
        <v>28</v>
      </c>
      <c r="F15" s="3">
        <v>35</v>
      </c>
      <c r="G15" s="3">
        <f>Tabel3[[#This Row],[Aantal wires]]/40*100</f>
        <v>87.5</v>
      </c>
      <c r="H15" s="3">
        <v>577</v>
      </c>
    </row>
    <row r="16" spans="1:8" x14ac:dyDescent="0.2">
      <c r="A16" s="3"/>
      <c r="B16" s="3"/>
      <c r="C16" s="3" t="s">
        <v>5</v>
      </c>
      <c r="D16" s="3" t="s">
        <v>25</v>
      </c>
      <c r="E16" s="3" t="s">
        <v>29</v>
      </c>
      <c r="F16" s="3">
        <v>35</v>
      </c>
      <c r="G16" s="3">
        <f>Tabel3[[#This Row],[Aantal wires]]/40*100</f>
        <v>87.5</v>
      </c>
      <c r="H16" s="3">
        <v>529</v>
      </c>
    </row>
    <row r="17" spans="1:8" x14ac:dyDescent="0.2">
      <c r="A17" s="3"/>
      <c r="B17" s="3"/>
      <c r="C17" s="3" t="s">
        <v>10</v>
      </c>
      <c r="D17" s="3" t="s">
        <v>20</v>
      </c>
      <c r="E17" s="3" t="s">
        <v>20</v>
      </c>
      <c r="F17" s="3"/>
      <c r="G17" s="4"/>
      <c r="H17" s="3"/>
    </row>
    <row r="18" spans="1:8" x14ac:dyDescent="0.2">
      <c r="A18" s="5">
        <v>1</v>
      </c>
      <c r="B18" s="5">
        <v>3</v>
      </c>
      <c r="C18" s="5" t="s">
        <v>5</v>
      </c>
      <c r="D18" s="5" t="s">
        <v>20</v>
      </c>
      <c r="E18" s="5" t="s">
        <v>20</v>
      </c>
      <c r="F18" s="5">
        <v>28</v>
      </c>
      <c r="G18" s="6">
        <f>Tabel3[[#This Row],[Aantal wires]]/50*100</f>
        <v>56.000000000000007</v>
      </c>
      <c r="H18" s="5">
        <v>917</v>
      </c>
    </row>
    <row r="19" spans="1:8" x14ac:dyDescent="0.2">
      <c r="A19" s="5"/>
      <c r="B19" s="5"/>
      <c r="C19" s="5" t="s">
        <v>5</v>
      </c>
      <c r="D19" s="5" t="s">
        <v>34</v>
      </c>
      <c r="E19" s="5" t="s">
        <v>28</v>
      </c>
      <c r="F19" s="5">
        <v>38</v>
      </c>
      <c r="G19" s="6">
        <f>Tabel3[[#This Row],[Aantal wires]]/50*100</f>
        <v>76</v>
      </c>
      <c r="H19" s="5">
        <v>915</v>
      </c>
    </row>
    <row r="20" spans="1:8" x14ac:dyDescent="0.2">
      <c r="A20" s="5"/>
      <c r="B20" s="5"/>
      <c r="C20" s="5" t="s">
        <v>5</v>
      </c>
      <c r="D20" s="5" t="s">
        <v>34</v>
      </c>
      <c r="E20" s="5" t="s">
        <v>29</v>
      </c>
      <c r="F20" s="5">
        <v>38</v>
      </c>
      <c r="G20" s="6">
        <f>Tabel3[[#This Row],[Aantal wires]]/50*100</f>
        <v>76</v>
      </c>
      <c r="H20" s="5">
        <v>855</v>
      </c>
    </row>
    <row r="21" spans="1:8" x14ac:dyDescent="0.2">
      <c r="A21" s="5"/>
      <c r="B21" s="5"/>
      <c r="C21" s="5" t="s">
        <v>5</v>
      </c>
      <c r="D21" s="5" t="s">
        <v>24</v>
      </c>
      <c r="E21" s="5" t="s">
        <v>28</v>
      </c>
      <c r="F21" s="5">
        <v>38</v>
      </c>
      <c r="G21" s="6">
        <f>Tabel3[[#This Row],[Aantal wires]]/50*100</f>
        <v>76</v>
      </c>
      <c r="H21" s="5">
        <v>915</v>
      </c>
    </row>
    <row r="22" spans="1:8" x14ac:dyDescent="0.2">
      <c r="A22" s="5"/>
      <c r="B22" s="5"/>
      <c r="C22" s="5" t="s">
        <v>5</v>
      </c>
      <c r="D22" s="5" t="s">
        <v>24</v>
      </c>
      <c r="E22" s="5" t="s">
        <v>29</v>
      </c>
      <c r="F22" s="5">
        <v>38</v>
      </c>
      <c r="G22" s="6">
        <f>Tabel3[[#This Row],[Aantal wires]]/50*100</f>
        <v>76</v>
      </c>
      <c r="H22" s="5">
        <v>863</v>
      </c>
    </row>
    <row r="23" spans="1:8" x14ac:dyDescent="0.2">
      <c r="A23" s="5"/>
      <c r="B23" s="5"/>
      <c r="C23" s="5" t="s">
        <v>5</v>
      </c>
      <c r="D23" s="5" t="s">
        <v>25</v>
      </c>
      <c r="E23" s="5" t="s">
        <v>28</v>
      </c>
      <c r="F23" s="5">
        <v>38</v>
      </c>
      <c r="G23" s="6">
        <f>Tabel3[[#This Row],[Aantal wires]]/50*100</f>
        <v>76</v>
      </c>
      <c r="H23" s="5">
        <v>915</v>
      </c>
    </row>
    <row r="24" spans="1:8" x14ac:dyDescent="0.2">
      <c r="A24" s="5"/>
      <c r="B24" s="5"/>
      <c r="C24" s="5" t="s">
        <v>5</v>
      </c>
      <c r="D24" s="5" t="s">
        <v>25</v>
      </c>
      <c r="E24" s="5" t="s">
        <v>29</v>
      </c>
      <c r="F24" s="5">
        <v>38</v>
      </c>
      <c r="G24" s="6">
        <f>Tabel3[[#This Row],[Aantal wires]]/50*100</f>
        <v>76</v>
      </c>
      <c r="H24" s="5">
        <v>817</v>
      </c>
    </row>
    <row r="25" spans="1:8" x14ac:dyDescent="0.2">
      <c r="A25" s="5"/>
      <c r="B25" s="5"/>
      <c r="C25" s="5" t="s">
        <v>10</v>
      </c>
      <c r="D25" s="5" t="s">
        <v>20</v>
      </c>
      <c r="E25" s="5" t="s">
        <v>20</v>
      </c>
      <c r="F25" s="5"/>
      <c r="G25" s="6"/>
      <c r="H25" s="5"/>
    </row>
    <row r="26" spans="1:8" x14ac:dyDescent="0.2">
      <c r="A26" s="3">
        <v>2</v>
      </c>
      <c r="B26" s="3">
        <v>1</v>
      </c>
      <c r="C26" s="3" t="s">
        <v>5</v>
      </c>
      <c r="D26" s="3" t="s">
        <v>20</v>
      </c>
      <c r="E26" s="3" t="s">
        <v>20</v>
      </c>
      <c r="F26" s="3">
        <v>24</v>
      </c>
      <c r="G26" s="4">
        <f>Tabel3[[#This Row],[Aantal wires]]/50*100</f>
        <v>48</v>
      </c>
      <c r="H26" s="3">
        <v>1116</v>
      </c>
    </row>
    <row r="27" spans="1:8" x14ac:dyDescent="0.2">
      <c r="A27" s="3"/>
      <c r="B27" s="3"/>
      <c r="C27" s="3" t="s">
        <v>5</v>
      </c>
      <c r="D27" s="3" t="s">
        <v>34</v>
      </c>
      <c r="E27" s="3" t="s">
        <v>28</v>
      </c>
      <c r="F27" s="3">
        <v>39</v>
      </c>
      <c r="G27" s="4">
        <f>Tabel3[[#This Row],[Aantal wires]]/50*100</f>
        <v>78</v>
      </c>
      <c r="H27" s="3">
        <v>1082</v>
      </c>
    </row>
    <row r="28" spans="1:8" x14ac:dyDescent="0.2">
      <c r="A28" s="3"/>
      <c r="B28" s="3"/>
      <c r="C28" s="3" t="s">
        <v>5</v>
      </c>
      <c r="D28" s="3" t="s">
        <v>34</v>
      </c>
      <c r="E28" s="3" t="s">
        <v>29</v>
      </c>
      <c r="F28" s="3">
        <v>39</v>
      </c>
      <c r="G28" s="4">
        <f>Tabel3[[#This Row],[Aantal wires]]/50*100</f>
        <v>78</v>
      </c>
      <c r="H28" s="3">
        <v>968</v>
      </c>
    </row>
    <row r="29" spans="1:8" x14ac:dyDescent="0.2">
      <c r="A29" s="3"/>
      <c r="B29" s="3"/>
      <c r="C29" s="3" t="s">
        <v>5</v>
      </c>
      <c r="D29" s="3" t="s">
        <v>24</v>
      </c>
      <c r="E29" s="3" t="s">
        <v>28</v>
      </c>
      <c r="F29" s="3">
        <v>39</v>
      </c>
      <c r="G29" s="4">
        <f>Tabel3[[#This Row],[Aantal wires]]/50*100</f>
        <v>78</v>
      </c>
      <c r="H29" s="3">
        <v>1082</v>
      </c>
    </row>
    <row r="30" spans="1:8" x14ac:dyDescent="0.2">
      <c r="A30" s="3"/>
      <c r="B30" s="3"/>
      <c r="C30" s="3" t="s">
        <v>5</v>
      </c>
      <c r="D30" s="3" t="s">
        <v>24</v>
      </c>
      <c r="E30" s="3" t="s">
        <v>29</v>
      </c>
      <c r="F30" s="3">
        <v>39</v>
      </c>
      <c r="G30" s="4">
        <f>Tabel3[[#This Row],[Aantal wires]]/50*100</f>
        <v>78</v>
      </c>
      <c r="H30" s="3">
        <v>970</v>
      </c>
    </row>
    <row r="31" spans="1:8" x14ac:dyDescent="0.2">
      <c r="A31" s="3"/>
      <c r="B31" s="3"/>
      <c r="C31" s="3" t="s">
        <v>5</v>
      </c>
      <c r="D31" s="3" t="s">
        <v>25</v>
      </c>
      <c r="E31" s="3" t="s">
        <v>28</v>
      </c>
      <c r="F31" s="3">
        <v>40</v>
      </c>
      <c r="G31" s="4">
        <f>Tabel3[[#This Row],[Aantal wires]]/50*100</f>
        <v>80</v>
      </c>
      <c r="H31" s="3">
        <v>1078</v>
      </c>
    </row>
    <row r="32" spans="1:8" x14ac:dyDescent="0.2">
      <c r="A32" s="3"/>
      <c r="B32" s="3"/>
      <c r="C32" s="3" t="s">
        <v>5</v>
      </c>
      <c r="D32" s="3" t="s">
        <v>25</v>
      </c>
      <c r="E32" s="3" t="s">
        <v>29</v>
      </c>
      <c r="F32" s="3">
        <v>40</v>
      </c>
      <c r="G32" s="4">
        <f>Tabel3[[#This Row],[Aantal wires]]/50*100</f>
        <v>80</v>
      </c>
      <c r="H32" s="3">
        <v>976</v>
      </c>
    </row>
    <row r="33" spans="1:8" x14ac:dyDescent="0.2">
      <c r="A33" s="3"/>
      <c r="B33" s="3"/>
      <c r="C33" s="3" t="s">
        <v>10</v>
      </c>
      <c r="D33" s="3" t="s">
        <v>20</v>
      </c>
      <c r="E33" s="3" t="s">
        <v>20</v>
      </c>
      <c r="F33" s="3"/>
      <c r="G33" s="4"/>
      <c r="H33" s="3"/>
    </row>
    <row r="34" spans="1:8" x14ac:dyDescent="0.2">
      <c r="A34" s="5">
        <v>2</v>
      </c>
      <c r="B34" s="5">
        <v>2</v>
      </c>
      <c r="C34" s="5" t="s">
        <v>5</v>
      </c>
      <c r="D34" s="5" t="s">
        <v>20</v>
      </c>
      <c r="E34" s="5" t="s">
        <v>20</v>
      </c>
      <c r="F34" s="5">
        <v>30</v>
      </c>
      <c r="G34" s="6">
        <f>Tabel3[[#This Row],[Aantal wires]]/60*100</f>
        <v>50</v>
      </c>
      <c r="H34" s="5">
        <v>1174</v>
      </c>
    </row>
    <row r="35" spans="1:8" x14ac:dyDescent="0.2">
      <c r="A35" s="5"/>
      <c r="B35" s="5"/>
      <c r="C35" s="5" t="s">
        <v>5</v>
      </c>
      <c r="D35" s="5" t="s">
        <v>34</v>
      </c>
      <c r="E35" s="5" t="s">
        <v>28</v>
      </c>
      <c r="F35" s="5">
        <v>43</v>
      </c>
      <c r="G35" s="6">
        <f>Tabel3[[#This Row],[Aantal wires]]/60*100</f>
        <v>71.666666666666671</v>
      </c>
      <c r="H35" s="5">
        <v>1178</v>
      </c>
    </row>
    <row r="36" spans="1:8" x14ac:dyDescent="0.2">
      <c r="A36" s="5"/>
      <c r="B36" s="5"/>
      <c r="C36" s="5" t="s">
        <v>5</v>
      </c>
      <c r="D36" s="5" t="s">
        <v>34</v>
      </c>
      <c r="E36" s="5" t="s">
        <v>29</v>
      </c>
      <c r="F36" s="5">
        <v>43</v>
      </c>
      <c r="G36" s="6">
        <f>Tabel3[[#This Row],[Aantal wires]]/60*100</f>
        <v>71.666666666666671</v>
      </c>
      <c r="H36" s="5">
        <v>1064</v>
      </c>
    </row>
    <row r="37" spans="1:8" x14ac:dyDescent="0.2">
      <c r="A37" s="5"/>
      <c r="B37" s="5"/>
      <c r="C37" s="5" t="s">
        <v>5</v>
      </c>
      <c r="D37" s="5" t="s">
        <v>24</v>
      </c>
      <c r="E37" s="5" t="s">
        <v>28</v>
      </c>
      <c r="F37" s="5">
        <v>43</v>
      </c>
      <c r="G37" s="6">
        <f>Tabel3[[#This Row],[Aantal wires]]/60*100</f>
        <v>71.666666666666671</v>
      </c>
      <c r="H37" s="5">
        <v>1178</v>
      </c>
    </row>
    <row r="38" spans="1:8" x14ac:dyDescent="0.2">
      <c r="A38" s="5"/>
      <c r="B38" s="5"/>
      <c r="C38" s="5" t="s">
        <v>5</v>
      </c>
      <c r="D38" s="5" t="s">
        <v>24</v>
      </c>
      <c r="E38" s="5" t="s">
        <v>29</v>
      </c>
      <c r="F38" s="5">
        <v>43</v>
      </c>
      <c r="G38" s="6">
        <f>Tabel3[[#This Row],[Aantal wires]]/60*100</f>
        <v>71.666666666666671</v>
      </c>
      <c r="H38" s="5">
        <v>1074</v>
      </c>
    </row>
    <row r="39" spans="1:8" x14ac:dyDescent="0.2">
      <c r="A39" s="5"/>
      <c r="B39" s="5"/>
      <c r="C39" s="5" t="s">
        <v>5</v>
      </c>
      <c r="D39" s="5" t="s">
        <v>25</v>
      </c>
      <c r="E39" s="5" t="s">
        <v>28</v>
      </c>
      <c r="F39" s="5">
        <v>43</v>
      </c>
      <c r="G39" s="6">
        <f>Tabel3[[#This Row],[Aantal wires]]/60*100</f>
        <v>71.666666666666671</v>
      </c>
      <c r="H39" s="5">
        <v>1178</v>
      </c>
    </row>
    <row r="40" spans="1:8" x14ac:dyDescent="0.2">
      <c r="A40" s="5"/>
      <c r="B40" s="5"/>
      <c r="C40" s="5" t="s">
        <v>5</v>
      </c>
      <c r="D40" s="5" t="s">
        <v>25</v>
      </c>
      <c r="E40" s="5" t="s">
        <v>29</v>
      </c>
      <c r="F40" s="5">
        <v>43</v>
      </c>
      <c r="G40" s="6">
        <f>Tabel3[[#This Row],[Aantal wires]]/60*100</f>
        <v>71.666666666666671</v>
      </c>
      <c r="H40" s="5">
        <v>1092</v>
      </c>
    </row>
    <row r="41" spans="1:8" x14ac:dyDescent="0.2">
      <c r="A41" s="5"/>
      <c r="B41" s="5"/>
      <c r="C41" s="5" t="s">
        <v>10</v>
      </c>
      <c r="D41" s="5" t="s">
        <v>20</v>
      </c>
      <c r="E41" s="5" t="s">
        <v>20</v>
      </c>
      <c r="F41" s="5"/>
      <c r="G41" s="6"/>
      <c r="H41" s="5"/>
    </row>
    <row r="42" spans="1:8" x14ac:dyDescent="0.2">
      <c r="A42" s="3">
        <v>2</v>
      </c>
      <c r="B42" s="3">
        <v>3</v>
      </c>
      <c r="C42" s="3" t="s">
        <v>5</v>
      </c>
      <c r="D42" s="3" t="s">
        <v>20</v>
      </c>
      <c r="E42" s="3" t="s">
        <v>20</v>
      </c>
      <c r="F42" s="3">
        <v>26</v>
      </c>
      <c r="G42" s="4">
        <f>Tabel3[[#This Row],[Aantal wires]]/70*100</f>
        <v>37.142857142857146</v>
      </c>
      <c r="H42" s="3">
        <v>1581</v>
      </c>
    </row>
    <row r="43" spans="1:8" x14ac:dyDescent="0.2">
      <c r="A43" s="3"/>
      <c r="B43" s="3"/>
      <c r="C43" s="3" t="s">
        <v>5</v>
      </c>
      <c r="D43" s="3" t="s">
        <v>34</v>
      </c>
      <c r="E43" s="3" t="s">
        <v>28</v>
      </c>
      <c r="F43" s="3">
        <v>39</v>
      </c>
      <c r="G43" s="4">
        <f>Tabel3[[#This Row],[Aantal wires]]/70*100</f>
        <v>55.714285714285715</v>
      </c>
      <c r="H43" s="3">
        <v>1555</v>
      </c>
    </row>
    <row r="44" spans="1:8" x14ac:dyDescent="0.2">
      <c r="A44" s="3"/>
      <c r="B44" s="3"/>
      <c r="C44" s="3" t="s">
        <v>5</v>
      </c>
      <c r="D44" s="3" t="s">
        <v>34</v>
      </c>
      <c r="E44" s="3" t="s">
        <v>29</v>
      </c>
      <c r="F44" s="3">
        <v>39</v>
      </c>
      <c r="G44" s="4">
        <f>Tabel3[[#This Row],[Aantal wires]]/70*100</f>
        <v>55.714285714285715</v>
      </c>
      <c r="H44" s="3">
        <v>1499</v>
      </c>
    </row>
    <row r="45" spans="1:8" x14ac:dyDescent="0.2">
      <c r="A45" s="3"/>
      <c r="B45" s="3"/>
      <c r="C45" s="3" t="s">
        <v>5</v>
      </c>
      <c r="D45" s="3" t="s">
        <v>24</v>
      </c>
      <c r="E45" s="3" t="s">
        <v>28</v>
      </c>
      <c r="F45" s="3">
        <v>39</v>
      </c>
      <c r="G45" s="4">
        <f>Tabel3[[#This Row],[Aantal wires]]/70*100</f>
        <v>55.714285714285715</v>
      </c>
      <c r="H45" s="3">
        <v>1555</v>
      </c>
    </row>
    <row r="46" spans="1:8" x14ac:dyDescent="0.2">
      <c r="A46" s="3"/>
      <c r="B46" s="3"/>
      <c r="C46" s="3" t="s">
        <v>5</v>
      </c>
      <c r="D46" s="3" t="s">
        <v>24</v>
      </c>
      <c r="E46" s="3" t="s">
        <v>29</v>
      </c>
      <c r="F46" s="3">
        <v>39</v>
      </c>
      <c r="G46" s="4">
        <f>Tabel3[[#This Row],[Aantal wires]]/70*100</f>
        <v>55.714285714285715</v>
      </c>
      <c r="H46" s="3">
        <v>1511</v>
      </c>
    </row>
    <row r="47" spans="1:8" x14ac:dyDescent="0.2">
      <c r="A47" s="3"/>
      <c r="B47" s="3"/>
      <c r="C47" s="3" t="s">
        <v>5</v>
      </c>
      <c r="D47" s="3" t="s">
        <v>25</v>
      </c>
      <c r="E47" s="3" t="s">
        <v>28</v>
      </c>
      <c r="F47" s="3">
        <v>40</v>
      </c>
      <c r="G47" s="4">
        <f>Tabel3[[#This Row],[Aantal wires]]/70*100</f>
        <v>57.142857142857139</v>
      </c>
      <c r="H47" s="3">
        <v>1567</v>
      </c>
    </row>
    <row r="48" spans="1:8" x14ac:dyDescent="0.2">
      <c r="A48" s="3"/>
      <c r="B48" s="3"/>
      <c r="C48" s="3" t="s">
        <v>5</v>
      </c>
      <c r="D48" s="3" t="s">
        <v>25</v>
      </c>
      <c r="E48" s="3" t="s">
        <v>29</v>
      </c>
      <c r="F48" s="3">
        <v>40</v>
      </c>
      <c r="G48" s="4">
        <f>Tabel3[[#This Row],[Aantal wires]]/70*100</f>
        <v>57.142857142857139</v>
      </c>
      <c r="H48" s="3">
        <v>1521</v>
      </c>
    </row>
    <row r="49" spans="1:8" x14ac:dyDescent="0.2">
      <c r="A49" s="3"/>
      <c r="B49" s="3"/>
      <c r="C49" s="3" t="s">
        <v>10</v>
      </c>
      <c r="D49" s="3" t="s">
        <v>20</v>
      </c>
      <c r="E49" s="3" t="s">
        <v>20</v>
      </c>
      <c r="F49" s="3"/>
      <c r="G49" s="4"/>
      <c r="H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K32" sqref="K32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8.6640625" bestFit="1" customWidth="1"/>
    <col min="7" max="7" width="17.5" customWidth="1"/>
    <col min="8" max="8" width="11.33203125" customWidth="1"/>
    <col min="9" max="9" width="18.164062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12</v>
      </c>
      <c r="E1" t="s">
        <v>11</v>
      </c>
      <c r="F1" t="s">
        <v>16</v>
      </c>
      <c r="G1" t="s">
        <v>2</v>
      </c>
      <c r="H1" t="s">
        <v>14</v>
      </c>
      <c r="I1" t="s">
        <v>17</v>
      </c>
    </row>
    <row r="2" spans="1:9" x14ac:dyDescent="0.2">
      <c r="A2" t="s">
        <v>4</v>
      </c>
      <c r="B2" s="1">
        <v>1</v>
      </c>
      <c r="C2" t="s">
        <v>10</v>
      </c>
      <c r="D2">
        <v>1</v>
      </c>
      <c r="E2">
        <v>5</v>
      </c>
      <c r="F2">
        <v>1</v>
      </c>
      <c r="G2">
        <v>22</v>
      </c>
      <c r="H2" t="s">
        <v>15</v>
      </c>
    </row>
    <row r="3" spans="1:9" x14ac:dyDescent="0.2">
      <c r="A3" t="s">
        <v>4</v>
      </c>
      <c r="B3" s="1">
        <v>1</v>
      </c>
      <c r="C3" t="s">
        <v>10</v>
      </c>
      <c r="D3">
        <v>10</v>
      </c>
      <c r="E3">
        <v>5</v>
      </c>
      <c r="F3">
        <v>1</v>
      </c>
      <c r="G3">
        <v>22.4</v>
      </c>
      <c r="H3" t="s">
        <v>15</v>
      </c>
    </row>
    <row r="4" spans="1:9" x14ac:dyDescent="0.2">
      <c r="A4" t="s">
        <v>4</v>
      </c>
      <c r="B4" s="1">
        <v>1</v>
      </c>
      <c r="C4" t="s">
        <v>10</v>
      </c>
      <c r="D4">
        <v>100</v>
      </c>
      <c r="E4">
        <v>5</v>
      </c>
      <c r="F4">
        <v>1</v>
      </c>
      <c r="G4">
        <v>22.64</v>
      </c>
      <c r="H4" t="s">
        <v>15</v>
      </c>
    </row>
    <row r="5" spans="1:9" x14ac:dyDescent="0.2">
      <c r="A5" t="s">
        <v>4</v>
      </c>
      <c r="B5" s="1">
        <v>1</v>
      </c>
      <c r="C5" t="s">
        <v>10</v>
      </c>
      <c r="D5">
        <v>1000</v>
      </c>
      <c r="E5">
        <v>5</v>
      </c>
      <c r="F5">
        <v>1</v>
      </c>
      <c r="G5">
        <v>22.712</v>
      </c>
      <c r="H5" t="s">
        <v>15</v>
      </c>
    </row>
    <row r="6" spans="1:9" x14ac:dyDescent="0.2">
      <c r="A6" t="s">
        <v>4</v>
      </c>
      <c r="B6" s="1">
        <v>1</v>
      </c>
      <c r="C6" t="s">
        <v>9</v>
      </c>
      <c r="D6">
        <v>1</v>
      </c>
      <c r="E6">
        <v>5</v>
      </c>
      <c r="F6">
        <v>1</v>
      </c>
      <c r="G6">
        <v>20</v>
      </c>
      <c r="H6" t="s">
        <v>15</v>
      </c>
    </row>
    <row r="7" spans="1:9" x14ac:dyDescent="0.2">
      <c r="A7" t="s">
        <v>4</v>
      </c>
      <c r="B7" s="1">
        <v>1</v>
      </c>
      <c r="C7" t="s">
        <v>9</v>
      </c>
      <c r="D7">
        <v>10</v>
      </c>
      <c r="E7">
        <v>5</v>
      </c>
      <c r="F7">
        <v>1</v>
      </c>
      <c r="G7">
        <v>21.8</v>
      </c>
      <c r="H7" t="s">
        <v>15</v>
      </c>
    </row>
    <row r="8" spans="1:9" x14ac:dyDescent="0.2">
      <c r="A8" t="s">
        <v>4</v>
      </c>
      <c r="B8" s="1">
        <v>1</v>
      </c>
      <c r="C8" t="s">
        <v>9</v>
      </c>
      <c r="D8">
        <v>100</v>
      </c>
      <c r="E8">
        <v>5</v>
      </c>
      <c r="F8">
        <v>1</v>
      </c>
      <c r="G8">
        <v>22.02</v>
      </c>
      <c r="H8" t="s">
        <v>15</v>
      </c>
    </row>
    <row r="9" spans="1:9" x14ac:dyDescent="0.2">
      <c r="A9" t="s">
        <v>4</v>
      </c>
      <c r="B9" s="1">
        <v>1</v>
      </c>
      <c r="C9" t="s">
        <v>9</v>
      </c>
      <c r="D9">
        <v>1000</v>
      </c>
      <c r="E9">
        <v>5</v>
      </c>
      <c r="F9">
        <v>1</v>
      </c>
      <c r="G9">
        <v>21.974</v>
      </c>
      <c r="H9" t="s">
        <v>15</v>
      </c>
    </row>
    <row r="10" spans="1:9" x14ac:dyDescent="0.2">
      <c r="A10" t="s">
        <v>6</v>
      </c>
      <c r="B10" s="1">
        <v>1</v>
      </c>
      <c r="C10" t="s">
        <v>13</v>
      </c>
      <c r="D10">
        <v>1</v>
      </c>
      <c r="E10">
        <v>5</v>
      </c>
      <c r="F10">
        <v>1</v>
      </c>
      <c r="G10">
        <v>20</v>
      </c>
      <c r="H10" t="s">
        <v>15</v>
      </c>
    </row>
    <row r="11" spans="1:9" x14ac:dyDescent="0.2">
      <c r="A11" t="s">
        <v>4</v>
      </c>
      <c r="B11" s="1">
        <v>1</v>
      </c>
      <c r="C11" t="s">
        <v>5</v>
      </c>
      <c r="D11">
        <v>1</v>
      </c>
      <c r="E11">
        <v>5</v>
      </c>
      <c r="F11">
        <v>1</v>
      </c>
      <c r="G11">
        <v>20</v>
      </c>
      <c r="H11" t="s">
        <v>15</v>
      </c>
    </row>
    <row r="12" spans="1:9" x14ac:dyDescent="0.2">
      <c r="A12" t="s">
        <v>7</v>
      </c>
      <c r="B12" s="1">
        <v>1</v>
      </c>
      <c r="C12" t="s">
        <v>10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15</v>
      </c>
    </row>
    <row r="13" spans="1:9" x14ac:dyDescent="0.2">
      <c r="A13" t="s">
        <v>7</v>
      </c>
      <c r="B13" s="1">
        <v>1</v>
      </c>
      <c r="C13" t="s">
        <v>10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15</v>
      </c>
    </row>
    <row r="14" spans="1:9" x14ac:dyDescent="0.2">
      <c r="A14" t="s">
        <v>7</v>
      </c>
      <c r="B14" s="1">
        <v>1</v>
      </c>
      <c r="C14" t="s">
        <v>10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15</v>
      </c>
    </row>
    <row r="15" spans="1:9" x14ac:dyDescent="0.2">
      <c r="A15" t="s">
        <v>7</v>
      </c>
      <c r="B15" s="1">
        <v>1</v>
      </c>
      <c r="C15" t="s">
        <v>10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15</v>
      </c>
    </row>
    <row r="16" spans="1:9" x14ac:dyDescent="0.2">
      <c r="A16" t="s">
        <v>7</v>
      </c>
      <c r="B16" s="1">
        <v>1</v>
      </c>
      <c r="C16" t="s">
        <v>9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15</v>
      </c>
    </row>
    <row r="17" spans="1:9" x14ac:dyDescent="0.2">
      <c r="A17" t="s">
        <v>7</v>
      </c>
      <c r="B17" s="1">
        <v>1</v>
      </c>
      <c r="C17" t="s">
        <v>9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15</v>
      </c>
    </row>
    <row r="18" spans="1:9" x14ac:dyDescent="0.2">
      <c r="A18" t="s">
        <v>7</v>
      </c>
      <c r="B18" s="1">
        <v>1</v>
      </c>
      <c r="C18" t="s">
        <v>9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15</v>
      </c>
    </row>
    <row r="19" spans="1:9" x14ac:dyDescent="0.2">
      <c r="A19" t="s">
        <v>7</v>
      </c>
      <c r="B19" s="1">
        <v>1</v>
      </c>
      <c r="C19" t="s">
        <v>9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15</v>
      </c>
    </row>
    <row r="20" spans="1:9" x14ac:dyDescent="0.2">
      <c r="A20" t="s">
        <v>7</v>
      </c>
      <c r="B20" s="1">
        <v>1</v>
      </c>
      <c r="C20" t="s">
        <v>13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15</v>
      </c>
    </row>
    <row r="21" spans="1:9" x14ac:dyDescent="0.2">
      <c r="A21" t="s">
        <v>7</v>
      </c>
      <c r="B21" s="1">
        <v>1</v>
      </c>
      <c r="C21" t="s">
        <v>5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15</v>
      </c>
    </row>
    <row r="22" spans="1:9" x14ac:dyDescent="0.2">
      <c r="A22" t="s">
        <v>8</v>
      </c>
      <c r="B22" s="1">
        <v>1</v>
      </c>
      <c r="C22" t="s">
        <v>10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15</v>
      </c>
    </row>
    <row r="23" spans="1:9" x14ac:dyDescent="0.2">
      <c r="A23" t="s">
        <v>8</v>
      </c>
      <c r="B23" s="1">
        <v>1</v>
      </c>
      <c r="C23" t="s">
        <v>10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15</v>
      </c>
    </row>
    <row r="24" spans="1:9" x14ac:dyDescent="0.2">
      <c r="A24" t="s">
        <v>8</v>
      </c>
      <c r="B24" s="1">
        <v>1</v>
      </c>
      <c r="C24" t="s">
        <v>10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15</v>
      </c>
    </row>
    <row r="25" spans="1:9" x14ac:dyDescent="0.2">
      <c r="A25" t="s">
        <v>8</v>
      </c>
      <c r="B25" s="1">
        <v>1</v>
      </c>
      <c r="C25" t="s">
        <v>10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15</v>
      </c>
    </row>
    <row r="26" spans="1:9" x14ac:dyDescent="0.2">
      <c r="A26" t="s">
        <v>8</v>
      </c>
      <c r="B26" s="1">
        <v>1</v>
      </c>
      <c r="C26" t="s">
        <v>9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15</v>
      </c>
    </row>
    <row r="27" spans="1:9" x14ac:dyDescent="0.2">
      <c r="A27" t="s">
        <v>8</v>
      </c>
      <c r="B27" s="1">
        <v>1</v>
      </c>
      <c r="C27" t="s">
        <v>9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15</v>
      </c>
    </row>
    <row r="28" spans="1:9" x14ac:dyDescent="0.2">
      <c r="A28" t="s">
        <v>8</v>
      </c>
      <c r="B28" s="1">
        <v>1</v>
      </c>
      <c r="C28" t="s">
        <v>9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15</v>
      </c>
    </row>
    <row r="29" spans="1:9" x14ac:dyDescent="0.2">
      <c r="A29" t="s">
        <v>8</v>
      </c>
      <c r="B29" s="1">
        <v>1</v>
      </c>
      <c r="C29" t="s">
        <v>13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15</v>
      </c>
    </row>
    <row r="30" spans="1:9" x14ac:dyDescent="0.2">
      <c r="A30" t="s">
        <v>8</v>
      </c>
      <c r="B30" s="1">
        <v>1</v>
      </c>
      <c r="C30" t="s">
        <v>5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15</v>
      </c>
    </row>
    <row r="32" spans="1:9" x14ac:dyDescent="0.2">
      <c r="A32" t="s">
        <v>7</v>
      </c>
      <c r="B32" s="1">
        <v>1</v>
      </c>
      <c r="C32" t="s">
        <v>13</v>
      </c>
      <c r="D32">
        <v>1</v>
      </c>
      <c r="E32">
        <v>25</v>
      </c>
      <c r="F32">
        <f>Tabel1[[#This Row],[Count]]/30</f>
        <v>0.83333333333333337</v>
      </c>
      <c r="G32">
        <v>445</v>
      </c>
      <c r="H32" t="s">
        <v>19</v>
      </c>
      <c r="I32" t="s">
        <v>18</v>
      </c>
    </row>
    <row r="33" spans="1:9" x14ac:dyDescent="0.2">
      <c r="A33" t="s">
        <v>7</v>
      </c>
      <c r="B33" s="1">
        <v>2</v>
      </c>
      <c r="C33" t="s">
        <v>13</v>
      </c>
      <c r="D33">
        <v>1</v>
      </c>
      <c r="E33">
        <v>25</v>
      </c>
      <c r="F33">
        <f>Tabel1[[#This Row],[Count]]/40</f>
        <v>0.625</v>
      </c>
      <c r="G33">
        <v>691</v>
      </c>
      <c r="H33" t="s">
        <v>19</v>
      </c>
      <c r="I33" t="s">
        <v>18</v>
      </c>
    </row>
    <row r="34" spans="1:9" x14ac:dyDescent="0.2">
      <c r="A34" t="s">
        <v>7</v>
      </c>
      <c r="B34" s="1">
        <v>3</v>
      </c>
      <c r="C34" t="s">
        <v>13</v>
      </c>
      <c r="D34">
        <v>1</v>
      </c>
      <c r="E34">
        <v>37</v>
      </c>
      <c r="F34">
        <f>Tabel1[[#This Row],[Count]]/50</f>
        <v>0.74</v>
      </c>
      <c r="G34">
        <v>893</v>
      </c>
      <c r="H34" t="s">
        <v>19</v>
      </c>
      <c r="I34" t="s">
        <v>18</v>
      </c>
    </row>
    <row r="35" spans="1:9" x14ac:dyDescent="0.2">
      <c r="A35" t="s">
        <v>8</v>
      </c>
      <c r="B35" s="1">
        <v>1</v>
      </c>
      <c r="C35" t="s">
        <v>13</v>
      </c>
      <c r="D35">
        <v>1</v>
      </c>
      <c r="E35">
        <v>37</v>
      </c>
      <c r="F35">
        <f>Tabel1[[#This Row],[Count]]/50</f>
        <v>0.74</v>
      </c>
      <c r="G35">
        <v>1088</v>
      </c>
      <c r="H35" t="s">
        <v>19</v>
      </c>
      <c r="I35" t="s">
        <v>18</v>
      </c>
    </row>
    <row r="36" spans="1:9" x14ac:dyDescent="0.2">
      <c r="A36" t="s">
        <v>8</v>
      </c>
      <c r="B36" s="1">
        <v>2</v>
      </c>
      <c r="C36" t="s">
        <v>13</v>
      </c>
      <c r="D36">
        <v>1</v>
      </c>
      <c r="E36">
        <v>42</v>
      </c>
      <c r="F36">
        <f>Tabel1[[#This Row],[Count]]/60</f>
        <v>0.7</v>
      </c>
      <c r="G36">
        <v>1130</v>
      </c>
      <c r="H36" t="s">
        <v>19</v>
      </c>
      <c r="I36" t="s">
        <v>18</v>
      </c>
    </row>
    <row r="37" spans="1:9" x14ac:dyDescent="0.2">
      <c r="A37" t="s">
        <v>8</v>
      </c>
      <c r="B37" s="1">
        <v>3</v>
      </c>
      <c r="C37" t="s">
        <v>13</v>
      </c>
      <c r="D37">
        <v>1</v>
      </c>
      <c r="E37">
        <v>38</v>
      </c>
      <c r="F37">
        <f>Tabel1[[#This Row],[Count]]/70</f>
        <v>0.54285714285714282</v>
      </c>
      <c r="G37">
        <v>1545</v>
      </c>
      <c r="H37" t="s">
        <v>19</v>
      </c>
      <c r="I37" t="s">
        <v>18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8"/>
  <sheetViews>
    <sheetView tabSelected="1" workbookViewId="0">
      <selection activeCell="I28" sqref="I28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13.83203125" bestFit="1" customWidth="1"/>
    <col min="7" max="7" width="13.83203125" customWidth="1"/>
    <col min="8" max="8" width="17.5" bestFit="1" customWidth="1"/>
    <col min="9" max="9" width="13.5" bestFit="1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22</v>
      </c>
      <c r="E1" t="s">
        <v>26</v>
      </c>
      <c r="F1" t="s">
        <v>27</v>
      </c>
      <c r="G1" t="s">
        <v>30</v>
      </c>
      <c r="H1" t="s">
        <v>31</v>
      </c>
      <c r="I1" t="s">
        <v>2</v>
      </c>
    </row>
    <row r="2" spans="1:9" x14ac:dyDescent="0.2">
      <c r="A2" s="5">
        <v>1</v>
      </c>
      <c r="B2" s="7">
        <v>1</v>
      </c>
      <c r="C2" s="5" t="s">
        <v>21</v>
      </c>
      <c r="D2" s="5" t="s">
        <v>23</v>
      </c>
      <c r="E2" s="5" t="s">
        <v>28</v>
      </c>
      <c r="F2" s="5" t="s">
        <v>28</v>
      </c>
      <c r="G2" s="5">
        <v>19</v>
      </c>
      <c r="H2" s="5">
        <f>Tabel13[[#This Row],[Aantal wires]]/30*100</f>
        <v>63.333333333333329</v>
      </c>
      <c r="I2" s="5">
        <v>521</v>
      </c>
    </row>
    <row r="3" spans="1:9" x14ac:dyDescent="0.2">
      <c r="A3" s="5"/>
      <c r="B3" s="7"/>
      <c r="C3" s="5" t="s">
        <v>21</v>
      </c>
      <c r="D3" s="5" t="s">
        <v>23</v>
      </c>
      <c r="E3" s="5" t="s">
        <v>28</v>
      </c>
      <c r="F3" s="5" t="s">
        <v>29</v>
      </c>
      <c r="G3" s="5">
        <v>19</v>
      </c>
      <c r="H3" s="5">
        <f>Tabel13[[#This Row],[Aantal wires]]/30*100</f>
        <v>63.333333333333329</v>
      </c>
      <c r="I3" s="5">
        <v>521</v>
      </c>
    </row>
    <row r="4" spans="1:9" x14ac:dyDescent="0.2">
      <c r="A4" s="5"/>
      <c r="B4" s="7"/>
      <c r="C4" s="5" t="s">
        <v>21</v>
      </c>
      <c r="D4" s="5" t="s">
        <v>23</v>
      </c>
      <c r="E4" s="5" t="s">
        <v>29</v>
      </c>
      <c r="F4" s="5" t="s">
        <v>28</v>
      </c>
      <c r="G4" s="5">
        <v>24</v>
      </c>
      <c r="H4" s="5">
        <f>Tabel13[[#This Row],[Aantal wires]]/30*100</f>
        <v>80</v>
      </c>
      <c r="I4" s="5">
        <v>664</v>
      </c>
    </row>
    <row r="5" spans="1:9" x14ac:dyDescent="0.2">
      <c r="A5" s="5"/>
      <c r="B5" s="7"/>
      <c r="C5" s="5" t="s">
        <v>21</v>
      </c>
      <c r="D5" s="5" t="s">
        <v>23</v>
      </c>
      <c r="E5" s="5" t="s">
        <v>29</v>
      </c>
      <c r="F5" s="5" t="s">
        <v>29</v>
      </c>
      <c r="G5" s="5">
        <v>24</v>
      </c>
      <c r="H5" s="5">
        <f>Tabel13[[#This Row],[Aantal wires]]/30*100</f>
        <v>80</v>
      </c>
      <c r="I5" s="5">
        <v>475</v>
      </c>
    </row>
    <row r="6" spans="1:9" x14ac:dyDescent="0.2">
      <c r="A6" s="5"/>
      <c r="B6" s="7"/>
      <c r="C6" s="5" t="s">
        <v>21</v>
      </c>
      <c r="D6" s="5" t="s">
        <v>24</v>
      </c>
      <c r="E6" s="5" t="s">
        <v>28</v>
      </c>
      <c r="F6" s="5" t="s">
        <v>28</v>
      </c>
      <c r="G6" s="5">
        <v>22</v>
      </c>
      <c r="H6" s="5">
        <f>Tabel13[[#This Row],[Aantal wires]]/30*100</f>
        <v>73.333333333333329</v>
      </c>
      <c r="I6" s="5">
        <v>521</v>
      </c>
    </row>
    <row r="7" spans="1:9" x14ac:dyDescent="0.2">
      <c r="A7" s="5"/>
      <c r="B7" s="7"/>
      <c r="C7" s="5" t="s">
        <v>21</v>
      </c>
      <c r="D7" s="5" t="s">
        <v>24</v>
      </c>
      <c r="E7" s="5" t="s">
        <v>28</v>
      </c>
      <c r="F7" s="5" t="s">
        <v>29</v>
      </c>
      <c r="G7" s="5">
        <v>22</v>
      </c>
      <c r="H7" s="5">
        <f>Tabel13[[#This Row],[Aantal wires]]/30*100</f>
        <v>73.333333333333329</v>
      </c>
      <c r="I7" s="5">
        <v>493</v>
      </c>
    </row>
    <row r="8" spans="1:9" x14ac:dyDescent="0.2">
      <c r="A8" s="5"/>
      <c r="B8" s="7"/>
      <c r="C8" s="5" t="s">
        <v>21</v>
      </c>
      <c r="D8" s="5" t="s">
        <v>24</v>
      </c>
      <c r="E8" s="5" t="s">
        <v>29</v>
      </c>
      <c r="F8" s="5" t="s">
        <v>28</v>
      </c>
      <c r="G8" s="5">
        <v>29</v>
      </c>
      <c r="H8" s="5">
        <f>Tabel13[[#This Row],[Aantal wires]]/30*100</f>
        <v>96.666666666666671</v>
      </c>
      <c r="I8" s="5">
        <v>699</v>
      </c>
    </row>
    <row r="9" spans="1:9" x14ac:dyDescent="0.2">
      <c r="A9" s="5"/>
      <c r="B9" s="7"/>
      <c r="C9" s="5" t="s">
        <v>21</v>
      </c>
      <c r="D9" s="5" t="s">
        <v>24</v>
      </c>
      <c r="E9" s="5" t="s">
        <v>29</v>
      </c>
      <c r="F9" s="5" t="s">
        <v>29</v>
      </c>
      <c r="G9" s="5">
        <v>29</v>
      </c>
      <c r="H9" s="5">
        <f>Tabel13[[#This Row],[Aantal wires]]/30*100</f>
        <v>96.666666666666671</v>
      </c>
      <c r="I9" s="5">
        <v>457</v>
      </c>
    </row>
    <row r="10" spans="1:9" x14ac:dyDescent="0.2">
      <c r="A10" s="5"/>
      <c r="B10" s="7"/>
      <c r="C10" s="5" t="s">
        <v>21</v>
      </c>
      <c r="D10" s="5" t="s">
        <v>25</v>
      </c>
      <c r="E10" s="5" t="s">
        <v>28</v>
      </c>
      <c r="F10" s="5" t="s">
        <v>28</v>
      </c>
      <c r="G10" s="5">
        <v>25</v>
      </c>
      <c r="H10" s="5">
        <f>Tabel13[[#This Row],[Aantal wires]]/30*100</f>
        <v>83.333333333333343</v>
      </c>
      <c r="I10" s="5">
        <v>473</v>
      </c>
    </row>
    <row r="11" spans="1:9" x14ac:dyDescent="0.2">
      <c r="A11" s="5"/>
      <c r="B11" s="7"/>
      <c r="C11" s="5" t="s">
        <v>21</v>
      </c>
      <c r="D11" s="5" t="s">
        <v>25</v>
      </c>
      <c r="E11" s="5" t="s">
        <v>28</v>
      </c>
      <c r="F11" s="5" t="s">
        <v>29</v>
      </c>
      <c r="G11" s="5">
        <v>25</v>
      </c>
      <c r="H11" s="5">
        <f>Tabel13[[#This Row],[Aantal wires]]/30*100</f>
        <v>83.333333333333343</v>
      </c>
      <c r="I11" s="5">
        <v>463</v>
      </c>
    </row>
    <row r="12" spans="1:9" x14ac:dyDescent="0.2">
      <c r="A12" s="5"/>
      <c r="B12" s="7"/>
      <c r="C12" s="5" t="s">
        <v>21</v>
      </c>
      <c r="D12" s="5" t="s">
        <v>25</v>
      </c>
      <c r="E12" s="5" t="s">
        <v>29</v>
      </c>
      <c r="F12" s="5" t="s">
        <v>28</v>
      </c>
      <c r="G12" s="5">
        <v>28</v>
      </c>
      <c r="H12" s="5">
        <f>Tabel13[[#This Row],[Aantal wires]]/30*100</f>
        <v>93.333333333333329</v>
      </c>
      <c r="I12" s="5">
        <v>708</v>
      </c>
    </row>
    <row r="13" spans="1:9" x14ac:dyDescent="0.2">
      <c r="A13" s="5"/>
      <c r="B13" s="7"/>
      <c r="C13" s="5" t="s">
        <v>21</v>
      </c>
      <c r="D13" s="5" t="s">
        <v>25</v>
      </c>
      <c r="E13" s="5" t="s">
        <v>29</v>
      </c>
      <c r="F13" s="5" t="s">
        <v>29</v>
      </c>
      <c r="G13" s="5">
        <v>28</v>
      </c>
      <c r="H13" s="5">
        <f>Tabel13[[#This Row],[Aantal wires]]/30*100</f>
        <v>93.333333333333329</v>
      </c>
      <c r="I13" s="5">
        <v>501</v>
      </c>
    </row>
    <row r="14" spans="1:9" x14ac:dyDescent="0.2">
      <c r="A14" s="5"/>
      <c r="B14" s="7"/>
      <c r="C14" s="5" t="s">
        <v>5</v>
      </c>
      <c r="D14" s="5" t="s">
        <v>23</v>
      </c>
      <c r="E14" s="5" t="s">
        <v>28</v>
      </c>
      <c r="F14" s="5" t="s">
        <v>28</v>
      </c>
      <c r="G14" s="5">
        <v>23</v>
      </c>
      <c r="H14" s="5">
        <f>Tabel13[[#This Row],[Aantal wires]]/30*100</f>
        <v>76.666666666666671</v>
      </c>
      <c r="I14" s="5">
        <v>471</v>
      </c>
    </row>
    <row r="15" spans="1:9" x14ac:dyDescent="0.2">
      <c r="A15" s="5"/>
      <c r="B15" s="7"/>
      <c r="C15" s="5" t="s">
        <v>5</v>
      </c>
      <c r="D15" s="5" t="s">
        <v>23</v>
      </c>
      <c r="E15" s="5" t="s">
        <v>28</v>
      </c>
      <c r="F15" s="5" t="s">
        <v>29</v>
      </c>
      <c r="G15" s="5">
        <v>23</v>
      </c>
      <c r="H15" s="5">
        <f>Tabel13[[#This Row],[Aantal wires]]/30*100</f>
        <v>76.666666666666671</v>
      </c>
      <c r="I15" s="5">
        <v>471</v>
      </c>
    </row>
    <row r="16" spans="1:9" x14ac:dyDescent="0.2">
      <c r="A16" s="5"/>
      <c r="B16" s="7"/>
      <c r="C16" s="5" t="s">
        <v>5</v>
      </c>
      <c r="D16" s="5" t="s">
        <v>23</v>
      </c>
      <c r="E16" s="5" t="s">
        <v>29</v>
      </c>
      <c r="F16" s="5" t="s">
        <v>28</v>
      </c>
      <c r="G16" s="5">
        <v>27</v>
      </c>
      <c r="H16" s="5">
        <f>Tabel13[[#This Row],[Aantal wires]]/30*100</f>
        <v>90</v>
      </c>
      <c r="I16" s="5">
        <v>641</v>
      </c>
    </row>
    <row r="17" spans="1:9" x14ac:dyDescent="0.2">
      <c r="A17" s="5"/>
      <c r="B17" s="7"/>
      <c r="C17" s="5" t="s">
        <v>5</v>
      </c>
      <c r="D17" s="5" t="s">
        <v>23</v>
      </c>
      <c r="E17" s="5" t="s">
        <v>29</v>
      </c>
      <c r="F17" s="5" t="s">
        <v>29</v>
      </c>
      <c r="G17" s="5">
        <v>27</v>
      </c>
      <c r="H17" s="5">
        <f>Tabel13[[#This Row],[Aantal wires]]/30*100</f>
        <v>90</v>
      </c>
      <c r="I17" s="5">
        <v>427</v>
      </c>
    </row>
    <row r="18" spans="1:9" x14ac:dyDescent="0.2">
      <c r="A18" s="5"/>
      <c r="B18" s="7"/>
      <c r="C18" s="5" t="s">
        <v>5</v>
      </c>
      <c r="D18" s="5" t="s">
        <v>24</v>
      </c>
      <c r="E18" s="5" t="s">
        <v>28</v>
      </c>
      <c r="F18" s="5" t="s">
        <v>28</v>
      </c>
      <c r="G18" s="5">
        <v>29</v>
      </c>
      <c r="H18" s="5">
        <f>Tabel13[[#This Row],[Aantal wires]]/30*100</f>
        <v>96.666666666666671</v>
      </c>
      <c r="I18" s="5">
        <v>427</v>
      </c>
    </row>
    <row r="19" spans="1:9" x14ac:dyDescent="0.2">
      <c r="A19" s="5"/>
      <c r="B19" s="7"/>
      <c r="C19" s="5" t="s">
        <v>5</v>
      </c>
      <c r="D19" s="5" t="s">
        <v>24</v>
      </c>
      <c r="E19" s="5" t="s">
        <v>28</v>
      </c>
      <c r="F19" s="5" t="s">
        <v>29</v>
      </c>
      <c r="G19" s="5">
        <v>29</v>
      </c>
      <c r="H19" s="5">
        <f>Tabel13[[#This Row],[Aantal wires]]/30*100</f>
        <v>96.666666666666671</v>
      </c>
      <c r="I19" s="5">
        <v>421</v>
      </c>
    </row>
    <row r="20" spans="1:9" x14ac:dyDescent="0.2">
      <c r="A20" s="5"/>
      <c r="B20" s="7"/>
      <c r="C20" s="5" t="s">
        <v>5</v>
      </c>
      <c r="D20" s="5" t="s">
        <v>24</v>
      </c>
      <c r="E20" s="5" t="s">
        <v>29</v>
      </c>
      <c r="F20" s="5" t="s">
        <v>28</v>
      </c>
      <c r="G20" s="5">
        <v>30</v>
      </c>
      <c r="H20" s="5">
        <f>Tabel13[[#This Row],[Aantal wires]]/30*100</f>
        <v>100</v>
      </c>
      <c r="I20" s="5">
        <v>642</v>
      </c>
    </row>
    <row r="21" spans="1:9" x14ac:dyDescent="0.2">
      <c r="A21" s="5"/>
      <c r="B21" s="7"/>
      <c r="C21" s="5" t="s">
        <v>5</v>
      </c>
      <c r="D21" s="5" t="s">
        <v>24</v>
      </c>
      <c r="E21" s="5" t="s">
        <v>29</v>
      </c>
      <c r="F21" s="5" t="s">
        <v>29</v>
      </c>
      <c r="G21" s="5">
        <v>30</v>
      </c>
      <c r="H21" s="5">
        <f>Tabel13[[#This Row],[Aantal wires]]/30*100</f>
        <v>100</v>
      </c>
      <c r="I21" s="5">
        <v>411</v>
      </c>
    </row>
    <row r="22" spans="1:9" x14ac:dyDescent="0.2">
      <c r="A22" s="5"/>
      <c r="B22" s="7"/>
      <c r="C22" s="5" t="s">
        <v>5</v>
      </c>
      <c r="D22" s="5" t="s">
        <v>25</v>
      </c>
      <c r="E22" s="5" t="s">
        <v>28</v>
      </c>
      <c r="F22" s="5" t="s">
        <v>28</v>
      </c>
      <c r="G22" s="5">
        <v>29</v>
      </c>
      <c r="H22" s="5">
        <f>Tabel13[[#This Row],[Aantal wires]]/30*100</f>
        <v>96.666666666666671</v>
      </c>
      <c r="I22" s="5">
        <v>423</v>
      </c>
    </row>
    <row r="23" spans="1:9" x14ac:dyDescent="0.2">
      <c r="A23" s="5"/>
      <c r="B23" s="7"/>
      <c r="C23" s="5" t="s">
        <v>5</v>
      </c>
      <c r="D23" s="5" t="s">
        <v>25</v>
      </c>
      <c r="E23" s="5" t="s">
        <v>28</v>
      </c>
      <c r="F23" s="5" t="s">
        <v>29</v>
      </c>
      <c r="G23" s="5">
        <v>29</v>
      </c>
      <c r="H23" s="5">
        <f>Tabel13[[#This Row],[Aantal wires]]/30*100</f>
        <v>96.666666666666671</v>
      </c>
      <c r="I23" s="5">
        <v>419</v>
      </c>
    </row>
    <row r="24" spans="1:9" x14ac:dyDescent="0.2">
      <c r="A24" s="5"/>
      <c r="B24" s="7"/>
      <c r="C24" s="5" t="s">
        <v>5</v>
      </c>
      <c r="D24" s="5" t="s">
        <v>25</v>
      </c>
      <c r="E24" s="5" t="s">
        <v>29</v>
      </c>
      <c r="F24" s="5" t="s">
        <v>28</v>
      </c>
      <c r="G24" s="5">
        <v>29</v>
      </c>
      <c r="H24" s="5">
        <f>Tabel13[[#This Row],[Aantal wires]]/30*100</f>
        <v>96.666666666666671</v>
      </c>
      <c r="I24" s="5">
        <v>657</v>
      </c>
    </row>
    <row r="25" spans="1:9" x14ac:dyDescent="0.2">
      <c r="A25" s="5"/>
      <c r="B25" s="7"/>
      <c r="C25" s="5" t="s">
        <v>5</v>
      </c>
      <c r="D25" s="5" t="s">
        <v>25</v>
      </c>
      <c r="E25" s="5" t="s">
        <v>29</v>
      </c>
      <c r="F25" s="5" t="s">
        <v>29</v>
      </c>
      <c r="G25" s="5">
        <v>29</v>
      </c>
      <c r="H25" s="5">
        <f>Tabel13[[#This Row],[Aantal wires]]/30*100</f>
        <v>96.666666666666671</v>
      </c>
      <c r="I25" s="5">
        <v>465</v>
      </c>
    </row>
    <row r="26" spans="1:9" x14ac:dyDescent="0.2">
      <c r="A26" s="5"/>
      <c r="B26" s="7"/>
      <c r="C26" s="5" t="s">
        <v>10</v>
      </c>
      <c r="D26" s="5" t="s">
        <v>23</v>
      </c>
      <c r="E26" s="5" t="s">
        <v>28</v>
      </c>
      <c r="F26" s="5" t="s">
        <v>28</v>
      </c>
      <c r="G26" s="5"/>
      <c r="H26" s="6">
        <f>Tabel13[[#This Row],[Aantal wires]]/30*100</f>
        <v>0</v>
      </c>
      <c r="I26" s="5"/>
    </row>
    <row r="27" spans="1:9" x14ac:dyDescent="0.2">
      <c r="A27" s="5"/>
      <c r="B27" s="7"/>
      <c r="C27" s="5" t="s">
        <v>10</v>
      </c>
      <c r="D27" s="5" t="s">
        <v>24</v>
      </c>
      <c r="E27" s="5" t="s">
        <v>28</v>
      </c>
      <c r="F27" s="5" t="s">
        <v>28</v>
      </c>
      <c r="G27" s="5"/>
      <c r="H27" s="6">
        <f>Tabel13[[#This Row],[Aantal wires]]/30*100</f>
        <v>0</v>
      </c>
      <c r="I27" s="5"/>
    </row>
    <row r="28" spans="1:9" x14ac:dyDescent="0.2">
      <c r="A28" s="5"/>
      <c r="B28" s="7"/>
      <c r="C28" s="5" t="s">
        <v>10</v>
      </c>
      <c r="D28" s="5" t="s">
        <v>25</v>
      </c>
      <c r="E28" s="5" t="s">
        <v>28</v>
      </c>
      <c r="F28" s="5" t="s">
        <v>28</v>
      </c>
      <c r="G28" s="5">
        <v>30</v>
      </c>
      <c r="H28" s="6">
        <f>Tabel13[[#This Row],[Aantal wires]]/30*100</f>
        <v>100</v>
      </c>
      <c r="I28" s="5">
        <v>401</v>
      </c>
    </row>
    <row r="29" spans="1:9" x14ac:dyDescent="0.2">
      <c r="A29" s="3">
        <v>1</v>
      </c>
      <c r="B29" s="8">
        <v>2</v>
      </c>
      <c r="C29" s="3" t="s">
        <v>21</v>
      </c>
      <c r="D29" s="3" t="s">
        <v>23</v>
      </c>
      <c r="E29" s="3" t="s">
        <v>28</v>
      </c>
      <c r="F29" s="3" t="s">
        <v>28</v>
      </c>
      <c r="G29" s="3">
        <v>23</v>
      </c>
      <c r="H29" s="3">
        <f>Tabel13[[#This Row],[Aantal wires]]/40*100</f>
        <v>57.499999999999993</v>
      </c>
      <c r="I29" s="3">
        <v>683</v>
      </c>
    </row>
    <row r="30" spans="1:9" x14ac:dyDescent="0.2">
      <c r="A30" s="3"/>
      <c r="B30" s="8"/>
      <c r="C30" s="3" t="s">
        <v>21</v>
      </c>
      <c r="D30" s="3" t="s">
        <v>23</v>
      </c>
      <c r="E30" s="3" t="s">
        <v>28</v>
      </c>
      <c r="F30" s="3" t="s">
        <v>29</v>
      </c>
      <c r="G30" s="3">
        <v>23</v>
      </c>
      <c r="H30" s="3">
        <f>Tabel13[[#This Row],[Aantal wires]]/40*100</f>
        <v>57.499999999999993</v>
      </c>
      <c r="I30" s="3">
        <v>683</v>
      </c>
    </row>
    <row r="31" spans="1:9" x14ac:dyDescent="0.2">
      <c r="A31" s="3"/>
      <c r="B31" s="8"/>
      <c r="C31" s="3" t="s">
        <v>21</v>
      </c>
      <c r="D31" s="3" t="s">
        <v>23</v>
      </c>
      <c r="E31" s="3" t="s">
        <v>29</v>
      </c>
      <c r="F31" s="3" t="s">
        <v>28</v>
      </c>
      <c r="G31" s="3">
        <v>27</v>
      </c>
      <c r="H31" s="3">
        <f>Tabel13[[#This Row],[Aantal wires]]/40*100</f>
        <v>67.5</v>
      </c>
      <c r="I31" s="3">
        <v>890</v>
      </c>
    </row>
    <row r="32" spans="1:9" x14ac:dyDescent="0.2">
      <c r="A32" s="3"/>
      <c r="B32" s="8"/>
      <c r="C32" s="3" t="s">
        <v>21</v>
      </c>
      <c r="D32" s="3" t="s">
        <v>23</v>
      </c>
      <c r="E32" s="3" t="s">
        <v>29</v>
      </c>
      <c r="F32" s="3" t="s">
        <v>29</v>
      </c>
      <c r="G32" s="3">
        <v>27</v>
      </c>
      <c r="H32" s="3">
        <f>Tabel13[[#This Row],[Aantal wires]]/40*100</f>
        <v>67.5</v>
      </c>
      <c r="I32" s="3">
        <v>689</v>
      </c>
    </row>
    <row r="33" spans="1:9" x14ac:dyDescent="0.2">
      <c r="A33" s="3"/>
      <c r="B33" s="8"/>
      <c r="C33" s="3" t="s">
        <v>21</v>
      </c>
      <c r="D33" s="3" t="s">
        <v>24</v>
      </c>
      <c r="E33" s="3" t="s">
        <v>28</v>
      </c>
      <c r="F33" s="3" t="s">
        <v>28</v>
      </c>
      <c r="G33" s="3">
        <v>34</v>
      </c>
      <c r="H33" s="3">
        <f>Tabel13[[#This Row],[Aantal wires]]/40*100</f>
        <v>85</v>
      </c>
      <c r="I33" s="3">
        <v>609</v>
      </c>
    </row>
    <row r="34" spans="1:9" x14ac:dyDescent="0.2">
      <c r="A34" s="3"/>
      <c r="B34" s="8"/>
      <c r="C34" s="3" t="s">
        <v>21</v>
      </c>
      <c r="D34" s="3" t="s">
        <v>24</v>
      </c>
      <c r="E34" s="3" t="s">
        <v>28</v>
      </c>
      <c r="F34" s="3" t="s">
        <v>29</v>
      </c>
      <c r="G34" s="3">
        <v>34</v>
      </c>
      <c r="H34" s="3">
        <f>Tabel13[[#This Row],[Aantal wires]]/40*100</f>
        <v>85</v>
      </c>
      <c r="I34" s="3">
        <v>603</v>
      </c>
    </row>
    <row r="35" spans="1:9" x14ac:dyDescent="0.2">
      <c r="A35" s="3"/>
      <c r="B35" s="8"/>
      <c r="C35" s="3" t="s">
        <v>21</v>
      </c>
      <c r="D35" s="3" t="s">
        <v>24</v>
      </c>
      <c r="E35" s="3" t="s">
        <v>29</v>
      </c>
      <c r="F35" s="3" t="s">
        <v>28</v>
      </c>
      <c r="G35" s="3">
        <v>32</v>
      </c>
      <c r="H35" s="3">
        <f>Tabel13[[#This Row],[Aantal wires]]/40*100</f>
        <v>80</v>
      </c>
      <c r="I35" s="3">
        <v>927</v>
      </c>
    </row>
    <row r="36" spans="1:9" x14ac:dyDescent="0.2">
      <c r="A36" s="3"/>
      <c r="B36" s="8"/>
      <c r="C36" s="3" t="s">
        <v>21</v>
      </c>
      <c r="D36" s="3" t="s">
        <v>24</v>
      </c>
      <c r="E36" s="3" t="s">
        <v>29</v>
      </c>
      <c r="F36" s="3" t="s">
        <v>29</v>
      </c>
      <c r="G36" s="3">
        <v>32</v>
      </c>
      <c r="H36" s="3">
        <f>Tabel13[[#This Row],[Aantal wires]]/40*100</f>
        <v>80</v>
      </c>
      <c r="I36" s="3">
        <v>691</v>
      </c>
    </row>
    <row r="37" spans="1:9" x14ac:dyDescent="0.2">
      <c r="A37" s="3"/>
      <c r="B37" s="8"/>
      <c r="C37" s="3" t="s">
        <v>21</v>
      </c>
      <c r="D37" s="3" t="s">
        <v>25</v>
      </c>
      <c r="E37" s="3" t="s">
        <v>28</v>
      </c>
      <c r="F37" s="3" t="s">
        <v>28</v>
      </c>
      <c r="G37" s="3">
        <v>36</v>
      </c>
      <c r="H37" s="3">
        <f>Tabel13[[#This Row],[Aantal wires]]/40*100</f>
        <v>90</v>
      </c>
      <c r="I37" s="3">
        <v>629</v>
      </c>
    </row>
    <row r="38" spans="1:9" x14ac:dyDescent="0.2">
      <c r="A38" s="3"/>
      <c r="B38" s="8"/>
      <c r="C38" s="3" t="s">
        <v>21</v>
      </c>
      <c r="D38" s="3" t="s">
        <v>25</v>
      </c>
      <c r="E38" s="3" t="s">
        <v>28</v>
      </c>
      <c r="F38" s="3" t="s">
        <v>29</v>
      </c>
      <c r="G38" s="3">
        <v>36</v>
      </c>
      <c r="H38" s="3">
        <f>Tabel13[[#This Row],[Aantal wires]]/40*100</f>
        <v>90</v>
      </c>
      <c r="I38" s="3">
        <v>627</v>
      </c>
    </row>
    <row r="39" spans="1:9" x14ac:dyDescent="0.2">
      <c r="A39" s="3"/>
      <c r="B39" s="8"/>
      <c r="C39" s="3" t="s">
        <v>21</v>
      </c>
      <c r="D39" s="3" t="s">
        <v>25</v>
      </c>
      <c r="E39" s="3" t="s">
        <v>29</v>
      </c>
      <c r="F39" s="3" t="s">
        <v>28</v>
      </c>
      <c r="G39" s="3">
        <v>32</v>
      </c>
      <c r="H39" s="3">
        <f>Tabel13[[#This Row],[Aantal wires]]/40*100</f>
        <v>80</v>
      </c>
      <c r="I39" s="3">
        <v>957</v>
      </c>
    </row>
    <row r="40" spans="1:9" x14ac:dyDescent="0.2">
      <c r="A40" s="3"/>
      <c r="B40" s="8"/>
      <c r="C40" s="3" t="s">
        <v>21</v>
      </c>
      <c r="D40" s="3" t="s">
        <v>25</v>
      </c>
      <c r="E40" s="3" t="s">
        <v>29</v>
      </c>
      <c r="F40" s="3" t="s">
        <v>29</v>
      </c>
      <c r="G40" s="3">
        <v>32</v>
      </c>
      <c r="H40" s="3">
        <f>Tabel13[[#This Row],[Aantal wires]]/40*100</f>
        <v>80</v>
      </c>
      <c r="I40" s="3">
        <v>669</v>
      </c>
    </row>
    <row r="41" spans="1:9" x14ac:dyDescent="0.2">
      <c r="A41" s="3"/>
      <c r="B41" s="8"/>
      <c r="C41" s="3" t="s">
        <v>5</v>
      </c>
      <c r="D41" s="3" t="s">
        <v>23</v>
      </c>
      <c r="E41" s="3" t="s">
        <v>28</v>
      </c>
      <c r="F41" s="3" t="s">
        <v>28</v>
      </c>
      <c r="G41" s="3">
        <v>30</v>
      </c>
      <c r="H41" s="3">
        <f>Tabel13[[#This Row],[Aantal wires]]/40*100</f>
        <v>75</v>
      </c>
      <c r="I41" s="3">
        <v>571</v>
      </c>
    </row>
    <row r="42" spans="1:9" x14ac:dyDescent="0.2">
      <c r="A42" s="3"/>
      <c r="B42" s="8"/>
      <c r="C42" s="3" t="s">
        <v>5</v>
      </c>
      <c r="D42" s="3" t="s">
        <v>23</v>
      </c>
      <c r="E42" s="3" t="s">
        <v>28</v>
      </c>
      <c r="F42" s="3" t="s">
        <v>29</v>
      </c>
      <c r="G42" s="3">
        <v>30</v>
      </c>
      <c r="H42" s="3">
        <f>Tabel13[[#This Row],[Aantal wires]]/40*100</f>
        <v>75</v>
      </c>
      <c r="I42" s="3">
        <v>571</v>
      </c>
    </row>
    <row r="43" spans="1:9" x14ac:dyDescent="0.2">
      <c r="A43" s="3"/>
      <c r="B43" s="8"/>
      <c r="C43" s="3" t="s">
        <v>5</v>
      </c>
      <c r="D43" s="3" t="s">
        <v>23</v>
      </c>
      <c r="E43" s="3" t="s">
        <v>29</v>
      </c>
      <c r="F43" s="3" t="s">
        <v>28</v>
      </c>
      <c r="G43" s="3">
        <v>33</v>
      </c>
      <c r="H43" s="3">
        <f>Tabel13[[#This Row],[Aantal wires]]/40*100</f>
        <v>82.5</v>
      </c>
      <c r="I43" s="3">
        <v>856</v>
      </c>
    </row>
    <row r="44" spans="1:9" x14ac:dyDescent="0.2">
      <c r="A44" s="3"/>
      <c r="B44" s="8"/>
      <c r="C44" s="3" t="s">
        <v>5</v>
      </c>
      <c r="D44" s="3" t="s">
        <v>23</v>
      </c>
      <c r="E44" s="3" t="s">
        <v>29</v>
      </c>
      <c r="F44" s="3" t="s">
        <v>29</v>
      </c>
      <c r="G44" s="3">
        <v>33</v>
      </c>
      <c r="H44" s="3">
        <f>Tabel13[[#This Row],[Aantal wires]]/40*100</f>
        <v>82.5</v>
      </c>
      <c r="I44" s="3">
        <v>573</v>
      </c>
    </row>
    <row r="45" spans="1:9" x14ac:dyDescent="0.2">
      <c r="A45" s="3"/>
      <c r="B45" s="8"/>
      <c r="C45" s="3" t="s">
        <v>5</v>
      </c>
      <c r="D45" s="3" t="s">
        <v>24</v>
      </c>
      <c r="E45" s="3" t="s">
        <v>28</v>
      </c>
      <c r="F45" s="3" t="s">
        <v>28</v>
      </c>
      <c r="G45" s="3">
        <v>38</v>
      </c>
      <c r="H45" s="3">
        <f>Tabel13[[#This Row],[Aantal wires]]/40*100</f>
        <v>95</v>
      </c>
      <c r="I45" s="3">
        <v>523</v>
      </c>
    </row>
    <row r="46" spans="1:9" x14ac:dyDescent="0.2">
      <c r="A46" s="3"/>
      <c r="B46" s="8"/>
      <c r="C46" s="3" t="s">
        <v>5</v>
      </c>
      <c r="D46" s="3" t="s">
        <v>24</v>
      </c>
      <c r="E46" s="3" t="s">
        <v>28</v>
      </c>
      <c r="F46" s="3" t="s">
        <v>29</v>
      </c>
      <c r="G46" s="3">
        <v>38</v>
      </c>
      <c r="H46" s="3">
        <f>Tabel13[[#This Row],[Aantal wires]]/40*100</f>
        <v>95</v>
      </c>
      <c r="I46" s="3">
        <v>517</v>
      </c>
    </row>
    <row r="47" spans="1:9" x14ac:dyDescent="0.2">
      <c r="A47" s="3"/>
      <c r="B47" s="8"/>
      <c r="C47" s="3" t="s">
        <v>5</v>
      </c>
      <c r="D47" s="3" t="s">
        <v>24</v>
      </c>
      <c r="E47" s="3" t="s">
        <v>29</v>
      </c>
      <c r="F47" s="3" t="s">
        <v>28</v>
      </c>
      <c r="G47" s="3">
        <v>36</v>
      </c>
      <c r="H47" s="3">
        <f>Tabel13[[#This Row],[Aantal wires]]/40*100</f>
        <v>90</v>
      </c>
      <c r="I47" s="3">
        <v>901</v>
      </c>
    </row>
    <row r="48" spans="1:9" x14ac:dyDescent="0.2">
      <c r="A48" s="3"/>
      <c r="B48" s="8"/>
      <c r="C48" s="3" t="s">
        <v>5</v>
      </c>
      <c r="D48" s="3" t="s">
        <v>24</v>
      </c>
      <c r="E48" s="3" t="s">
        <v>29</v>
      </c>
      <c r="F48" s="3" t="s">
        <v>29</v>
      </c>
      <c r="G48" s="3">
        <v>36</v>
      </c>
      <c r="H48" s="3">
        <f>Tabel13[[#This Row],[Aantal wires]]/40*100</f>
        <v>90</v>
      </c>
      <c r="I48" s="3">
        <v>547</v>
      </c>
    </row>
    <row r="49" spans="1:9" x14ac:dyDescent="0.2">
      <c r="A49" s="3"/>
      <c r="B49" s="8"/>
      <c r="C49" s="3" t="s">
        <v>5</v>
      </c>
      <c r="D49" s="3" t="s">
        <v>25</v>
      </c>
      <c r="E49" s="3" t="s">
        <v>28</v>
      </c>
      <c r="F49" s="3" t="s">
        <v>28</v>
      </c>
      <c r="G49" s="3">
        <v>40</v>
      </c>
      <c r="H49" s="3">
        <f>Tabel13[[#This Row],[Aantal wires]]/40*100</f>
        <v>100</v>
      </c>
      <c r="I49" s="3">
        <v>531</v>
      </c>
    </row>
    <row r="50" spans="1:9" x14ac:dyDescent="0.2">
      <c r="A50" s="3"/>
      <c r="B50" s="8"/>
      <c r="C50" s="3" t="s">
        <v>5</v>
      </c>
      <c r="D50" s="3" t="s">
        <v>25</v>
      </c>
      <c r="E50" s="3" t="s">
        <v>28</v>
      </c>
      <c r="F50" s="3" t="s">
        <v>29</v>
      </c>
      <c r="G50" s="3">
        <v>40</v>
      </c>
      <c r="H50" s="3">
        <f>Tabel13[[#This Row],[Aantal wires]]/40*100</f>
        <v>100</v>
      </c>
      <c r="I50" s="3">
        <v>523</v>
      </c>
    </row>
    <row r="51" spans="1:9" x14ac:dyDescent="0.2">
      <c r="A51" s="3"/>
      <c r="B51" s="8"/>
      <c r="C51" s="3" t="s">
        <v>5</v>
      </c>
      <c r="D51" s="3" t="s">
        <v>25</v>
      </c>
      <c r="E51" s="3" t="s">
        <v>29</v>
      </c>
      <c r="F51" s="3" t="s">
        <v>28</v>
      </c>
      <c r="G51" s="3">
        <v>34</v>
      </c>
      <c r="H51" s="3">
        <f>Tabel13[[#This Row],[Aantal wires]]/40*100</f>
        <v>85</v>
      </c>
      <c r="I51" s="3">
        <v>879</v>
      </c>
    </row>
    <row r="52" spans="1:9" x14ac:dyDescent="0.2">
      <c r="A52" s="3"/>
      <c r="B52" s="8"/>
      <c r="C52" s="3" t="s">
        <v>5</v>
      </c>
      <c r="D52" s="3" t="s">
        <v>25</v>
      </c>
      <c r="E52" s="3" t="s">
        <v>29</v>
      </c>
      <c r="F52" s="3" t="s">
        <v>29</v>
      </c>
      <c r="G52" s="3">
        <v>34</v>
      </c>
      <c r="H52" s="3">
        <f>Tabel13[[#This Row],[Aantal wires]]/40*100</f>
        <v>85</v>
      </c>
      <c r="I52" s="3">
        <v>603</v>
      </c>
    </row>
    <row r="53" spans="1:9" x14ac:dyDescent="0.2">
      <c r="A53" s="3"/>
      <c r="B53" s="8"/>
      <c r="C53" s="3" t="s">
        <v>10</v>
      </c>
      <c r="D53" s="3" t="s">
        <v>23</v>
      </c>
      <c r="E53" s="3" t="s">
        <v>28</v>
      </c>
      <c r="F53" s="3" t="s">
        <v>28</v>
      </c>
      <c r="G53" s="3"/>
      <c r="H53" s="4">
        <f>Tabel13[[#This Row],[Aantal wires]]/40*100</f>
        <v>0</v>
      </c>
      <c r="I53" s="3"/>
    </row>
    <row r="54" spans="1:9" x14ac:dyDescent="0.2">
      <c r="A54" s="3"/>
      <c r="B54" s="8"/>
      <c r="C54" s="3" t="s">
        <v>10</v>
      </c>
      <c r="D54" s="3" t="s">
        <v>24</v>
      </c>
      <c r="E54" s="3" t="s">
        <v>28</v>
      </c>
      <c r="F54" s="3" t="s">
        <v>28</v>
      </c>
      <c r="G54" s="3"/>
      <c r="H54" s="4">
        <f>Tabel13[[#This Row],[Aantal wires]]/40*100</f>
        <v>0</v>
      </c>
      <c r="I54" s="3"/>
    </row>
    <row r="55" spans="1:9" x14ac:dyDescent="0.2">
      <c r="A55" s="3"/>
      <c r="B55" s="8"/>
      <c r="C55" s="3" t="s">
        <v>10</v>
      </c>
      <c r="D55" s="3" t="s">
        <v>25</v>
      </c>
      <c r="E55" s="3" t="s">
        <v>28</v>
      </c>
      <c r="F55" s="3" t="s">
        <v>28</v>
      </c>
      <c r="G55" s="3"/>
      <c r="H55" s="4">
        <f>Tabel13[[#This Row],[Aantal wires]]/40*100</f>
        <v>0</v>
      </c>
      <c r="I55" s="3"/>
    </row>
    <row r="56" spans="1:9" x14ac:dyDescent="0.2">
      <c r="A56" s="5">
        <v>1</v>
      </c>
      <c r="B56" s="5">
        <v>3</v>
      </c>
      <c r="C56" s="5" t="s">
        <v>21</v>
      </c>
      <c r="D56" s="5" t="s">
        <v>23</v>
      </c>
      <c r="E56" s="5" t="s">
        <v>28</v>
      </c>
      <c r="F56" s="5" t="s">
        <v>28</v>
      </c>
      <c r="G56" s="5">
        <v>22</v>
      </c>
      <c r="H56" s="5">
        <f>Tabel13[[#This Row],[Aantal wires]]/50*100</f>
        <v>44</v>
      </c>
      <c r="I56" s="5">
        <v>1015</v>
      </c>
    </row>
    <row r="57" spans="1:9" x14ac:dyDescent="0.2">
      <c r="A57" s="5"/>
      <c r="B57" s="5"/>
      <c r="C57" s="5" t="s">
        <v>21</v>
      </c>
      <c r="D57" s="5" t="s">
        <v>23</v>
      </c>
      <c r="E57" s="5" t="s">
        <v>28</v>
      </c>
      <c r="F57" s="5" t="s">
        <v>29</v>
      </c>
      <c r="G57" s="5">
        <v>22</v>
      </c>
      <c r="H57" s="5">
        <f>Tabel13[[#This Row],[Aantal wires]]/50*100</f>
        <v>44</v>
      </c>
      <c r="I57" s="5">
        <v>1015</v>
      </c>
    </row>
    <row r="58" spans="1:9" x14ac:dyDescent="0.2">
      <c r="A58" s="5"/>
      <c r="B58" s="5"/>
      <c r="C58" s="5" t="s">
        <v>21</v>
      </c>
      <c r="D58" s="5" t="s">
        <v>23</v>
      </c>
      <c r="E58" s="5" t="s">
        <v>29</v>
      </c>
      <c r="F58" s="5" t="s">
        <v>28</v>
      </c>
      <c r="G58" s="5">
        <v>28</v>
      </c>
      <c r="H58" s="5">
        <f>Tabel13[[#This Row],[Aantal wires]]/50*100</f>
        <v>56.000000000000007</v>
      </c>
      <c r="I58" s="5">
        <v>1184</v>
      </c>
    </row>
    <row r="59" spans="1:9" x14ac:dyDescent="0.2">
      <c r="A59" s="5"/>
      <c r="B59" s="5"/>
      <c r="C59" s="5" t="s">
        <v>21</v>
      </c>
      <c r="D59" s="5" t="s">
        <v>23</v>
      </c>
      <c r="E59" s="5" t="s">
        <v>29</v>
      </c>
      <c r="F59" s="5" t="s">
        <v>29</v>
      </c>
      <c r="G59" s="5">
        <v>28</v>
      </c>
      <c r="H59" s="5">
        <f>Tabel13[[#This Row],[Aantal wires]]/50*100</f>
        <v>56.000000000000007</v>
      </c>
      <c r="I59" s="5">
        <v>1001</v>
      </c>
    </row>
    <row r="60" spans="1:9" x14ac:dyDescent="0.2">
      <c r="A60" s="5"/>
      <c r="B60" s="5"/>
      <c r="C60" s="5" t="s">
        <v>21</v>
      </c>
      <c r="D60" s="5" t="s">
        <v>24</v>
      </c>
      <c r="E60" s="5" t="s">
        <v>28</v>
      </c>
      <c r="F60" s="5" t="s">
        <v>28</v>
      </c>
      <c r="G60" s="5">
        <v>30</v>
      </c>
      <c r="H60" s="5">
        <f>Tabel13[[#This Row],[Aantal wires]]/50*100</f>
        <v>60</v>
      </c>
      <c r="I60" s="5">
        <v>937</v>
      </c>
    </row>
    <row r="61" spans="1:9" x14ac:dyDescent="0.2">
      <c r="A61" s="5"/>
      <c r="B61" s="5"/>
      <c r="C61" s="5" t="s">
        <v>21</v>
      </c>
      <c r="D61" s="5" t="s">
        <v>24</v>
      </c>
      <c r="E61" s="5" t="s">
        <v>28</v>
      </c>
      <c r="F61" s="5" t="s">
        <v>29</v>
      </c>
      <c r="G61" s="5">
        <v>30</v>
      </c>
      <c r="H61" s="5">
        <f>Tabel13[[#This Row],[Aantal wires]]/50*100</f>
        <v>60</v>
      </c>
      <c r="I61" s="5">
        <v>933</v>
      </c>
    </row>
    <row r="62" spans="1:9" x14ac:dyDescent="0.2">
      <c r="A62" s="5"/>
      <c r="B62" s="5"/>
      <c r="C62" s="5" t="s">
        <v>21</v>
      </c>
      <c r="D62" s="5" t="s">
        <v>24</v>
      </c>
      <c r="E62" s="5" t="s">
        <v>29</v>
      </c>
      <c r="F62" s="5" t="s">
        <v>28</v>
      </c>
      <c r="G62" s="5">
        <v>33</v>
      </c>
      <c r="H62" s="5">
        <f>Tabel13[[#This Row],[Aantal wires]]/50*100</f>
        <v>66</v>
      </c>
      <c r="I62" s="5">
        <v>1271</v>
      </c>
    </row>
    <row r="63" spans="1:9" x14ac:dyDescent="0.2">
      <c r="A63" s="5"/>
      <c r="B63" s="5"/>
      <c r="C63" s="5" t="s">
        <v>21</v>
      </c>
      <c r="D63" s="5" t="s">
        <v>24</v>
      </c>
      <c r="E63" s="5" t="s">
        <v>29</v>
      </c>
      <c r="F63" s="5" t="s">
        <v>29</v>
      </c>
      <c r="G63" s="5">
        <v>33</v>
      </c>
      <c r="H63" s="5">
        <f>Tabel13[[#This Row],[Aantal wires]]/50*100</f>
        <v>66</v>
      </c>
      <c r="I63" s="5">
        <v>1029</v>
      </c>
    </row>
    <row r="64" spans="1:9" x14ac:dyDescent="0.2">
      <c r="A64" s="5"/>
      <c r="B64" s="5"/>
      <c r="C64" s="5" t="s">
        <v>21</v>
      </c>
      <c r="D64" s="5" t="s">
        <v>25</v>
      </c>
      <c r="E64" s="5" t="s">
        <v>28</v>
      </c>
      <c r="F64" s="5" t="s">
        <v>28</v>
      </c>
      <c r="G64" s="5">
        <v>31</v>
      </c>
      <c r="H64" s="5">
        <f>Tabel13[[#This Row],[Aantal wires]]/50*100</f>
        <v>62</v>
      </c>
      <c r="I64" s="5">
        <v>941</v>
      </c>
    </row>
    <row r="65" spans="1:9" x14ac:dyDescent="0.2">
      <c r="A65" s="5"/>
      <c r="B65" s="5"/>
      <c r="C65" s="5" t="s">
        <v>21</v>
      </c>
      <c r="D65" s="5" t="s">
        <v>25</v>
      </c>
      <c r="E65" s="5" t="s">
        <v>28</v>
      </c>
      <c r="F65" s="5" t="s">
        <v>29</v>
      </c>
      <c r="G65" s="5">
        <v>31</v>
      </c>
      <c r="H65" s="5">
        <f>Tabel13[[#This Row],[Aantal wires]]/50*100</f>
        <v>62</v>
      </c>
      <c r="I65" s="5">
        <v>933</v>
      </c>
    </row>
    <row r="66" spans="1:9" x14ac:dyDescent="0.2">
      <c r="A66" s="5"/>
      <c r="B66" s="5"/>
      <c r="C66" s="5" t="s">
        <v>21</v>
      </c>
      <c r="D66" s="5" t="s">
        <v>25</v>
      </c>
      <c r="E66" s="5" t="s">
        <v>29</v>
      </c>
      <c r="F66" s="5" t="s">
        <v>28</v>
      </c>
      <c r="G66" s="5">
        <v>33</v>
      </c>
      <c r="H66" s="5">
        <f>Tabel13[[#This Row],[Aantal wires]]/50*100</f>
        <v>66</v>
      </c>
      <c r="I66" s="5">
        <v>1257</v>
      </c>
    </row>
    <row r="67" spans="1:9" x14ac:dyDescent="0.2">
      <c r="A67" s="5"/>
      <c r="B67" s="5"/>
      <c r="C67" s="5" t="s">
        <v>21</v>
      </c>
      <c r="D67" s="5" t="s">
        <v>25</v>
      </c>
      <c r="E67" s="5" t="s">
        <v>29</v>
      </c>
      <c r="F67" s="5" t="s">
        <v>29</v>
      </c>
      <c r="G67" s="5">
        <v>33</v>
      </c>
      <c r="H67" s="5">
        <f>Tabel13[[#This Row],[Aantal wires]]/50*100</f>
        <v>66</v>
      </c>
      <c r="I67" s="5">
        <v>981</v>
      </c>
    </row>
    <row r="68" spans="1:9" x14ac:dyDescent="0.2">
      <c r="A68" s="5"/>
      <c r="B68" s="5"/>
      <c r="C68" s="5" t="s">
        <v>5</v>
      </c>
      <c r="D68" s="5" t="s">
        <v>23</v>
      </c>
      <c r="E68" s="5" t="s">
        <v>28</v>
      </c>
      <c r="F68" s="5" t="s">
        <v>28</v>
      </c>
      <c r="G68" s="5">
        <v>29</v>
      </c>
      <c r="H68" s="5">
        <f>Tabel13[[#This Row],[Aantal wires]]/50*100</f>
        <v>57.999999999999993</v>
      </c>
      <c r="I68" s="5">
        <v>907</v>
      </c>
    </row>
    <row r="69" spans="1:9" x14ac:dyDescent="0.2">
      <c r="A69" s="5"/>
      <c r="B69" s="5"/>
      <c r="C69" s="5" t="s">
        <v>5</v>
      </c>
      <c r="D69" s="5" t="s">
        <v>23</v>
      </c>
      <c r="E69" s="5" t="s">
        <v>28</v>
      </c>
      <c r="F69" s="5" t="s">
        <v>29</v>
      </c>
      <c r="G69" s="5">
        <v>29</v>
      </c>
      <c r="H69" s="5">
        <f>Tabel13[[#This Row],[Aantal wires]]/50*100</f>
        <v>57.999999999999993</v>
      </c>
      <c r="I69" s="5">
        <v>907</v>
      </c>
    </row>
    <row r="70" spans="1:9" x14ac:dyDescent="0.2">
      <c r="A70" s="5"/>
      <c r="B70" s="5"/>
      <c r="C70" s="5" t="s">
        <v>5</v>
      </c>
      <c r="D70" s="5" t="s">
        <v>23</v>
      </c>
      <c r="E70" s="5" t="s">
        <v>29</v>
      </c>
      <c r="F70" s="5" t="s">
        <v>28</v>
      </c>
      <c r="G70" s="5">
        <v>34</v>
      </c>
      <c r="H70" s="5">
        <f>Tabel13[[#This Row],[Aantal wires]]/50*100</f>
        <v>68</v>
      </c>
      <c r="I70" s="5">
        <v>1188</v>
      </c>
    </row>
    <row r="71" spans="1:9" x14ac:dyDescent="0.2">
      <c r="A71" s="5"/>
      <c r="B71" s="5"/>
      <c r="C71" s="5" t="s">
        <v>5</v>
      </c>
      <c r="D71" s="5" t="s">
        <v>23</v>
      </c>
      <c r="E71" s="5" t="s">
        <v>29</v>
      </c>
      <c r="F71" s="5" t="s">
        <v>29</v>
      </c>
      <c r="G71" s="5">
        <v>34</v>
      </c>
      <c r="H71" s="5">
        <f>Tabel13[[#This Row],[Aantal wires]]/50*100</f>
        <v>68</v>
      </c>
      <c r="I71" s="5">
        <v>947</v>
      </c>
    </row>
    <row r="72" spans="1:9" x14ac:dyDescent="0.2">
      <c r="A72" s="5"/>
      <c r="B72" s="5"/>
      <c r="C72" s="5" t="s">
        <v>5</v>
      </c>
      <c r="D72" s="5" t="s">
        <v>24</v>
      </c>
      <c r="E72" s="5" t="s">
        <v>28</v>
      </c>
      <c r="F72" s="5" t="s">
        <v>28</v>
      </c>
      <c r="G72" s="5">
        <v>35</v>
      </c>
      <c r="H72" s="5">
        <f>Tabel13[[#This Row],[Aantal wires]]/50*100</f>
        <v>70</v>
      </c>
      <c r="I72" s="5">
        <v>909</v>
      </c>
    </row>
    <row r="73" spans="1:9" x14ac:dyDescent="0.2">
      <c r="A73" s="5"/>
      <c r="B73" s="5"/>
      <c r="C73" s="5" t="s">
        <v>5</v>
      </c>
      <c r="D73" s="5" t="s">
        <v>24</v>
      </c>
      <c r="E73" s="5" t="s">
        <v>28</v>
      </c>
      <c r="F73" s="5" t="s">
        <v>29</v>
      </c>
      <c r="G73" s="5">
        <v>35</v>
      </c>
      <c r="H73" s="5">
        <f>Tabel13[[#This Row],[Aantal wires]]/50*100</f>
        <v>70</v>
      </c>
      <c r="I73" s="5">
        <v>875</v>
      </c>
    </row>
    <row r="74" spans="1:9" x14ac:dyDescent="0.2">
      <c r="A74" s="5"/>
      <c r="B74" s="5"/>
      <c r="C74" s="5" t="s">
        <v>5</v>
      </c>
      <c r="D74" s="5" t="s">
        <v>24</v>
      </c>
      <c r="E74" s="5" t="s">
        <v>29</v>
      </c>
      <c r="F74" s="5" t="s">
        <v>28</v>
      </c>
      <c r="G74" s="5">
        <v>34</v>
      </c>
      <c r="H74" s="5">
        <f>Tabel13[[#This Row],[Aantal wires]]/50*100</f>
        <v>68</v>
      </c>
      <c r="I74" s="5">
        <v>1296</v>
      </c>
    </row>
    <row r="75" spans="1:9" x14ac:dyDescent="0.2">
      <c r="A75" s="5"/>
      <c r="B75" s="5"/>
      <c r="C75" s="5" t="s">
        <v>5</v>
      </c>
      <c r="D75" s="5" t="s">
        <v>24</v>
      </c>
      <c r="E75" s="5" t="s">
        <v>29</v>
      </c>
      <c r="F75" s="5" t="s">
        <v>29</v>
      </c>
      <c r="G75" s="5">
        <v>34</v>
      </c>
      <c r="H75" s="5">
        <f>Tabel13[[#This Row],[Aantal wires]]/50*100</f>
        <v>68</v>
      </c>
      <c r="I75" s="5">
        <v>989</v>
      </c>
    </row>
    <row r="76" spans="1:9" x14ac:dyDescent="0.2">
      <c r="A76" s="5"/>
      <c r="B76" s="5"/>
      <c r="C76" s="5" t="s">
        <v>5</v>
      </c>
      <c r="D76" s="5" t="s">
        <v>25</v>
      </c>
      <c r="E76" s="5" t="s">
        <v>28</v>
      </c>
      <c r="F76" s="5" t="s">
        <v>28</v>
      </c>
      <c r="G76" s="5">
        <v>38</v>
      </c>
      <c r="H76" s="5">
        <f>Tabel13[[#This Row],[Aantal wires]]/50*100</f>
        <v>76</v>
      </c>
      <c r="I76" s="5">
        <v>903</v>
      </c>
    </row>
    <row r="77" spans="1:9" x14ac:dyDescent="0.2">
      <c r="A77" s="5"/>
      <c r="B77" s="5"/>
      <c r="C77" s="5" t="s">
        <v>5</v>
      </c>
      <c r="D77" s="5" t="s">
        <v>25</v>
      </c>
      <c r="E77" s="5" t="s">
        <v>28</v>
      </c>
      <c r="F77" s="5" t="s">
        <v>29</v>
      </c>
      <c r="G77" s="5">
        <v>38</v>
      </c>
      <c r="H77" s="5">
        <f>Tabel13[[#This Row],[Aantal wires]]/50*100</f>
        <v>76</v>
      </c>
      <c r="I77" s="5">
        <v>903</v>
      </c>
    </row>
    <row r="78" spans="1:9" x14ac:dyDescent="0.2">
      <c r="A78" s="5"/>
      <c r="B78" s="5"/>
      <c r="C78" s="5" t="s">
        <v>5</v>
      </c>
      <c r="D78" s="5" t="s">
        <v>25</v>
      </c>
      <c r="E78" s="5" t="s">
        <v>29</v>
      </c>
      <c r="F78" s="5" t="s">
        <v>28</v>
      </c>
      <c r="G78" s="5">
        <v>36</v>
      </c>
      <c r="H78" s="5">
        <f>Tabel13[[#This Row],[Aantal wires]]/50*100</f>
        <v>72</v>
      </c>
      <c r="I78" s="5">
        <v>1212</v>
      </c>
    </row>
    <row r="79" spans="1:9" x14ac:dyDescent="0.2">
      <c r="A79" s="5"/>
      <c r="B79" s="5"/>
      <c r="C79" s="5" t="s">
        <v>5</v>
      </c>
      <c r="D79" s="5" t="s">
        <v>25</v>
      </c>
      <c r="E79" s="5" t="s">
        <v>29</v>
      </c>
      <c r="F79" s="5" t="s">
        <v>29</v>
      </c>
      <c r="G79" s="5">
        <v>36</v>
      </c>
      <c r="H79" s="5">
        <f>Tabel13[[#This Row],[Aantal wires]]/50*100</f>
        <v>72</v>
      </c>
      <c r="I79" s="5">
        <v>1005</v>
      </c>
    </row>
    <row r="80" spans="1:9" x14ac:dyDescent="0.2">
      <c r="A80" s="5"/>
      <c r="B80" s="5"/>
      <c r="C80" s="5" t="s">
        <v>10</v>
      </c>
      <c r="D80" s="5" t="s">
        <v>23</v>
      </c>
      <c r="E80" s="5" t="s">
        <v>28</v>
      </c>
      <c r="F80" s="5" t="s">
        <v>28</v>
      </c>
      <c r="G80" s="5"/>
      <c r="H80" s="6">
        <f>Tabel13[[#This Row],[Aantal wires]]/50*100</f>
        <v>0</v>
      </c>
      <c r="I80" s="5"/>
    </row>
    <row r="81" spans="1:9" x14ac:dyDescent="0.2">
      <c r="A81" s="5"/>
      <c r="B81" s="5"/>
      <c r="C81" s="5" t="s">
        <v>10</v>
      </c>
      <c r="D81" s="5" t="s">
        <v>24</v>
      </c>
      <c r="E81" s="5" t="s">
        <v>28</v>
      </c>
      <c r="F81" s="5" t="s">
        <v>28</v>
      </c>
      <c r="G81" s="5"/>
      <c r="H81" s="6">
        <f>Tabel13[[#This Row],[Aantal wires]]/50*100</f>
        <v>0</v>
      </c>
      <c r="I81" s="5"/>
    </row>
    <row r="82" spans="1:9" x14ac:dyDescent="0.2">
      <c r="A82" s="5"/>
      <c r="B82" s="5"/>
      <c r="C82" s="5" t="s">
        <v>10</v>
      </c>
      <c r="D82" s="5" t="s">
        <v>25</v>
      </c>
      <c r="E82" s="5" t="s">
        <v>28</v>
      </c>
      <c r="F82" s="5" t="s">
        <v>28</v>
      </c>
      <c r="G82" s="5"/>
      <c r="H82" s="6">
        <f>Tabel13[[#This Row],[Aantal wires]]/50*100</f>
        <v>0</v>
      </c>
      <c r="I82" s="5"/>
    </row>
    <row r="83" spans="1:9" x14ac:dyDescent="0.2">
      <c r="A83" s="3">
        <v>2</v>
      </c>
      <c r="B83" s="8">
        <v>1</v>
      </c>
      <c r="C83" s="3" t="s">
        <v>21</v>
      </c>
      <c r="D83" s="3" t="s">
        <v>23</v>
      </c>
      <c r="E83" s="3" t="s">
        <v>28</v>
      </c>
      <c r="F83" s="3" t="s">
        <v>28</v>
      </c>
      <c r="G83" s="3">
        <v>29</v>
      </c>
      <c r="H83" s="4">
        <f>Tabel13[[#This Row],[Aantal wires]]/50*100</f>
        <v>57.999999999999993</v>
      </c>
      <c r="I83" s="3">
        <v>1098</v>
      </c>
    </row>
    <row r="84" spans="1:9" x14ac:dyDescent="0.2">
      <c r="A84" s="3"/>
      <c r="B84" s="8"/>
      <c r="C84" s="3" t="s">
        <v>21</v>
      </c>
      <c r="D84" s="3" t="s">
        <v>23</v>
      </c>
      <c r="E84" s="3" t="s">
        <v>28</v>
      </c>
      <c r="F84" s="3" t="s">
        <v>29</v>
      </c>
      <c r="G84" s="3">
        <v>29</v>
      </c>
      <c r="H84" s="4">
        <f>Tabel13[[#This Row],[Aantal wires]]/50*100</f>
        <v>57.999999999999993</v>
      </c>
      <c r="I84" s="3">
        <v>1098</v>
      </c>
    </row>
    <row r="85" spans="1:9" x14ac:dyDescent="0.2">
      <c r="A85" s="3"/>
      <c r="B85" s="8"/>
      <c r="C85" s="3" t="s">
        <v>21</v>
      </c>
      <c r="D85" s="3" t="s">
        <v>23</v>
      </c>
      <c r="E85" s="3" t="s">
        <v>29</v>
      </c>
      <c r="F85" s="3" t="s">
        <v>28</v>
      </c>
      <c r="G85" s="3">
        <v>33</v>
      </c>
      <c r="H85" s="4">
        <f>Tabel13[[#This Row],[Aantal wires]]/50*100</f>
        <v>66</v>
      </c>
      <c r="I85" s="3">
        <v>1301</v>
      </c>
    </row>
    <row r="86" spans="1:9" x14ac:dyDescent="0.2">
      <c r="A86" s="3"/>
      <c r="B86" s="8"/>
      <c r="C86" s="3" t="s">
        <v>21</v>
      </c>
      <c r="D86" s="3" t="s">
        <v>23</v>
      </c>
      <c r="E86" s="3" t="s">
        <v>29</v>
      </c>
      <c r="F86" s="3" t="s">
        <v>29</v>
      </c>
      <c r="G86" s="3">
        <v>33</v>
      </c>
      <c r="H86" s="4">
        <f>Tabel13[[#This Row],[Aantal wires]]/50*100</f>
        <v>66</v>
      </c>
      <c r="I86" s="3">
        <v>1062</v>
      </c>
    </row>
    <row r="87" spans="1:9" x14ac:dyDescent="0.2">
      <c r="A87" s="3"/>
      <c r="B87" s="8"/>
      <c r="C87" s="3" t="s">
        <v>21</v>
      </c>
      <c r="D87" s="3" t="s">
        <v>24</v>
      </c>
      <c r="E87" s="3" t="s">
        <v>28</v>
      </c>
      <c r="F87" s="3" t="s">
        <v>28</v>
      </c>
      <c r="G87" s="3">
        <v>30</v>
      </c>
      <c r="H87" s="4">
        <f>Tabel13[[#This Row],[Aantal wires]]/50*100</f>
        <v>60</v>
      </c>
      <c r="I87" s="3">
        <v>1116</v>
      </c>
    </row>
    <row r="88" spans="1:9" x14ac:dyDescent="0.2">
      <c r="A88" s="3"/>
      <c r="B88" s="8"/>
      <c r="C88" s="3" t="s">
        <v>21</v>
      </c>
      <c r="D88" s="3" t="s">
        <v>24</v>
      </c>
      <c r="E88" s="3" t="s">
        <v>28</v>
      </c>
      <c r="F88" s="3" t="s">
        <v>29</v>
      </c>
      <c r="G88" s="3">
        <v>30</v>
      </c>
      <c r="H88" s="4">
        <f>Tabel13[[#This Row],[Aantal wires]]/50*100</f>
        <v>60</v>
      </c>
      <c r="I88" s="3">
        <v>1104</v>
      </c>
    </row>
    <row r="89" spans="1:9" x14ac:dyDescent="0.2">
      <c r="A89" s="3"/>
      <c r="B89" s="8"/>
      <c r="C89" s="3" t="s">
        <v>21</v>
      </c>
      <c r="D89" s="3" t="s">
        <v>24</v>
      </c>
      <c r="E89" s="3" t="s">
        <v>29</v>
      </c>
      <c r="F89" s="3" t="s">
        <v>28</v>
      </c>
      <c r="G89" s="3">
        <v>36</v>
      </c>
      <c r="H89" s="4">
        <f>Tabel13[[#This Row],[Aantal wires]]/50*100</f>
        <v>72</v>
      </c>
      <c r="I89" s="3">
        <v>1308</v>
      </c>
    </row>
    <row r="90" spans="1:9" x14ac:dyDescent="0.2">
      <c r="A90" s="3"/>
      <c r="B90" s="8"/>
      <c r="C90" s="3" t="s">
        <v>21</v>
      </c>
      <c r="D90" s="3" t="s">
        <v>24</v>
      </c>
      <c r="E90" s="3" t="s">
        <v>29</v>
      </c>
      <c r="F90" s="3" t="s">
        <v>29</v>
      </c>
      <c r="G90" s="3">
        <v>36</v>
      </c>
      <c r="H90" s="4">
        <f>Tabel13[[#This Row],[Aantal wires]]/50*100</f>
        <v>72</v>
      </c>
      <c r="I90" s="3">
        <v>1094</v>
      </c>
    </row>
    <row r="91" spans="1:9" x14ac:dyDescent="0.2">
      <c r="A91" s="3"/>
      <c r="B91" s="8"/>
      <c r="C91" s="3" t="s">
        <v>21</v>
      </c>
      <c r="D91" s="3" t="s">
        <v>25</v>
      </c>
      <c r="E91" s="3" t="s">
        <v>28</v>
      </c>
      <c r="F91" s="3" t="s">
        <v>28</v>
      </c>
      <c r="G91" s="3">
        <v>32</v>
      </c>
      <c r="H91" s="4">
        <f>Tabel13[[#This Row],[Aantal wires]]/50*100</f>
        <v>64</v>
      </c>
      <c r="I91" s="3">
        <v>1120</v>
      </c>
    </row>
    <row r="92" spans="1:9" x14ac:dyDescent="0.2">
      <c r="A92" s="3"/>
      <c r="B92" s="8"/>
      <c r="C92" s="3" t="s">
        <v>21</v>
      </c>
      <c r="D92" s="3" t="s">
        <v>25</v>
      </c>
      <c r="E92" s="3" t="s">
        <v>28</v>
      </c>
      <c r="F92" s="3" t="s">
        <v>29</v>
      </c>
      <c r="G92" s="3">
        <v>32</v>
      </c>
      <c r="H92" s="4">
        <f>Tabel13[[#This Row],[Aantal wires]]/50*100</f>
        <v>64</v>
      </c>
      <c r="I92" s="3">
        <v>1102</v>
      </c>
    </row>
    <row r="93" spans="1:9" x14ac:dyDescent="0.2">
      <c r="A93" s="3"/>
      <c r="B93" s="8"/>
      <c r="C93" s="3" t="s">
        <v>21</v>
      </c>
      <c r="D93" s="3" t="s">
        <v>25</v>
      </c>
      <c r="E93" s="3" t="s">
        <v>29</v>
      </c>
      <c r="F93" s="3" t="s">
        <v>28</v>
      </c>
      <c r="G93" s="3">
        <v>37</v>
      </c>
      <c r="H93" s="4">
        <f>Tabel13[[#This Row],[Aantal wires]]/50*100</f>
        <v>74</v>
      </c>
      <c r="I93" s="3">
        <v>1351</v>
      </c>
    </row>
    <row r="94" spans="1:9" x14ac:dyDescent="0.2">
      <c r="A94" s="3"/>
      <c r="B94" s="8"/>
      <c r="C94" s="3" t="s">
        <v>21</v>
      </c>
      <c r="D94" s="3" t="s">
        <v>25</v>
      </c>
      <c r="E94" s="3" t="s">
        <v>29</v>
      </c>
      <c r="F94" s="3" t="s">
        <v>29</v>
      </c>
      <c r="G94" s="3">
        <v>37</v>
      </c>
      <c r="H94" s="4">
        <f>Tabel13[[#This Row],[Aantal wires]]/50*100</f>
        <v>74</v>
      </c>
      <c r="I94" s="3">
        <v>1090</v>
      </c>
    </row>
    <row r="95" spans="1:9" x14ac:dyDescent="0.2">
      <c r="A95" s="3"/>
      <c r="B95" s="8"/>
      <c r="C95" s="3" t="s">
        <v>5</v>
      </c>
      <c r="D95" s="3" t="s">
        <v>23</v>
      </c>
      <c r="E95" s="3" t="s">
        <v>28</v>
      </c>
      <c r="F95" s="3" t="s">
        <v>28</v>
      </c>
      <c r="G95" s="3">
        <v>33</v>
      </c>
      <c r="H95" s="4">
        <f>Tabel13[[#This Row],[Aantal wires]]/50*100</f>
        <v>66</v>
      </c>
      <c r="I95" s="3">
        <v>1004</v>
      </c>
    </row>
    <row r="96" spans="1:9" x14ac:dyDescent="0.2">
      <c r="A96" s="3"/>
      <c r="B96" s="8"/>
      <c r="C96" s="3" t="s">
        <v>5</v>
      </c>
      <c r="D96" s="3" t="s">
        <v>23</v>
      </c>
      <c r="E96" s="3" t="s">
        <v>28</v>
      </c>
      <c r="F96" s="3" t="s">
        <v>29</v>
      </c>
      <c r="G96" s="3">
        <v>33</v>
      </c>
      <c r="H96" s="4">
        <f>Tabel13[[#This Row],[Aantal wires]]/50*100</f>
        <v>66</v>
      </c>
      <c r="I96" s="3">
        <v>1004</v>
      </c>
    </row>
    <row r="97" spans="1:9" x14ac:dyDescent="0.2">
      <c r="A97" s="3"/>
      <c r="B97" s="8"/>
      <c r="C97" s="3" t="s">
        <v>5</v>
      </c>
      <c r="D97" s="3" t="s">
        <v>23</v>
      </c>
      <c r="E97" s="3" t="s">
        <v>29</v>
      </c>
      <c r="F97" s="3" t="s">
        <v>28</v>
      </c>
      <c r="G97" s="3">
        <v>36</v>
      </c>
      <c r="H97" s="4">
        <f>Tabel13[[#This Row],[Aantal wires]]/50*100</f>
        <v>72</v>
      </c>
      <c r="I97" s="3">
        <v>1330</v>
      </c>
    </row>
    <row r="98" spans="1:9" x14ac:dyDescent="0.2">
      <c r="A98" s="3"/>
      <c r="B98" s="8"/>
      <c r="C98" s="3" t="s">
        <v>5</v>
      </c>
      <c r="D98" s="3" t="s">
        <v>23</v>
      </c>
      <c r="E98" s="3" t="s">
        <v>29</v>
      </c>
      <c r="F98" s="3" t="s">
        <v>29</v>
      </c>
      <c r="G98" s="3">
        <v>36</v>
      </c>
      <c r="H98" s="4">
        <f>Tabel13[[#This Row],[Aantal wires]]/50*100</f>
        <v>72</v>
      </c>
      <c r="I98" s="3">
        <v>1072</v>
      </c>
    </row>
    <row r="99" spans="1:9" x14ac:dyDescent="0.2">
      <c r="A99" s="3"/>
      <c r="B99" s="8"/>
      <c r="C99" s="3" t="s">
        <v>5</v>
      </c>
      <c r="D99" s="3" t="s">
        <v>24</v>
      </c>
      <c r="E99" s="3" t="s">
        <v>28</v>
      </c>
      <c r="F99" s="3" t="s">
        <v>28</v>
      </c>
      <c r="G99" s="3">
        <v>39</v>
      </c>
      <c r="H99" s="4">
        <f>Tabel13[[#This Row],[Aantal wires]]/50*100</f>
        <v>78</v>
      </c>
      <c r="I99" s="3">
        <v>978</v>
      </c>
    </row>
    <row r="100" spans="1:9" x14ac:dyDescent="0.2">
      <c r="A100" s="3"/>
      <c r="B100" s="8"/>
      <c r="C100" s="3" t="s">
        <v>5</v>
      </c>
      <c r="D100" s="3" t="s">
        <v>24</v>
      </c>
      <c r="E100" s="3" t="s">
        <v>28</v>
      </c>
      <c r="F100" s="3" t="s">
        <v>29</v>
      </c>
      <c r="G100" s="3">
        <v>39</v>
      </c>
      <c r="H100" s="4">
        <f>Tabel13[[#This Row],[Aantal wires]]/50*100</f>
        <v>78</v>
      </c>
      <c r="I100" s="3">
        <v>974</v>
      </c>
    </row>
    <row r="101" spans="1:9" x14ac:dyDescent="0.2">
      <c r="A101" s="3"/>
      <c r="B101" s="8"/>
      <c r="C101" s="3" t="s">
        <v>5</v>
      </c>
      <c r="D101" s="3" t="s">
        <v>24</v>
      </c>
      <c r="E101" s="3" t="s">
        <v>29</v>
      </c>
      <c r="F101" s="3" t="s">
        <v>28</v>
      </c>
      <c r="G101" s="3">
        <v>38</v>
      </c>
      <c r="H101" s="4">
        <f>Tabel13[[#This Row],[Aantal wires]]/50*100</f>
        <v>76</v>
      </c>
      <c r="I101" s="3">
        <v>1360</v>
      </c>
    </row>
    <row r="102" spans="1:9" x14ac:dyDescent="0.2">
      <c r="A102" s="3"/>
      <c r="B102" s="8"/>
      <c r="C102" s="3" t="s">
        <v>5</v>
      </c>
      <c r="D102" s="3" t="s">
        <v>24</v>
      </c>
      <c r="E102" s="3" t="s">
        <v>29</v>
      </c>
      <c r="F102" s="3" t="s">
        <v>29</v>
      </c>
      <c r="G102" s="3">
        <v>38</v>
      </c>
      <c r="H102" s="4">
        <f>Tabel13[[#This Row],[Aantal wires]]/50*100</f>
        <v>76</v>
      </c>
      <c r="I102" s="3">
        <v>1056</v>
      </c>
    </row>
    <row r="103" spans="1:9" x14ac:dyDescent="0.2">
      <c r="A103" s="3"/>
      <c r="B103" s="8"/>
      <c r="C103" s="3" t="s">
        <v>5</v>
      </c>
      <c r="D103" s="3" t="s">
        <v>25</v>
      </c>
      <c r="E103" s="3" t="s">
        <v>28</v>
      </c>
      <c r="F103" s="3" t="s">
        <v>28</v>
      </c>
      <c r="G103" s="3">
        <v>41</v>
      </c>
      <c r="H103" s="4">
        <f>Tabel13[[#This Row],[Aantal wires]]/50*100</f>
        <v>82</v>
      </c>
      <c r="I103" s="3">
        <v>948</v>
      </c>
    </row>
    <row r="104" spans="1:9" x14ac:dyDescent="0.2">
      <c r="A104" s="3"/>
      <c r="B104" s="8"/>
      <c r="C104" s="3" t="s">
        <v>5</v>
      </c>
      <c r="D104" s="3" t="s">
        <v>25</v>
      </c>
      <c r="E104" s="3" t="s">
        <v>28</v>
      </c>
      <c r="F104" s="3" t="s">
        <v>29</v>
      </c>
      <c r="G104" s="3">
        <v>41</v>
      </c>
      <c r="H104" s="4">
        <f>Tabel13[[#This Row],[Aantal wires]]/50*100</f>
        <v>82</v>
      </c>
      <c r="I104" s="3">
        <v>968</v>
      </c>
    </row>
    <row r="105" spans="1:9" x14ac:dyDescent="0.2">
      <c r="A105" s="3"/>
      <c r="B105" s="8"/>
      <c r="C105" s="3" t="s">
        <v>5</v>
      </c>
      <c r="D105" s="3" t="s">
        <v>25</v>
      </c>
      <c r="E105" s="3" t="s">
        <v>29</v>
      </c>
      <c r="F105" s="3" t="s">
        <v>28</v>
      </c>
      <c r="G105" s="3">
        <v>32</v>
      </c>
      <c r="H105" s="4">
        <f>Tabel13[[#This Row],[Aantal wires]]/50*100</f>
        <v>64</v>
      </c>
      <c r="I105" s="3">
        <v>1376</v>
      </c>
    </row>
    <row r="106" spans="1:9" x14ac:dyDescent="0.2">
      <c r="A106" s="3"/>
      <c r="B106" s="8"/>
      <c r="C106" s="3" t="s">
        <v>5</v>
      </c>
      <c r="D106" s="3" t="s">
        <v>25</v>
      </c>
      <c r="E106" s="3" t="s">
        <v>29</v>
      </c>
      <c r="F106" s="3" t="s">
        <v>29</v>
      </c>
      <c r="G106" s="3">
        <v>32</v>
      </c>
      <c r="H106" s="4">
        <f>Tabel13[[#This Row],[Aantal wires]]/50*100</f>
        <v>64</v>
      </c>
      <c r="I106" s="3">
        <v>1118</v>
      </c>
    </row>
    <row r="107" spans="1:9" x14ac:dyDescent="0.2">
      <c r="A107" s="3"/>
      <c r="B107" s="8"/>
      <c r="C107" s="3" t="s">
        <v>10</v>
      </c>
      <c r="D107" s="3" t="s">
        <v>23</v>
      </c>
      <c r="E107" s="3" t="s">
        <v>28</v>
      </c>
      <c r="F107" s="3" t="s">
        <v>28</v>
      </c>
      <c r="G107" s="3"/>
      <c r="H107" s="4">
        <f>Tabel13[[#This Row],[Aantal wires]]/50*100</f>
        <v>0</v>
      </c>
      <c r="I107" s="3"/>
    </row>
    <row r="108" spans="1:9" x14ac:dyDescent="0.2">
      <c r="A108" s="3"/>
      <c r="B108" s="8"/>
      <c r="C108" s="3" t="s">
        <v>10</v>
      </c>
      <c r="D108" s="3" t="s">
        <v>24</v>
      </c>
      <c r="E108" s="3" t="s">
        <v>28</v>
      </c>
      <c r="F108" s="3" t="s">
        <v>28</v>
      </c>
      <c r="G108" s="3"/>
      <c r="H108" s="4">
        <f>Tabel13[[#This Row],[Aantal wires]]/50*100</f>
        <v>0</v>
      </c>
      <c r="I108" s="3"/>
    </row>
    <row r="109" spans="1:9" x14ac:dyDescent="0.2">
      <c r="A109" s="3"/>
      <c r="B109" s="8"/>
      <c r="C109" s="3" t="s">
        <v>10</v>
      </c>
      <c r="D109" s="3" t="s">
        <v>25</v>
      </c>
      <c r="E109" s="3" t="s">
        <v>28</v>
      </c>
      <c r="F109" s="3" t="s">
        <v>28</v>
      </c>
      <c r="G109" s="3"/>
      <c r="H109" s="4">
        <f>Tabel13[[#This Row],[Aantal wires]]/50*100</f>
        <v>0</v>
      </c>
      <c r="I109" s="3"/>
    </row>
    <row r="110" spans="1:9" x14ac:dyDescent="0.2">
      <c r="A110" s="5">
        <v>2</v>
      </c>
      <c r="B110" s="5">
        <v>2</v>
      </c>
      <c r="C110" s="5" t="s">
        <v>21</v>
      </c>
      <c r="D110" s="5" t="s">
        <v>23</v>
      </c>
      <c r="E110" s="5" t="s">
        <v>28</v>
      </c>
      <c r="F110" s="5" t="s">
        <v>28</v>
      </c>
      <c r="G110" s="5">
        <v>34</v>
      </c>
      <c r="H110" s="6">
        <f>Tabel13[[#This Row],[Aantal wires]]/60*100</f>
        <v>56.666666666666664</v>
      </c>
      <c r="I110" s="5">
        <v>1142</v>
      </c>
    </row>
    <row r="111" spans="1:9" x14ac:dyDescent="0.2">
      <c r="A111" s="5"/>
      <c r="B111" s="5"/>
      <c r="C111" s="5" t="s">
        <v>21</v>
      </c>
      <c r="D111" s="5" t="s">
        <v>23</v>
      </c>
      <c r="E111" s="5" t="s">
        <v>28</v>
      </c>
      <c r="F111" s="5" t="s">
        <v>29</v>
      </c>
      <c r="G111" s="5">
        <v>34</v>
      </c>
      <c r="H111" s="6">
        <f>Tabel13[[#This Row],[Aantal wires]]/60*100</f>
        <v>56.666666666666664</v>
      </c>
      <c r="I111" s="5">
        <v>1142</v>
      </c>
    </row>
    <row r="112" spans="1:9" x14ac:dyDescent="0.2">
      <c r="A112" s="5"/>
      <c r="B112" s="5"/>
      <c r="C112" s="5" t="s">
        <v>21</v>
      </c>
      <c r="D112" s="5" t="s">
        <v>23</v>
      </c>
      <c r="E112" s="5" t="s">
        <v>29</v>
      </c>
      <c r="F112" s="5" t="s">
        <v>28</v>
      </c>
      <c r="G112" s="5">
        <v>41</v>
      </c>
      <c r="H112" s="6">
        <f>Tabel13[[#This Row],[Aantal wires]]/60*100</f>
        <v>68.333333333333329</v>
      </c>
      <c r="I112" s="5">
        <v>1412</v>
      </c>
    </row>
    <row r="113" spans="1:9" x14ac:dyDescent="0.2">
      <c r="A113" s="5"/>
      <c r="B113" s="5"/>
      <c r="C113" s="5" t="s">
        <v>21</v>
      </c>
      <c r="D113" s="5" t="s">
        <v>23</v>
      </c>
      <c r="E113" s="5" t="s">
        <v>29</v>
      </c>
      <c r="F113" s="5" t="s">
        <v>29</v>
      </c>
      <c r="G113" s="5">
        <v>41</v>
      </c>
      <c r="H113" s="6">
        <f>Tabel13[[#This Row],[Aantal wires]]/60*100</f>
        <v>68.333333333333329</v>
      </c>
      <c r="I113" s="5">
        <v>1154</v>
      </c>
    </row>
    <row r="114" spans="1:9" x14ac:dyDescent="0.2">
      <c r="A114" s="5"/>
      <c r="B114" s="5"/>
      <c r="C114" s="5" t="s">
        <v>21</v>
      </c>
      <c r="D114" s="5" t="s">
        <v>24</v>
      </c>
      <c r="E114" s="5" t="s">
        <v>28</v>
      </c>
      <c r="F114" s="5" t="s">
        <v>28</v>
      </c>
      <c r="G114" s="5">
        <v>44</v>
      </c>
      <c r="H114" s="6">
        <f>Tabel13[[#This Row],[Aantal wires]]/60*100</f>
        <v>73.333333333333329</v>
      </c>
      <c r="I114" s="5">
        <v>1080</v>
      </c>
    </row>
    <row r="115" spans="1:9" x14ac:dyDescent="0.2">
      <c r="A115" s="5"/>
      <c r="B115" s="5"/>
      <c r="C115" s="5" t="s">
        <v>21</v>
      </c>
      <c r="D115" s="5" t="s">
        <v>24</v>
      </c>
      <c r="E115" s="5" t="s">
        <v>28</v>
      </c>
      <c r="F115" s="5" t="s">
        <v>29</v>
      </c>
      <c r="G115" s="5">
        <v>44</v>
      </c>
      <c r="H115" s="6">
        <f>Tabel13[[#This Row],[Aantal wires]]/60*100</f>
        <v>73.333333333333329</v>
      </c>
      <c r="I115" s="5">
        <v>1072</v>
      </c>
    </row>
    <row r="116" spans="1:9" x14ac:dyDescent="0.2">
      <c r="A116" s="5"/>
      <c r="B116" s="5"/>
      <c r="C116" s="5" t="s">
        <v>21</v>
      </c>
      <c r="D116" s="5" t="s">
        <v>24</v>
      </c>
      <c r="E116" s="5" t="s">
        <v>29</v>
      </c>
      <c r="F116" s="5" t="s">
        <v>28</v>
      </c>
      <c r="G116" s="5">
        <v>44</v>
      </c>
      <c r="H116" s="6">
        <f>Tabel13[[#This Row],[Aantal wires]]/60*100</f>
        <v>73.333333333333329</v>
      </c>
      <c r="I116" s="5">
        <v>1449</v>
      </c>
    </row>
    <row r="117" spans="1:9" x14ac:dyDescent="0.2">
      <c r="A117" s="5"/>
      <c r="B117" s="5"/>
      <c r="C117" s="5" t="s">
        <v>21</v>
      </c>
      <c r="D117" s="5" t="s">
        <v>24</v>
      </c>
      <c r="E117" s="5" t="s">
        <v>29</v>
      </c>
      <c r="F117" s="5" t="s">
        <v>29</v>
      </c>
      <c r="G117" s="5">
        <v>44</v>
      </c>
      <c r="H117" s="6">
        <f>Tabel13[[#This Row],[Aantal wires]]/60*100</f>
        <v>73.333333333333329</v>
      </c>
      <c r="I117" s="5">
        <v>1160</v>
      </c>
    </row>
    <row r="118" spans="1:9" x14ac:dyDescent="0.2">
      <c r="A118" s="5"/>
      <c r="B118" s="5"/>
      <c r="C118" s="5" t="s">
        <v>21</v>
      </c>
      <c r="D118" s="5" t="s">
        <v>25</v>
      </c>
      <c r="E118" s="5" t="s">
        <v>28</v>
      </c>
      <c r="F118" s="5" t="s">
        <v>28</v>
      </c>
      <c r="G118" s="5">
        <v>46</v>
      </c>
      <c r="H118" s="6">
        <f>Tabel13[[#This Row],[Aantal wires]]/60*100</f>
        <v>76.666666666666671</v>
      </c>
      <c r="I118" s="5">
        <v>1094</v>
      </c>
    </row>
    <row r="119" spans="1:9" x14ac:dyDescent="0.2">
      <c r="A119" s="5"/>
      <c r="B119" s="5"/>
      <c r="C119" s="5" t="s">
        <v>21</v>
      </c>
      <c r="D119" s="5" t="s">
        <v>25</v>
      </c>
      <c r="E119" s="5" t="s">
        <v>28</v>
      </c>
      <c r="F119" s="5" t="s">
        <v>29</v>
      </c>
      <c r="G119" s="5">
        <v>46</v>
      </c>
      <c r="H119" s="6">
        <f>Tabel13[[#This Row],[Aantal wires]]/60*100</f>
        <v>76.666666666666671</v>
      </c>
      <c r="I119" s="5">
        <v>1082</v>
      </c>
    </row>
    <row r="120" spans="1:9" x14ac:dyDescent="0.2">
      <c r="A120" s="5"/>
      <c r="B120" s="5"/>
      <c r="C120" s="5" t="s">
        <v>21</v>
      </c>
      <c r="D120" s="5" t="s">
        <v>25</v>
      </c>
      <c r="E120" s="5" t="s">
        <v>29</v>
      </c>
      <c r="F120" s="5" t="s">
        <v>28</v>
      </c>
      <c r="G120" s="5">
        <v>41</v>
      </c>
      <c r="H120" s="6">
        <f>Tabel13[[#This Row],[Aantal wires]]/60*100</f>
        <v>68.333333333333329</v>
      </c>
      <c r="I120" s="5">
        <v>1502</v>
      </c>
    </row>
    <row r="121" spans="1:9" x14ac:dyDescent="0.2">
      <c r="A121" s="5"/>
      <c r="B121" s="5"/>
      <c r="C121" s="5" t="s">
        <v>21</v>
      </c>
      <c r="D121" s="5" t="s">
        <v>25</v>
      </c>
      <c r="E121" s="5" t="s">
        <v>29</v>
      </c>
      <c r="F121" s="5" t="s">
        <v>29</v>
      </c>
      <c r="G121" s="5">
        <v>41</v>
      </c>
      <c r="H121" s="6">
        <f>Tabel13[[#This Row],[Aantal wires]]/60*100</f>
        <v>68.333333333333329</v>
      </c>
      <c r="I121" s="5">
        <v>1194</v>
      </c>
    </row>
    <row r="122" spans="1:9" x14ac:dyDescent="0.2">
      <c r="A122" s="5"/>
      <c r="B122" s="5"/>
      <c r="C122" s="5" t="s">
        <v>5</v>
      </c>
      <c r="D122" s="5" t="s">
        <v>23</v>
      </c>
      <c r="E122" s="5" t="s">
        <v>28</v>
      </c>
      <c r="F122" s="5" t="s">
        <v>28</v>
      </c>
      <c r="G122" s="5">
        <v>39</v>
      </c>
      <c r="H122" s="6">
        <f>Tabel13[[#This Row],[Aantal wires]]/60*100</f>
        <v>65</v>
      </c>
      <c r="I122" s="5">
        <v>1050</v>
      </c>
    </row>
    <row r="123" spans="1:9" x14ac:dyDescent="0.2">
      <c r="A123" s="5"/>
      <c r="B123" s="5"/>
      <c r="C123" s="5" t="s">
        <v>5</v>
      </c>
      <c r="D123" s="5" t="s">
        <v>23</v>
      </c>
      <c r="E123" s="5" t="s">
        <v>28</v>
      </c>
      <c r="F123" s="5" t="s">
        <v>29</v>
      </c>
      <c r="G123" s="5">
        <v>39</v>
      </c>
      <c r="H123" s="6">
        <f>Tabel13[[#This Row],[Aantal wires]]/60*100</f>
        <v>65</v>
      </c>
      <c r="I123" s="5">
        <v>1050</v>
      </c>
    </row>
    <row r="124" spans="1:9" x14ac:dyDescent="0.2">
      <c r="A124" s="5"/>
      <c r="B124" s="5"/>
      <c r="C124" s="5" t="s">
        <v>5</v>
      </c>
      <c r="D124" s="5" t="s">
        <v>23</v>
      </c>
      <c r="E124" s="5" t="s">
        <v>29</v>
      </c>
      <c r="F124" s="5" t="s">
        <v>28</v>
      </c>
      <c r="G124" s="5">
        <v>40</v>
      </c>
      <c r="H124" s="6">
        <f>Tabel13[[#This Row],[Aantal wires]]/60*100</f>
        <v>66.666666666666657</v>
      </c>
      <c r="I124" s="5">
        <v>1395</v>
      </c>
    </row>
    <row r="125" spans="1:9" x14ac:dyDescent="0.2">
      <c r="A125" s="5"/>
      <c r="B125" s="5"/>
      <c r="C125" s="5" t="s">
        <v>5</v>
      </c>
      <c r="D125" s="5" t="s">
        <v>23</v>
      </c>
      <c r="E125" s="5" t="s">
        <v>29</v>
      </c>
      <c r="F125" s="5" t="s">
        <v>29</v>
      </c>
      <c r="G125" s="5">
        <v>40</v>
      </c>
      <c r="H125" s="6">
        <f>Tabel13[[#This Row],[Aantal wires]]/60*100</f>
        <v>66.666666666666657</v>
      </c>
      <c r="I125" s="5">
        <v>1112</v>
      </c>
    </row>
    <row r="126" spans="1:9" x14ac:dyDescent="0.2">
      <c r="A126" s="5"/>
      <c r="B126" s="5"/>
      <c r="C126" s="5" t="s">
        <v>5</v>
      </c>
      <c r="D126" s="5" t="s">
        <v>24</v>
      </c>
      <c r="E126" s="5" t="s">
        <v>28</v>
      </c>
      <c r="F126" s="5" t="s">
        <v>28</v>
      </c>
      <c r="G126" s="5">
        <v>48</v>
      </c>
      <c r="H126" s="6">
        <f>Tabel13[[#This Row],[Aantal wires]]/60*100</f>
        <v>80</v>
      </c>
      <c r="I126" s="5">
        <v>1062</v>
      </c>
    </row>
    <row r="127" spans="1:9" x14ac:dyDescent="0.2">
      <c r="A127" s="5"/>
      <c r="B127" s="5"/>
      <c r="C127" s="5" t="s">
        <v>5</v>
      </c>
      <c r="D127" s="5" t="s">
        <v>24</v>
      </c>
      <c r="E127" s="5" t="s">
        <v>28</v>
      </c>
      <c r="F127" s="5" t="s">
        <v>29</v>
      </c>
      <c r="G127" s="5">
        <v>48</v>
      </c>
      <c r="H127" s="6">
        <f>Tabel13[[#This Row],[Aantal wires]]/60*100</f>
        <v>80</v>
      </c>
      <c r="I127" s="5">
        <v>1044</v>
      </c>
    </row>
    <row r="128" spans="1:9" x14ac:dyDescent="0.2">
      <c r="A128" s="5"/>
      <c r="B128" s="5"/>
      <c r="C128" s="5" t="s">
        <v>5</v>
      </c>
      <c r="D128" s="5" t="s">
        <v>24</v>
      </c>
      <c r="E128" s="5" t="s">
        <v>29</v>
      </c>
      <c r="F128" s="5" t="s">
        <v>28</v>
      </c>
      <c r="G128" s="5">
        <v>41</v>
      </c>
      <c r="H128" s="6">
        <f>Tabel13[[#This Row],[Aantal wires]]/60*100</f>
        <v>68.333333333333329</v>
      </c>
      <c r="I128" s="5">
        <v>1376</v>
      </c>
    </row>
    <row r="129" spans="1:9" x14ac:dyDescent="0.2">
      <c r="A129" s="5"/>
      <c r="B129" s="5"/>
      <c r="C129" s="5" t="s">
        <v>5</v>
      </c>
      <c r="D129" s="5" t="s">
        <v>24</v>
      </c>
      <c r="E129" s="5" t="s">
        <v>29</v>
      </c>
      <c r="F129" s="5" t="s">
        <v>29</v>
      </c>
      <c r="G129" s="5">
        <v>41</v>
      </c>
      <c r="H129" s="6">
        <f>Tabel13[[#This Row],[Aantal wires]]/60*100</f>
        <v>68.333333333333329</v>
      </c>
      <c r="I129" s="5">
        <v>1088</v>
      </c>
    </row>
    <row r="130" spans="1:9" x14ac:dyDescent="0.2">
      <c r="A130" s="5"/>
      <c r="B130" s="5"/>
      <c r="C130" s="5" t="s">
        <v>5</v>
      </c>
      <c r="D130" s="5" t="s">
        <v>25</v>
      </c>
      <c r="E130" s="5" t="s">
        <v>28</v>
      </c>
      <c r="F130" s="5" t="s">
        <v>28</v>
      </c>
      <c r="G130" s="5">
        <v>46</v>
      </c>
      <c r="H130" s="6">
        <f>Tabel13[[#This Row],[Aantal wires]]/60*100</f>
        <v>76.666666666666671</v>
      </c>
      <c r="I130" s="5">
        <v>1144</v>
      </c>
    </row>
    <row r="131" spans="1:9" x14ac:dyDescent="0.2">
      <c r="A131" s="5"/>
      <c r="B131" s="5"/>
      <c r="C131" s="5" t="s">
        <v>5</v>
      </c>
      <c r="D131" s="5" t="s">
        <v>25</v>
      </c>
      <c r="E131" s="5" t="s">
        <v>28</v>
      </c>
      <c r="F131" s="5" t="s">
        <v>29</v>
      </c>
      <c r="G131" s="5">
        <v>46</v>
      </c>
      <c r="H131" s="6">
        <f>Tabel13[[#This Row],[Aantal wires]]/60*100</f>
        <v>76.666666666666671</v>
      </c>
      <c r="I131" s="5">
        <v>1108</v>
      </c>
    </row>
    <row r="132" spans="1:9" x14ac:dyDescent="0.2">
      <c r="A132" s="5"/>
      <c r="B132" s="5"/>
      <c r="C132" s="5" t="s">
        <v>5</v>
      </c>
      <c r="D132" s="5" t="s">
        <v>25</v>
      </c>
      <c r="E132" s="5" t="s">
        <v>29</v>
      </c>
      <c r="F132" s="5" t="s">
        <v>28</v>
      </c>
      <c r="G132" s="5">
        <v>42</v>
      </c>
      <c r="H132" s="6">
        <f>Tabel13[[#This Row],[Aantal wires]]/60*100</f>
        <v>70</v>
      </c>
      <c r="I132" s="5">
        <v>1445</v>
      </c>
    </row>
    <row r="133" spans="1:9" x14ac:dyDescent="0.2">
      <c r="A133" s="5"/>
      <c r="B133" s="5"/>
      <c r="C133" s="5" t="s">
        <v>5</v>
      </c>
      <c r="D133" s="5" t="s">
        <v>25</v>
      </c>
      <c r="E133" s="5" t="s">
        <v>29</v>
      </c>
      <c r="F133" s="5" t="s">
        <v>29</v>
      </c>
      <c r="G133" s="5">
        <v>42</v>
      </c>
      <c r="H133" s="6">
        <f>Tabel13[[#This Row],[Aantal wires]]/60*100</f>
        <v>70</v>
      </c>
      <c r="I133" s="5">
        <v>1152</v>
      </c>
    </row>
    <row r="134" spans="1:9" x14ac:dyDescent="0.2">
      <c r="A134" s="5"/>
      <c r="B134" s="5"/>
      <c r="C134" s="5" t="s">
        <v>10</v>
      </c>
      <c r="D134" s="5" t="s">
        <v>23</v>
      </c>
      <c r="E134" s="5" t="s">
        <v>28</v>
      </c>
      <c r="F134" s="5" t="s">
        <v>28</v>
      </c>
      <c r="G134" s="5"/>
      <c r="H134" s="6">
        <f>Tabel13[[#This Row],[Aantal wires]]/60*100</f>
        <v>0</v>
      </c>
      <c r="I134" s="5"/>
    </row>
    <row r="135" spans="1:9" x14ac:dyDescent="0.2">
      <c r="A135" s="5"/>
      <c r="B135" s="5"/>
      <c r="C135" s="5" t="s">
        <v>10</v>
      </c>
      <c r="D135" s="5" t="s">
        <v>24</v>
      </c>
      <c r="E135" s="5" t="s">
        <v>28</v>
      </c>
      <c r="F135" s="5" t="s">
        <v>28</v>
      </c>
      <c r="G135" s="5"/>
      <c r="H135" s="6">
        <f>Tabel13[[#This Row],[Aantal wires]]/60*100</f>
        <v>0</v>
      </c>
      <c r="I135" s="5"/>
    </row>
    <row r="136" spans="1:9" x14ac:dyDescent="0.2">
      <c r="A136" s="5"/>
      <c r="B136" s="5"/>
      <c r="C136" s="5" t="s">
        <v>10</v>
      </c>
      <c r="D136" s="5" t="s">
        <v>25</v>
      </c>
      <c r="E136" s="5" t="s">
        <v>28</v>
      </c>
      <c r="F136" s="5" t="s">
        <v>28</v>
      </c>
      <c r="G136" s="5"/>
      <c r="H136" s="6">
        <f>Tabel13[[#This Row],[Aantal wires]]/60*100</f>
        <v>0</v>
      </c>
      <c r="I136" s="5"/>
    </row>
    <row r="137" spans="1:9" x14ac:dyDescent="0.2">
      <c r="A137" s="3">
        <v>2</v>
      </c>
      <c r="B137" s="3">
        <v>3</v>
      </c>
      <c r="C137" s="3" t="s">
        <v>21</v>
      </c>
      <c r="D137" s="3" t="s">
        <v>23</v>
      </c>
      <c r="E137" s="3" t="s">
        <v>28</v>
      </c>
      <c r="F137" s="3" t="s">
        <v>28</v>
      </c>
      <c r="G137" s="3">
        <v>27</v>
      </c>
      <c r="H137" s="4">
        <f>Tabel13[[#This Row],[Aantal wires]]/70*100</f>
        <v>38.571428571428577</v>
      </c>
      <c r="I137" s="3">
        <v>1543</v>
      </c>
    </row>
    <row r="138" spans="1:9" x14ac:dyDescent="0.2">
      <c r="A138" s="3"/>
      <c r="B138" s="3"/>
      <c r="C138" s="3" t="s">
        <v>21</v>
      </c>
      <c r="D138" s="3" t="s">
        <v>23</v>
      </c>
      <c r="E138" s="3" t="s">
        <v>28</v>
      </c>
      <c r="F138" s="3" t="s">
        <v>29</v>
      </c>
      <c r="G138" s="3">
        <v>27</v>
      </c>
      <c r="H138" s="4">
        <f>Tabel13[[#This Row],[Aantal wires]]/70*100</f>
        <v>38.571428571428577</v>
      </c>
      <c r="I138" s="3">
        <v>1543</v>
      </c>
    </row>
    <row r="139" spans="1:9" x14ac:dyDescent="0.2">
      <c r="A139" s="3"/>
      <c r="B139" s="3"/>
      <c r="C139" s="3" t="s">
        <v>21</v>
      </c>
      <c r="D139" s="3" t="s">
        <v>23</v>
      </c>
      <c r="E139" s="3" t="s">
        <v>29</v>
      </c>
      <c r="F139" s="3" t="s">
        <v>28</v>
      </c>
      <c r="G139" s="3">
        <v>39</v>
      </c>
      <c r="H139" s="4">
        <f>Tabel13[[#This Row],[Aantal wires]]/70*100</f>
        <v>55.714285714285715</v>
      </c>
      <c r="I139" s="3">
        <v>1792</v>
      </c>
    </row>
    <row r="140" spans="1:9" x14ac:dyDescent="0.2">
      <c r="A140" s="3"/>
      <c r="B140" s="3"/>
      <c r="C140" s="3" t="s">
        <v>21</v>
      </c>
      <c r="D140" s="3" t="s">
        <v>23</v>
      </c>
      <c r="E140" s="3" t="s">
        <v>29</v>
      </c>
      <c r="F140" s="3" t="s">
        <v>29</v>
      </c>
      <c r="G140" s="3">
        <v>39</v>
      </c>
      <c r="H140" s="4">
        <f>Tabel13[[#This Row],[Aantal wires]]/70*100</f>
        <v>55.714285714285715</v>
      </c>
      <c r="I140" s="3">
        <v>1563</v>
      </c>
    </row>
    <row r="141" spans="1:9" x14ac:dyDescent="0.2">
      <c r="A141" s="3"/>
      <c r="B141" s="3"/>
      <c r="C141" s="3" t="s">
        <v>21</v>
      </c>
      <c r="D141" s="3" t="s">
        <v>24</v>
      </c>
      <c r="E141" s="3" t="s">
        <v>28</v>
      </c>
      <c r="F141" s="3" t="s">
        <v>28</v>
      </c>
      <c r="G141" s="3">
        <v>40</v>
      </c>
      <c r="H141" s="4">
        <f>Tabel13[[#This Row],[Aantal wires]]/70*100</f>
        <v>57.142857142857139</v>
      </c>
      <c r="I141" s="3">
        <v>1523</v>
      </c>
    </row>
    <row r="142" spans="1:9" x14ac:dyDescent="0.2">
      <c r="A142" s="3"/>
      <c r="B142" s="3"/>
      <c r="C142" s="3" t="s">
        <v>21</v>
      </c>
      <c r="D142" s="3" t="s">
        <v>24</v>
      </c>
      <c r="E142" s="3" t="s">
        <v>28</v>
      </c>
      <c r="F142" s="3" t="s">
        <v>29</v>
      </c>
      <c r="G142" s="3">
        <v>40</v>
      </c>
      <c r="H142" s="4">
        <f>Tabel13[[#This Row],[Aantal wires]]/70*100</f>
        <v>57.142857142857139</v>
      </c>
      <c r="I142" s="3">
        <v>1517</v>
      </c>
    </row>
    <row r="143" spans="1:9" x14ac:dyDescent="0.2">
      <c r="A143" s="3"/>
      <c r="B143" s="3"/>
      <c r="C143" s="3" t="s">
        <v>21</v>
      </c>
      <c r="D143" s="3" t="s">
        <v>24</v>
      </c>
      <c r="E143" s="3" t="s">
        <v>29</v>
      </c>
      <c r="F143" s="3" t="s">
        <v>28</v>
      </c>
      <c r="G143" s="3">
        <v>42</v>
      </c>
      <c r="H143" s="4">
        <f>Tabel13[[#This Row],[Aantal wires]]/70*100</f>
        <v>60</v>
      </c>
      <c r="I143" s="3">
        <v>1891</v>
      </c>
    </row>
    <row r="144" spans="1:9" x14ac:dyDescent="0.2">
      <c r="A144" s="3"/>
      <c r="B144" s="3"/>
      <c r="C144" s="3" t="s">
        <v>21</v>
      </c>
      <c r="D144" s="3" t="s">
        <v>24</v>
      </c>
      <c r="E144" s="3" t="s">
        <v>29</v>
      </c>
      <c r="F144" s="3" t="s">
        <v>29</v>
      </c>
      <c r="G144" s="3">
        <v>42</v>
      </c>
      <c r="H144" s="4">
        <f>Tabel13[[#This Row],[Aantal wires]]/70*100</f>
        <v>60</v>
      </c>
      <c r="I144" s="3">
        <v>1597</v>
      </c>
    </row>
    <row r="145" spans="1:9" x14ac:dyDescent="0.2">
      <c r="A145" s="3"/>
      <c r="B145" s="3"/>
      <c r="C145" s="3" t="s">
        <v>21</v>
      </c>
      <c r="D145" s="3" t="s">
        <v>25</v>
      </c>
      <c r="E145" s="3" t="s">
        <v>28</v>
      </c>
      <c r="F145" s="3" t="s">
        <v>28</v>
      </c>
      <c r="G145" s="3">
        <v>39</v>
      </c>
      <c r="H145" s="4">
        <f>Tabel13[[#This Row],[Aantal wires]]/70*100</f>
        <v>55.714285714285715</v>
      </c>
      <c r="I145" s="3">
        <v>1547</v>
      </c>
    </row>
    <row r="146" spans="1:9" x14ac:dyDescent="0.2">
      <c r="A146" s="3"/>
      <c r="B146" s="9"/>
      <c r="C146" s="3" t="s">
        <v>21</v>
      </c>
      <c r="D146" s="3" t="s">
        <v>25</v>
      </c>
      <c r="E146" s="3" t="s">
        <v>28</v>
      </c>
      <c r="F146" s="3" t="s">
        <v>29</v>
      </c>
      <c r="G146" s="3">
        <v>39</v>
      </c>
      <c r="H146" s="4">
        <f>Tabel13[[#This Row],[Aantal wires]]/70*100</f>
        <v>55.714285714285715</v>
      </c>
      <c r="I146" s="3">
        <v>1517</v>
      </c>
    </row>
    <row r="147" spans="1:9" x14ac:dyDescent="0.2">
      <c r="A147" s="3"/>
      <c r="B147" s="9"/>
      <c r="C147" s="3" t="s">
        <v>21</v>
      </c>
      <c r="D147" s="3" t="s">
        <v>25</v>
      </c>
      <c r="E147" s="3" t="s">
        <v>29</v>
      </c>
      <c r="F147" s="3" t="s">
        <v>28</v>
      </c>
      <c r="G147" s="3">
        <v>42</v>
      </c>
      <c r="H147" s="4">
        <f>Tabel13[[#This Row],[Aantal wires]]/70*100</f>
        <v>60</v>
      </c>
      <c r="I147" s="3">
        <v>1879</v>
      </c>
    </row>
    <row r="148" spans="1:9" x14ac:dyDescent="0.2">
      <c r="A148" s="3"/>
      <c r="B148" s="9"/>
      <c r="C148" s="3" t="s">
        <v>21</v>
      </c>
      <c r="D148" s="3" t="s">
        <v>25</v>
      </c>
      <c r="E148" s="3" t="s">
        <v>29</v>
      </c>
      <c r="F148" s="3" t="s">
        <v>29</v>
      </c>
      <c r="G148" s="3">
        <v>42</v>
      </c>
      <c r="H148" s="4">
        <f>Tabel13[[#This Row],[Aantal wires]]/70*100</f>
        <v>60</v>
      </c>
      <c r="I148" s="3">
        <v>1619</v>
      </c>
    </row>
    <row r="149" spans="1:9" x14ac:dyDescent="0.2">
      <c r="A149" s="3"/>
      <c r="B149" s="9"/>
      <c r="C149" s="3" t="s">
        <v>5</v>
      </c>
      <c r="D149" s="3" t="s">
        <v>23</v>
      </c>
      <c r="E149" s="3" t="s">
        <v>28</v>
      </c>
      <c r="F149" s="3" t="s">
        <v>28</v>
      </c>
      <c r="G149" s="3">
        <v>37</v>
      </c>
      <c r="H149" s="4">
        <f>Tabel13[[#This Row],[Aantal wires]]/70*100</f>
        <v>52.857142857142861</v>
      </c>
      <c r="I149" s="3">
        <v>1427</v>
      </c>
    </row>
    <row r="150" spans="1:9" x14ac:dyDescent="0.2">
      <c r="A150" s="3"/>
      <c r="B150" s="9"/>
      <c r="C150" s="3" t="s">
        <v>5</v>
      </c>
      <c r="D150" s="3" t="s">
        <v>23</v>
      </c>
      <c r="E150" s="3" t="s">
        <v>28</v>
      </c>
      <c r="F150" s="3" t="s">
        <v>29</v>
      </c>
      <c r="G150" s="3">
        <v>37</v>
      </c>
      <c r="H150" s="4">
        <f>Tabel13[[#This Row],[Aantal wires]]/70*100</f>
        <v>52.857142857142861</v>
      </c>
      <c r="I150" s="3">
        <v>1427</v>
      </c>
    </row>
    <row r="151" spans="1:9" x14ac:dyDescent="0.2">
      <c r="A151" s="3"/>
      <c r="B151" s="9"/>
      <c r="C151" s="3" t="s">
        <v>5</v>
      </c>
      <c r="D151" s="3" t="s">
        <v>23</v>
      </c>
      <c r="E151" s="3" t="s">
        <v>29</v>
      </c>
      <c r="F151" s="3" t="s">
        <v>28</v>
      </c>
      <c r="G151" s="3">
        <v>41</v>
      </c>
      <c r="H151" s="4">
        <f>Tabel13[[#This Row],[Aantal wires]]/70*100</f>
        <v>58.571428571428577</v>
      </c>
      <c r="I151" s="3">
        <v>1810</v>
      </c>
    </row>
    <row r="152" spans="1:9" x14ac:dyDescent="0.2">
      <c r="A152" s="3"/>
      <c r="B152" s="9"/>
      <c r="C152" s="3" t="s">
        <v>5</v>
      </c>
      <c r="D152" s="3" t="s">
        <v>23</v>
      </c>
      <c r="E152" s="3" t="s">
        <v>29</v>
      </c>
      <c r="F152" s="3" t="s">
        <v>29</v>
      </c>
      <c r="G152" s="3">
        <v>41</v>
      </c>
      <c r="H152" s="4">
        <f>Tabel13[[#This Row],[Aantal wires]]/70*100</f>
        <v>58.571428571428577</v>
      </c>
      <c r="I152" s="3">
        <v>1467</v>
      </c>
    </row>
    <row r="153" spans="1:9" x14ac:dyDescent="0.2">
      <c r="A153" s="3"/>
      <c r="B153" s="9"/>
      <c r="C153" s="3" t="s">
        <v>5</v>
      </c>
      <c r="D153" s="3" t="s">
        <v>24</v>
      </c>
      <c r="E153" s="3" t="s">
        <v>28</v>
      </c>
      <c r="F153" s="3" t="s">
        <v>28</v>
      </c>
      <c r="G153" s="3">
        <v>47</v>
      </c>
      <c r="H153" s="4">
        <f>Tabel13[[#This Row],[Aantal wires]]/70*100</f>
        <v>67.142857142857139</v>
      </c>
      <c r="I153" s="3">
        <v>1425</v>
      </c>
    </row>
    <row r="154" spans="1:9" x14ac:dyDescent="0.2">
      <c r="A154" s="3"/>
      <c r="B154" s="9"/>
      <c r="C154" s="3" t="s">
        <v>5</v>
      </c>
      <c r="D154" s="3" t="s">
        <v>24</v>
      </c>
      <c r="E154" s="3" t="s">
        <v>28</v>
      </c>
      <c r="F154" s="3" t="s">
        <v>29</v>
      </c>
      <c r="G154" s="3">
        <v>47</v>
      </c>
      <c r="H154" s="4">
        <f>Tabel13[[#This Row],[Aantal wires]]/70*100</f>
        <v>67.142857142857139</v>
      </c>
      <c r="I154" s="3">
        <v>1401</v>
      </c>
    </row>
    <row r="155" spans="1:9" x14ac:dyDescent="0.2">
      <c r="A155" s="3"/>
      <c r="B155" s="9"/>
      <c r="C155" s="3" t="s">
        <v>5</v>
      </c>
      <c r="D155" s="3" t="s">
        <v>24</v>
      </c>
      <c r="E155" s="3" t="s">
        <v>29</v>
      </c>
      <c r="F155" s="3" t="s">
        <v>28</v>
      </c>
      <c r="G155" s="3">
        <v>46</v>
      </c>
      <c r="H155" s="4">
        <f>Tabel13[[#This Row],[Aantal wires]]/70*100</f>
        <v>65.714285714285708</v>
      </c>
      <c r="I155" s="3">
        <v>1883</v>
      </c>
    </row>
    <row r="156" spans="1:9" x14ac:dyDescent="0.2">
      <c r="A156" s="3"/>
      <c r="B156" s="9"/>
      <c r="C156" s="3" t="s">
        <v>5</v>
      </c>
      <c r="D156" s="3" t="s">
        <v>24</v>
      </c>
      <c r="E156" s="3" t="s">
        <v>29</v>
      </c>
      <c r="F156" s="3" t="s">
        <v>29</v>
      </c>
      <c r="G156" s="3">
        <v>46</v>
      </c>
      <c r="H156" s="4">
        <f>Tabel13[[#This Row],[Aantal wires]]/70*100</f>
        <v>65.714285714285708</v>
      </c>
      <c r="I156" s="3">
        <v>1587</v>
      </c>
    </row>
    <row r="157" spans="1:9" x14ac:dyDescent="0.2">
      <c r="A157" s="3"/>
      <c r="B157" s="9"/>
      <c r="C157" s="3" t="s">
        <v>5</v>
      </c>
      <c r="D157" s="3" t="s">
        <v>25</v>
      </c>
      <c r="E157" s="3" t="s">
        <v>28</v>
      </c>
      <c r="F157" s="3" t="s">
        <v>28</v>
      </c>
      <c r="G157" s="3">
        <v>45</v>
      </c>
      <c r="H157" s="4">
        <f>Tabel13[[#This Row],[Aantal wires]]/70*100</f>
        <v>64.285714285714292</v>
      </c>
      <c r="I157" s="3">
        <v>1445</v>
      </c>
    </row>
    <row r="158" spans="1:9" x14ac:dyDescent="0.2">
      <c r="A158" s="3"/>
      <c r="B158" s="9"/>
      <c r="C158" s="3" t="s">
        <v>5</v>
      </c>
      <c r="D158" s="3" t="s">
        <v>25</v>
      </c>
      <c r="E158" s="3" t="s">
        <v>28</v>
      </c>
      <c r="F158" s="3" t="s">
        <v>29</v>
      </c>
      <c r="G158" s="3">
        <v>45</v>
      </c>
      <c r="H158" s="4">
        <f>Tabel13[[#This Row],[Aantal wires]]/70*100</f>
        <v>64.285714285714292</v>
      </c>
      <c r="I158" s="3">
        <v>1429</v>
      </c>
    </row>
    <row r="159" spans="1:9" x14ac:dyDescent="0.2">
      <c r="A159" s="3"/>
      <c r="B159" s="9"/>
      <c r="C159" s="3" t="s">
        <v>5</v>
      </c>
      <c r="D159" s="3" t="s">
        <v>25</v>
      </c>
      <c r="E159" s="3" t="s">
        <v>29</v>
      </c>
      <c r="F159" s="3" t="s">
        <v>28</v>
      </c>
      <c r="G159" s="3">
        <v>48</v>
      </c>
      <c r="H159" s="4">
        <f>Tabel13[[#This Row],[Aantal wires]]/70*100</f>
        <v>68.571428571428569</v>
      </c>
      <c r="I159" s="3">
        <v>2003</v>
      </c>
    </row>
    <row r="160" spans="1:9" x14ac:dyDescent="0.2">
      <c r="A160" s="3"/>
      <c r="B160" s="9"/>
      <c r="C160" s="3" t="s">
        <v>5</v>
      </c>
      <c r="D160" s="3" t="s">
        <v>25</v>
      </c>
      <c r="E160" s="3" t="s">
        <v>29</v>
      </c>
      <c r="F160" s="3" t="s">
        <v>29</v>
      </c>
      <c r="G160" s="3">
        <v>48</v>
      </c>
      <c r="H160" s="4">
        <f>Tabel13[[#This Row],[Aantal wires]]/70*100</f>
        <v>68.571428571428569</v>
      </c>
      <c r="I160" s="3">
        <v>1585</v>
      </c>
    </row>
    <row r="161" spans="1:9" x14ac:dyDescent="0.2">
      <c r="A161" s="3"/>
      <c r="B161" s="9"/>
      <c r="C161" s="3" t="s">
        <v>10</v>
      </c>
      <c r="D161" s="3" t="s">
        <v>23</v>
      </c>
      <c r="E161" s="3" t="s">
        <v>28</v>
      </c>
      <c r="F161" s="3" t="s">
        <v>28</v>
      </c>
      <c r="G161" s="3"/>
      <c r="H161" s="4">
        <f>Tabel13[[#This Row],[Aantal wires]]/70*100</f>
        <v>0</v>
      </c>
      <c r="I161" s="3"/>
    </row>
    <row r="162" spans="1:9" x14ac:dyDescent="0.2">
      <c r="A162" s="3"/>
      <c r="B162" s="9"/>
      <c r="C162" s="3" t="s">
        <v>10</v>
      </c>
      <c r="D162" s="3" t="s">
        <v>24</v>
      </c>
      <c r="E162" s="3" t="s">
        <v>28</v>
      </c>
      <c r="F162" s="3" t="s">
        <v>28</v>
      </c>
      <c r="G162" s="3"/>
      <c r="H162" s="4">
        <f>Tabel13[[#This Row],[Aantal wires]]/70*100</f>
        <v>0</v>
      </c>
      <c r="I162" s="3"/>
    </row>
    <row r="163" spans="1:9" x14ac:dyDescent="0.2">
      <c r="A163" s="3"/>
      <c r="B163" s="9"/>
      <c r="C163" s="3" t="s">
        <v>10</v>
      </c>
      <c r="D163" s="3" t="s">
        <v>25</v>
      </c>
      <c r="E163" s="3" t="s">
        <v>28</v>
      </c>
      <c r="F163" s="3" t="s">
        <v>28</v>
      </c>
      <c r="G163" s="3"/>
      <c r="H163" s="4">
        <f>Tabel13[[#This Row],[Aantal wires]]/70*100</f>
        <v>0</v>
      </c>
      <c r="I163" s="3"/>
    </row>
    <row r="164" spans="1:9" x14ac:dyDescent="0.2">
      <c r="H164" s="2"/>
    </row>
    <row r="165" spans="1:9" x14ac:dyDescent="0.2">
      <c r="H165" s="2"/>
    </row>
    <row r="166" spans="1:9" x14ac:dyDescent="0.2">
      <c r="H166" s="2"/>
    </row>
    <row r="167" spans="1:9" x14ac:dyDescent="0.2">
      <c r="H167" s="2"/>
    </row>
    <row r="168" spans="1:9" x14ac:dyDescent="0.2">
      <c r="H168" s="2"/>
    </row>
    <row r="169" spans="1:9" x14ac:dyDescent="0.2">
      <c r="H169" s="2"/>
    </row>
    <row r="170" spans="1:9" x14ac:dyDescent="0.2">
      <c r="H170" s="2"/>
    </row>
    <row r="171" spans="1:9" x14ac:dyDescent="0.2">
      <c r="H171" s="2"/>
    </row>
    <row r="172" spans="1:9" x14ac:dyDescent="0.2">
      <c r="H172" s="2"/>
    </row>
    <row r="173" spans="1:9" x14ac:dyDescent="0.2">
      <c r="H173" s="2"/>
    </row>
    <row r="174" spans="1:9" x14ac:dyDescent="0.2">
      <c r="H174" s="2"/>
    </row>
    <row r="175" spans="1:9" x14ac:dyDescent="0.2">
      <c r="H175" s="2"/>
    </row>
    <row r="176" spans="1:9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</sheetData>
  <pageMargins left="0.7" right="0.7" top="0.75" bottom="0.75" header="0.3" footer="0.3"/>
  <pageSetup orientation="portrait" r:id="rId1"/>
  <ignoredErrors>
    <ignoredError sqref="H2:H25 H137:H160 H56:H79 H83:H106 H110:H13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xyz</vt:lpstr>
      <vt:lpstr>oude xyz</vt:lpstr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2020-01-27T12:36:50Z</dcterms:modified>
</cp:coreProperties>
</file>