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Facultad 2021\Primer cuatrimestre\MSU\cosas del segundo parcial\"/>
    </mc:Choice>
  </mc:AlternateContent>
  <xr:revisionPtr revIDLastSave="0" documentId="13_ncr:1_{1E5EE62E-B6BD-4584-9DB5-E9BE288BB447}" xr6:coauthVersionLast="47" xr6:coauthVersionMax="47" xr10:uidLastSave="{00000000-0000-0000-0000-000000000000}"/>
  <bookViews>
    <workbookView xWindow="-120" yWindow="-120" windowWidth="20730" windowHeight="11160" activeTab="3" xr2:uid="{AFBC33BF-1076-4687-B725-922406126B9E}"/>
  </bookViews>
  <sheets>
    <sheet name="Lineal" sheetId="2" r:id="rId1"/>
    <sheet name="x^2 . e^x" sheetId="7" r:id="rId2"/>
    <sheet name="Cuadrática - Parabólica" sheetId="3" r:id="rId3"/>
    <sheet name="Exponencial" sheetId="4" r:id="rId4"/>
    <sheet name="Logarítmica" sheetId="5" r:id="rId5"/>
    <sheet name="Cálculo de 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5" i="3"/>
  <c r="K16" i="3"/>
  <c r="K17" i="3"/>
  <c r="K18" i="3"/>
  <c r="K19" i="3"/>
  <c r="K13" i="3"/>
  <c r="J14" i="3"/>
  <c r="J15" i="3"/>
  <c r="J16" i="3"/>
  <c r="J17" i="3"/>
  <c r="J18" i="3"/>
  <c r="J19" i="3"/>
  <c r="J13" i="3"/>
  <c r="O9" i="3"/>
  <c r="B11" i="3"/>
  <c r="K2" i="2"/>
  <c r="L3" i="2"/>
  <c r="L4" i="2"/>
  <c r="L5" i="2"/>
  <c r="L6" i="2"/>
  <c r="L7" i="2"/>
  <c r="L8" i="2"/>
  <c r="L2" i="2"/>
  <c r="K3" i="2"/>
  <c r="K4" i="2"/>
  <c r="K5" i="2"/>
  <c r="K6" i="2"/>
  <c r="K7" i="2"/>
  <c r="K8" i="2"/>
  <c r="K23" i="3" l="1"/>
  <c r="C3" i="8" l="1"/>
  <c r="C4" i="8"/>
  <c r="C5" i="8"/>
  <c r="D5" i="8" s="1"/>
  <c r="C6" i="8"/>
  <c r="D6" i="8" s="1"/>
  <c r="C7" i="8"/>
  <c r="C2" i="8"/>
  <c r="D3" i="8"/>
  <c r="D4" i="8"/>
  <c r="D7" i="8"/>
  <c r="L12" i="2" l="1"/>
  <c r="D2" i="8"/>
  <c r="D12" i="8" s="1"/>
  <c r="B12" i="7"/>
  <c r="G13" i="7"/>
  <c r="G12" i="7"/>
  <c r="C13" i="7"/>
  <c r="B13" i="7"/>
  <c r="C12" i="7"/>
  <c r="G9" i="7"/>
  <c r="G3" i="7"/>
  <c r="G4" i="7"/>
  <c r="G5" i="7"/>
  <c r="G6" i="7"/>
  <c r="G7" i="7"/>
  <c r="G8" i="7"/>
  <c r="G2" i="7"/>
  <c r="F9" i="7"/>
  <c r="F3" i="7"/>
  <c r="F4" i="7"/>
  <c r="F5" i="7"/>
  <c r="F6" i="7"/>
  <c r="F7" i="7"/>
  <c r="F8" i="7"/>
  <c r="F2" i="7"/>
  <c r="E3" i="7"/>
  <c r="E4" i="7"/>
  <c r="E5" i="7"/>
  <c r="E6" i="7"/>
  <c r="E2" i="7"/>
  <c r="E9" i="7" s="1"/>
  <c r="D3" i="7"/>
  <c r="D4" i="7"/>
  <c r="D5" i="7"/>
  <c r="D6" i="7"/>
  <c r="D7" i="7"/>
  <c r="D8" i="7"/>
  <c r="D2" i="7"/>
  <c r="C3" i="7"/>
  <c r="C4" i="7"/>
  <c r="C5" i="7"/>
  <c r="C6" i="7"/>
  <c r="C7" i="7"/>
  <c r="C8" i="7"/>
  <c r="C2" i="7"/>
  <c r="B9" i="7"/>
  <c r="A9" i="7"/>
  <c r="M5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12" i="5"/>
  <c r="B13" i="5"/>
  <c r="C12" i="5"/>
  <c r="G12" i="5"/>
  <c r="F3" i="5"/>
  <c r="F4" i="5"/>
  <c r="F5" i="5"/>
  <c r="F6" i="5"/>
  <c r="F9" i="5" s="1"/>
  <c r="F7" i="5"/>
  <c r="F8" i="5"/>
  <c r="F2" i="5"/>
  <c r="E3" i="5"/>
  <c r="E4" i="5"/>
  <c r="E5" i="5"/>
  <c r="E6" i="5"/>
  <c r="E7" i="5"/>
  <c r="E8" i="5"/>
  <c r="E2" i="5"/>
  <c r="C3" i="5"/>
  <c r="C4" i="5"/>
  <c r="C5" i="5"/>
  <c r="C6" i="5"/>
  <c r="C7" i="5"/>
  <c r="C8" i="5"/>
  <c r="C2" i="5"/>
  <c r="D9" i="5"/>
  <c r="G13" i="5"/>
  <c r="G13" i="4"/>
  <c r="G12" i="4"/>
  <c r="E9" i="4"/>
  <c r="E3" i="4"/>
  <c r="E4" i="4"/>
  <c r="E5" i="4"/>
  <c r="E6" i="4"/>
  <c r="E7" i="4"/>
  <c r="E8" i="4"/>
  <c r="E2" i="4"/>
  <c r="B12" i="4"/>
  <c r="B13" i="4"/>
  <c r="C1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9" i="5"/>
  <c r="A9" i="5"/>
  <c r="D8" i="5"/>
  <c r="D7" i="5"/>
  <c r="D6" i="5"/>
  <c r="D5" i="5"/>
  <c r="D4" i="5"/>
  <c r="D3" i="5"/>
  <c r="D2" i="5"/>
  <c r="B9" i="4"/>
  <c r="A9" i="4"/>
  <c r="B9" i="3"/>
  <c r="O5" i="3" s="1"/>
  <c r="A9" i="3"/>
  <c r="L5" i="3" s="1"/>
  <c r="D8" i="3"/>
  <c r="C8" i="3"/>
  <c r="G8" i="3" s="1"/>
  <c r="D7" i="3"/>
  <c r="C7" i="3"/>
  <c r="G7" i="3" s="1"/>
  <c r="D6" i="3"/>
  <c r="C6" i="3"/>
  <c r="G6" i="3" s="1"/>
  <c r="D5" i="3"/>
  <c r="C5" i="3"/>
  <c r="G5" i="3" s="1"/>
  <c r="D4" i="3"/>
  <c r="C4" i="3"/>
  <c r="G4" i="3" s="1"/>
  <c r="D3" i="3"/>
  <c r="C3" i="3"/>
  <c r="G3" i="3" s="1"/>
  <c r="D2" i="3"/>
  <c r="C2" i="3"/>
  <c r="G2" i="3" s="1"/>
  <c r="D3" i="2"/>
  <c r="D4" i="2"/>
  <c r="D5" i="2"/>
  <c r="D6" i="2"/>
  <c r="D7" i="2"/>
  <c r="D8" i="2"/>
  <c r="D2" i="2"/>
  <c r="B9" i="2"/>
  <c r="G13" i="2" s="1"/>
  <c r="A9" i="2"/>
  <c r="C12" i="2" s="1"/>
  <c r="C3" i="2"/>
  <c r="C4" i="2"/>
  <c r="C5" i="2"/>
  <c r="C6" i="2"/>
  <c r="C7" i="2"/>
  <c r="C8" i="2"/>
  <c r="C2" i="2"/>
  <c r="B13" i="2" l="1"/>
  <c r="D9" i="7"/>
  <c r="C9" i="7"/>
  <c r="C9" i="2"/>
  <c r="B12" i="2" s="1"/>
  <c r="D9" i="2"/>
  <c r="G12" i="2" s="1"/>
  <c r="D9" i="3"/>
  <c r="O4" i="3" s="1"/>
  <c r="C9" i="3"/>
  <c r="K5" i="3" s="1"/>
  <c r="F9" i="3"/>
  <c r="K4" i="3" s="1"/>
  <c r="E9" i="3"/>
  <c r="K3" i="3" s="1"/>
  <c r="G9" i="3"/>
  <c r="O3" i="3" s="1"/>
  <c r="M4" i="3"/>
  <c r="E9" i="5"/>
  <c r="C9" i="5"/>
  <c r="D9" i="4"/>
  <c r="C9" i="4"/>
  <c r="L4" i="3" l="1"/>
  <c r="L3" i="3"/>
  <c r="M3" i="3"/>
</calcChain>
</file>

<file path=xl/sharedStrings.xml><?xml version="1.0" encoding="utf-8"?>
<sst xmlns="http://schemas.openxmlformats.org/spreadsheetml/2006/main" count="79" uniqueCount="44">
  <si>
    <t>c1</t>
  </si>
  <si>
    <t>c2</t>
  </si>
  <si>
    <t>X</t>
  </si>
  <si>
    <t>Y</t>
  </si>
  <si>
    <t>F1(x)</t>
  </si>
  <si>
    <t>X . Y</t>
  </si>
  <si>
    <t>X^2</t>
  </si>
  <si>
    <t>e^2x</t>
  </si>
  <si>
    <t>e^x</t>
  </si>
  <si>
    <t>e^x * y</t>
  </si>
  <si>
    <t>Ln(x+1)^2</t>
  </si>
  <si>
    <t>Ln(x+1)^2  *  X</t>
  </si>
  <si>
    <t>Ln(x+1)^2  *  Y</t>
  </si>
  <si>
    <t>X^4</t>
  </si>
  <si>
    <t>X^3</t>
  </si>
  <si>
    <t>Contador</t>
  </si>
  <si>
    <t>X^2 . Y</t>
  </si>
  <si>
    <t>CON LA MATRIZ IR AL EXCEL DE GAUSS PRIMERO</t>
  </si>
  <si>
    <t>MODIFICAR TABLA DE DATOS Y RANGOS DEL CONTADOR, LA MATRIZ SE GENERA SOLA</t>
  </si>
  <si>
    <t>C1</t>
  </si>
  <si>
    <t>C2</t>
  </si>
  <si>
    <t>C3</t>
  </si>
  <si>
    <t>x1</t>
  </si>
  <si>
    <t>x2</t>
  </si>
  <si>
    <t>x3</t>
  </si>
  <si>
    <t>B</t>
  </si>
  <si>
    <t>VERIFICAR EL RANGO DE e^2x</t>
  </si>
  <si>
    <t>Y  * X^2</t>
  </si>
  <si>
    <t>Y * e^x</t>
  </si>
  <si>
    <t>X^2 * e^x</t>
  </si>
  <si>
    <t>x</t>
  </si>
  <si>
    <t>y</t>
  </si>
  <si>
    <t>( y - F(x) )^2</t>
  </si>
  <si>
    <t>F(x)</t>
  </si>
  <si>
    <t xml:space="preserve">REEMPLAZAR LA ECUACIÓN PROPUESTA </t>
  </si>
  <si>
    <t>EN F(X)</t>
  </si>
  <si>
    <t xml:space="preserve">SE BUSCA EL S MENOR </t>
  </si>
  <si>
    <t>MODIFICAR ESTE EN CASO DE TENER LN(X+1) * X, QUITAR EL ^2</t>
  </si>
  <si>
    <t>c3</t>
  </si>
  <si>
    <t>Cuadrática :</t>
  </si>
  <si>
    <t>La otra:</t>
  </si>
  <si>
    <t>c1:</t>
  </si>
  <si>
    <t>c2:</t>
  </si>
  <si>
    <t>Calculo de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</si>
</sst>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0" xfId="0" applyFill="1"/>
    <xf numFmtId="0" fontId="0" fillId="0" borderId="3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0" fillId="11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11" borderId="13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4" xfId="0" applyBorder="1"/>
    <xf numFmtId="0" fontId="0" fillId="11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2A46-1FEE-4FAF-837A-4184B03A58EF}">
  <dimension ref="A1:L16"/>
  <sheetViews>
    <sheetView workbookViewId="0">
      <selection activeCell="K1" sqref="K1:L12"/>
    </sheetView>
  </sheetViews>
  <sheetFormatPr baseColWidth="10" defaultRowHeight="15" x14ac:dyDescent="0.25"/>
  <cols>
    <col min="3" max="3" width="17.7109375" customWidth="1"/>
    <col min="9" max="9" width="12.5703125" customWidth="1"/>
    <col min="12" max="12" width="15.7109375" customWidth="1"/>
  </cols>
  <sheetData>
    <row r="1" spans="1:12" ht="15.75" thickBot="1" x14ac:dyDescent="0.3">
      <c r="A1" s="2" t="s">
        <v>2</v>
      </c>
      <c r="B1" s="2" t="s">
        <v>3</v>
      </c>
      <c r="C1" s="2" t="s">
        <v>6</v>
      </c>
      <c r="D1" s="2" t="s">
        <v>5</v>
      </c>
      <c r="H1" s="34"/>
      <c r="I1" s="32"/>
      <c r="J1" s="38"/>
      <c r="K1" s="40" t="s">
        <v>33</v>
      </c>
      <c r="L1" s="39" t="s">
        <v>32</v>
      </c>
    </row>
    <row r="2" spans="1:12" x14ac:dyDescent="0.25">
      <c r="A2" s="2">
        <v>0</v>
      </c>
      <c r="B2" s="2">
        <v>0</v>
      </c>
      <c r="C2" s="2">
        <f>A2^2</f>
        <v>0</v>
      </c>
      <c r="D2" s="2">
        <f>A2*B2</f>
        <v>0</v>
      </c>
      <c r="H2" s="33"/>
      <c r="I2" s="29"/>
      <c r="J2" s="38"/>
      <c r="K2" s="26">
        <f>$C$15*A2+$C$16</f>
        <v>-3.4280935999999998E-2</v>
      </c>
      <c r="L2" s="18">
        <f>(B2-K2)^2</f>
        <v>1.1751825730360959E-3</v>
      </c>
    </row>
    <row r="3" spans="1:12" x14ac:dyDescent="0.25">
      <c r="A3" s="2">
        <v>1</v>
      </c>
      <c r="B3" s="2">
        <v>2</v>
      </c>
      <c r="C3" s="2">
        <f t="shared" ref="C3:C8" si="0">A3^2</f>
        <v>1</v>
      </c>
      <c r="D3" s="2">
        <f t="shared" ref="D3:D8" si="1">A3*B3</f>
        <v>2</v>
      </c>
      <c r="I3" s="32"/>
      <c r="J3" s="38"/>
      <c r="K3" s="26">
        <f t="shared" ref="K3:K8" si="2">$C$15*A3+$C$16</f>
        <v>2.556020067</v>
      </c>
      <c r="L3" s="18">
        <f t="shared" ref="L3:L8" si="3">(B3-K3)^2</f>
        <v>0.30915831490668444</v>
      </c>
    </row>
    <row r="4" spans="1:12" x14ac:dyDescent="0.25">
      <c r="A4" s="2">
        <v>1</v>
      </c>
      <c r="B4" s="2">
        <v>3</v>
      </c>
      <c r="C4" s="2">
        <f t="shared" si="0"/>
        <v>1</v>
      </c>
      <c r="D4" s="2">
        <f t="shared" si="1"/>
        <v>3</v>
      </c>
      <c r="I4" s="35"/>
      <c r="J4" s="38"/>
      <c r="K4" s="26">
        <f t="shared" si="2"/>
        <v>2.556020067</v>
      </c>
      <c r="L4" s="18">
        <f t="shared" si="3"/>
        <v>0.19711818090668454</v>
      </c>
    </row>
    <row r="5" spans="1:12" x14ac:dyDescent="0.25">
      <c r="A5" s="2">
        <v>2</v>
      </c>
      <c r="B5" s="2">
        <v>5</v>
      </c>
      <c r="C5" s="2">
        <f t="shared" si="0"/>
        <v>4</v>
      </c>
      <c r="D5" s="2">
        <f t="shared" si="1"/>
        <v>10</v>
      </c>
      <c r="I5" s="32"/>
      <c r="J5" s="38"/>
      <c r="K5" s="26">
        <f t="shared" si="2"/>
        <v>5.1463210699999999</v>
      </c>
      <c r="L5" s="18">
        <f t="shared" si="3"/>
        <v>2.1409855525944883E-2</v>
      </c>
    </row>
    <row r="6" spans="1:12" x14ac:dyDescent="0.25">
      <c r="A6" s="2">
        <v>3</v>
      </c>
      <c r="B6" s="2">
        <v>8</v>
      </c>
      <c r="C6" s="2">
        <f t="shared" si="0"/>
        <v>9</v>
      </c>
      <c r="D6" s="2">
        <f t="shared" si="1"/>
        <v>24</v>
      </c>
      <c r="H6" s="5"/>
      <c r="I6" s="35"/>
      <c r="J6" s="38"/>
      <c r="K6" s="26">
        <f t="shared" si="2"/>
        <v>7.7366220729999995</v>
      </c>
      <c r="L6" s="18">
        <f t="shared" si="3"/>
        <v>6.9367932430817597E-2</v>
      </c>
    </row>
    <row r="7" spans="1:12" x14ac:dyDescent="0.25">
      <c r="A7" s="2">
        <v>4.5</v>
      </c>
      <c r="B7" s="2">
        <v>12</v>
      </c>
      <c r="C7" s="2">
        <f t="shared" si="0"/>
        <v>20.25</v>
      </c>
      <c r="D7" s="2">
        <f t="shared" si="1"/>
        <v>54</v>
      </c>
      <c r="I7" s="35"/>
      <c r="J7" s="38"/>
      <c r="K7" s="42">
        <f t="shared" si="2"/>
        <v>11.6220735775</v>
      </c>
      <c r="L7" s="18">
        <f t="shared" si="3"/>
        <v>0.1428283808236484</v>
      </c>
    </row>
    <row r="8" spans="1:12" x14ac:dyDescent="0.25">
      <c r="A8" s="2">
        <v>5</v>
      </c>
      <c r="B8" s="2">
        <v>12.5</v>
      </c>
      <c r="C8" s="2">
        <f t="shared" si="0"/>
        <v>25</v>
      </c>
      <c r="D8" s="2">
        <f t="shared" si="1"/>
        <v>62.5</v>
      </c>
      <c r="H8" s="33"/>
      <c r="I8" s="31"/>
      <c r="J8" s="38"/>
      <c r="K8" s="26">
        <f t="shared" si="2"/>
        <v>12.917224079</v>
      </c>
      <c r="L8" s="18">
        <f t="shared" si="3"/>
        <v>0.17407593209739855</v>
      </c>
    </row>
    <row r="9" spans="1:12" x14ac:dyDescent="0.25">
      <c r="A9" s="3">
        <f>SUM(A2:A8)</f>
        <v>16.5</v>
      </c>
      <c r="B9" s="3">
        <f>SUM(B2:B8)</f>
        <v>42.5</v>
      </c>
      <c r="C9" s="3">
        <f>SUM(C1:C8)</f>
        <v>60.25</v>
      </c>
      <c r="D9" s="3">
        <f>SUM(D2:D8)</f>
        <v>155.5</v>
      </c>
      <c r="H9" s="33"/>
      <c r="I9" s="36"/>
      <c r="J9" s="41"/>
      <c r="K9" s="27"/>
      <c r="L9" s="2"/>
    </row>
    <row r="10" spans="1:12" x14ac:dyDescent="0.25">
      <c r="H10" s="33"/>
      <c r="I10" s="36"/>
      <c r="J10" s="41"/>
      <c r="K10" s="27"/>
      <c r="L10" s="2"/>
    </row>
    <row r="11" spans="1:12" x14ac:dyDescent="0.25">
      <c r="H11" s="33"/>
      <c r="I11" s="30"/>
      <c r="J11" s="41"/>
      <c r="K11" s="27"/>
      <c r="L11" s="2"/>
    </row>
    <row r="12" spans="1:12" x14ac:dyDescent="0.25">
      <c r="A12" t="s">
        <v>4</v>
      </c>
      <c r="B12" s="2">
        <f>C9</f>
        <v>60.25</v>
      </c>
      <c r="C12" s="2">
        <f>A9</f>
        <v>16.5</v>
      </c>
      <c r="E12" s="2" t="s">
        <v>0</v>
      </c>
      <c r="G12" s="2">
        <f>D9</f>
        <v>155.5</v>
      </c>
      <c r="H12" s="37"/>
      <c r="I12" s="32"/>
      <c r="J12" s="38"/>
      <c r="K12" s="28"/>
      <c r="L12" s="3">
        <f>SUM(L2:L8)</f>
        <v>0.91513377926421469</v>
      </c>
    </row>
    <row r="13" spans="1:12" x14ac:dyDescent="0.25">
      <c r="B13" s="2">
        <f>A9</f>
        <v>16.5</v>
      </c>
      <c r="C13" s="2">
        <v>7</v>
      </c>
      <c r="E13" s="2" t="s">
        <v>1</v>
      </c>
      <c r="G13" s="2">
        <f>B9</f>
        <v>42.5</v>
      </c>
    </row>
    <row r="15" spans="1:12" x14ac:dyDescent="0.25">
      <c r="B15" t="s">
        <v>41</v>
      </c>
      <c r="C15">
        <v>2.590301003</v>
      </c>
    </row>
    <row r="16" spans="1:12" x14ac:dyDescent="0.25">
      <c r="B16" t="s">
        <v>42</v>
      </c>
      <c r="C16">
        <v>-3.4280935999999998E-2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F2F4-FB31-42F4-B51A-09381CD33C38}">
  <dimension ref="A1:K13"/>
  <sheetViews>
    <sheetView workbookViewId="0">
      <selection activeCell="B12" sqref="B12"/>
    </sheetView>
  </sheetViews>
  <sheetFormatPr baseColWidth="10" defaultRowHeight="15" x14ac:dyDescent="0.25"/>
  <cols>
    <col min="2" max="2" width="18.5703125" customWidth="1"/>
    <col min="3" max="3" width="18.42578125" customWidth="1"/>
    <col min="4" max="4" width="11.85546875" bestFit="1" customWidth="1"/>
    <col min="7" max="7" width="18.7109375" customWidth="1"/>
  </cols>
  <sheetData>
    <row r="1" spans="1:11" x14ac:dyDescent="0.25">
      <c r="A1" s="2" t="s">
        <v>2</v>
      </c>
      <c r="B1" s="2" t="s">
        <v>3</v>
      </c>
      <c r="C1" s="2" t="s">
        <v>13</v>
      </c>
      <c r="D1" s="2" t="s">
        <v>29</v>
      </c>
      <c r="E1" s="2" t="s">
        <v>7</v>
      </c>
      <c r="F1" s="16" t="s">
        <v>27</v>
      </c>
      <c r="G1" s="16" t="s">
        <v>28</v>
      </c>
    </row>
    <row r="2" spans="1:11" x14ac:dyDescent="0.25">
      <c r="A2" s="2">
        <v>1.4</v>
      </c>
      <c r="B2" s="2">
        <v>2.5</v>
      </c>
      <c r="C2" s="2">
        <f>A2^4</f>
        <v>3.8415999999999988</v>
      </c>
      <c r="D2" s="2">
        <f>A2^2 * EXP(A2)</f>
        <v>7.9481919350155614</v>
      </c>
      <c r="E2" s="2">
        <f>EXP(A2*2)</f>
        <v>16.444646771097048</v>
      </c>
      <c r="F2" s="1">
        <f>B2*(A2^2)</f>
        <v>4.8999999999999995</v>
      </c>
      <c r="G2" s="1">
        <f>B2*(EXP(A2))</f>
        <v>10.137999917111687</v>
      </c>
    </row>
    <row r="3" spans="1:11" x14ac:dyDescent="0.25">
      <c r="A3" s="2">
        <v>1.5</v>
      </c>
      <c r="B3" s="2">
        <v>3</v>
      </c>
      <c r="C3" s="2">
        <f t="shared" ref="C3:C8" si="0">A3^4</f>
        <v>5.0625</v>
      </c>
      <c r="D3" s="2">
        <f t="shared" ref="D3:D8" si="1">A3^2 * EXP(A3)</f>
        <v>10.083800408260645</v>
      </c>
      <c r="E3" s="2">
        <f t="shared" ref="E3:E6" si="2">EXP(A3*2)</f>
        <v>20.085536923187668</v>
      </c>
      <c r="F3" s="1">
        <f t="shared" ref="F3:F8" si="3">B3*(A3^2)</f>
        <v>6.75</v>
      </c>
      <c r="G3" s="1">
        <f t="shared" ref="G3:G8" si="4">B3*(EXP(A3))</f>
        <v>13.445067211014194</v>
      </c>
      <c r="I3" s="17" t="s">
        <v>26</v>
      </c>
      <c r="J3" s="17"/>
      <c r="K3" s="17"/>
    </row>
    <row r="4" spans="1:11" x14ac:dyDescent="0.25">
      <c r="A4" s="2">
        <v>2</v>
      </c>
      <c r="B4" s="2">
        <v>4</v>
      </c>
      <c r="C4" s="2">
        <f t="shared" si="0"/>
        <v>16</v>
      </c>
      <c r="D4" s="2">
        <f t="shared" si="1"/>
        <v>29.556224395722602</v>
      </c>
      <c r="E4" s="2">
        <f t="shared" si="2"/>
        <v>54.598150033144236</v>
      </c>
      <c r="F4" s="1">
        <f t="shared" si="3"/>
        <v>16</v>
      </c>
      <c r="G4" s="1">
        <f t="shared" si="4"/>
        <v>29.556224395722602</v>
      </c>
    </row>
    <row r="5" spans="1:11" x14ac:dyDescent="0.25">
      <c r="A5" s="2">
        <v>2.5</v>
      </c>
      <c r="B5" s="2">
        <v>5</v>
      </c>
      <c r="C5" s="2">
        <f t="shared" si="0"/>
        <v>39.0625</v>
      </c>
      <c r="D5" s="2">
        <f t="shared" si="1"/>
        <v>76.140587254396706</v>
      </c>
      <c r="E5" s="2">
        <f t="shared" si="2"/>
        <v>148.4131591025766</v>
      </c>
      <c r="F5" s="1">
        <f t="shared" si="3"/>
        <v>31.25</v>
      </c>
      <c r="G5" s="1">
        <f t="shared" si="4"/>
        <v>60.912469803517368</v>
      </c>
    </row>
    <row r="6" spans="1:11" x14ac:dyDescent="0.25">
      <c r="A6" s="2">
        <v>3.5</v>
      </c>
      <c r="B6" s="2">
        <v>5.5</v>
      </c>
      <c r="C6" s="2">
        <f t="shared" si="0"/>
        <v>150.0625</v>
      </c>
      <c r="D6" s="2">
        <f t="shared" si="1"/>
        <v>405.6642864939808</v>
      </c>
      <c r="E6" s="2">
        <f t="shared" si="2"/>
        <v>1096.6331584284585</v>
      </c>
      <c r="F6" s="1">
        <f t="shared" si="3"/>
        <v>67.375</v>
      </c>
      <c r="G6" s="1">
        <f t="shared" si="4"/>
        <v>182.13498577280771</v>
      </c>
    </row>
    <row r="7" spans="1:11" x14ac:dyDescent="0.25">
      <c r="A7" s="2">
        <v>0</v>
      </c>
      <c r="B7" s="2">
        <v>0</v>
      </c>
      <c r="C7" s="2">
        <f t="shared" si="0"/>
        <v>0</v>
      </c>
      <c r="D7" s="2">
        <f t="shared" si="1"/>
        <v>0</v>
      </c>
      <c r="E7" s="2"/>
      <c r="F7" s="1">
        <f t="shared" si="3"/>
        <v>0</v>
      </c>
      <c r="G7" s="1">
        <f t="shared" si="4"/>
        <v>0</v>
      </c>
    </row>
    <row r="8" spans="1:11" x14ac:dyDescent="0.25">
      <c r="A8" s="2">
        <v>0</v>
      </c>
      <c r="B8" s="2">
        <v>0</v>
      </c>
      <c r="C8" s="2">
        <f t="shared" si="0"/>
        <v>0</v>
      </c>
      <c r="D8" s="2">
        <f t="shared" si="1"/>
        <v>0</v>
      </c>
      <c r="E8" s="2"/>
      <c r="F8" s="1">
        <f t="shared" si="3"/>
        <v>0</v>
      </c>
      <c r="G8" s="1">
        <f t="shared" si="4"/>
        <v>0</v>
      </c>
    </row>
    <row r="9" spans="1:11" x14ac:dyDescent="0.25">
      <c r="A9" s="3">
        <f>SUM(A2:A8)</f>
        <v>10.9</v>
      </c>
      <c r="B9" s="3">
        <f>SUM(B2:B8)</f>
        <v>20</v>
      </c>
      <c r="C9" s="3">
        <f>SUM(C1:C8)</f>
        <v>214.0291</v>
      </c>
      <c r="D9" s="3">
        <f>SUM(D2:D8)</f>
        <v>529.3930904873763</v>
      </c>
      <c r="E9" s="3">
        <f>SUM(E2:E8)</f>
        <v>1336.1746512584641</v>
      </c>
      <c r="F9" s="7">
        <f>SUM(F2:F8)</f>
        <v>126.27500000000001</v>
      </c>
      <c r="G9" s="7">
        <f>SUM(G2:G8)</f>
        <v>296.18674710017353</v>
      </c>
    </row>
    <row r="12" spans="1:11" x14ac:dyDescent="0.25">
      <c r="A12" t="s">
        <v>4</v>
      </c>
      <c r="B12" s="2">
        <f>C9</f>
        <v>214.0291</v>
      </c>
      <c r="C12" s="2">
        <f>D9</f>
        <v>529.3930904873763</v>
      </c>
      <c r="E12" s="2" t="s">
        <v>0</v>
      </c>
      <c r="G12" s="2">
        <f>F9</f>
        <v>126.27500000000001</v>
      </c>
    </row>
    <row r="13" spans="1:11" x14ac:dyDescent="0.25">
      <c r="B13" s="2">
        <f>D9</f>
        <v>529.3930904873763</v>
      </c>
      <c r="C13" s="2">
        <f>E9</f>
        <v>1336.1746512584641</v>
      </c>
      <c r="E13" s="2" t="s">
        <v>1</v>
      </c>
      <c r="G13" s="2">
        <f>G9</f>
        <v>296.18674710017353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136A-8DB2-4C39-9E9F-D697962522F3}">
  <dimension ref="A1:O23"/>
  <sheetViews>
    <sheetView topLeftCell="A4" workbookViewId="0">
      <selection activeCell="K23" sqref="K23"/>
    </sheetView>
  </sheetViews>
  <sheetFormatPr baseColWidth="10" defaultRowHeight="15" x14ac:dyDescent="0.25"/>
  <cols>
    <col min="5" max="5" width="11.85546875" bestFit="1" customWidth="1"/>
    <col min="9" max="9" width="8.28515625" customWidth="1"/>
    <col min="10" max="10" width="9.140625" customWidth="1"/>
    <col min="11" max="11" width="13" customWidth="1"/>
    <col min="12" max="12" width="10" customWidth="1"/>
    <col min="14" max="14" width="9.5703125" customWidth="1"/>
    <col min="15" max="15" width="28.28515625" customWidth="1"/>
  </cols>
  <sheetData>
    <row r="1" spans="1:15" x14ac:dyDescent="0.25">
      <c r="A1" s="6" t="s">
        <v>2</v>
      </c>
      <c r="B1" s="6" t="s">
        <v>3</v>
      </c>
      <c r="C1" s="6" t="s">
        <v>6</v>
      </c>
      <c r="D1" s="6" t="s">
        <v>5</v>
      </c>
      <c r="E1" s="6" t="s">
        <v>13</v>
      </c>
      <c r="F1" s="6" t="s">
        <v>14</v>
      </c>
      <c r="G1" s="6" t="s">
        <v>16</v>
      </c>
      <c r="K1" s="15" t="s">
        <v>19</v>
      </c>
      <c r="L1" s="15" t="s">
        <v>20</v>
      </c>
      <c r="M1" s="15" t="s">
        <v>21</v>
      </c>
      <c r="N1" s="15" t="s">
        <v>2</v>
      </c>
      <c r="O1" s="15" t="s">
        <v>25</v>
      </c>
    </row>
    <row r="2" spans="1:15" x14ac:dyDescent="0.25">
      <c r="A2" s="14">
        <v>0</v>
      </c>
      <c r="B2" s="14">
        <v>0</v>
      </c>
      <c r="C2" s="2">
        <f>A2^2</f>
        <v>0</v>
      </c>
      <c r="D2" s="2">
        <f>A2*B2</f>
        <v>0</v>
      </c>
      <c r="E2" s="1">
        <f>A2*A2*A2*A2</f>
        <v>0</v>
      </c>
      <c r="F2" s="1">
        <f>A2*A2*A2</f>
        <v>0</v>
      </c>
      <c r="G2" s="1">
        <f>C2*B2</f>
        <v>0</v>
      </c>
      <c r="J2" s="9"/>
      <c r="K2" s="8" t="s">
        <v>6</v>
      </c>
      <c r="L2" s="8" t="s">
        <v>2</v>
      </c>
      <c r="M2" s="8">
        <v>1</v>
      </c>
      <c r="N2" s="8" t="s">
        <v>2</v>
      </c>
      <c r="O2" s="8" t="s">
        <v>3</v>
      </c>
    </row>
    <row r="3" spans="1:15" x14ac:dyDescent="0.25">
      <c r="A3" s="14">
        <v>1</v>
      </c>
      <c r="B3" s="14">
        <v>2</v>
      </c>
      <c r="C3" s="2">
        <f t="shared" ref="C3:C8" si="0">A3^2</f>
        <v>1</v>
      </c>
      <c r="D3" s="2">
        <f t="shared" ref="D3:D8" si="1">A3*B3</f>
        <v>2</v>
      </c>
      <c r="E3" s="1">
        <f t="shared" ref="E3:E8" si="2">A3*A3*A3*A3</f>
        <v>1</v>
      </c>
      <c r="F3" s="1">
        <f t="shared" ref="F3:F8" si="3">A3*A3*A3</f>
        <v>1</v>
      </c>
      <c r="G3" s="1">
        <f t="shared" ref="G3:G8" si="4">C3*B3</f>
        <v>2</v>
      </c>
      <c r="J3" s="10" t="s">
        <v>6</v>
      </c>
      <c r="K3" s="2">
        <f>E9</f>
        <v>1134.0625</v>
      </c>
      <c r="L3" s="2">
        <f>F9</f>
        <v>253.125</v>
      </c>
      <c r="M3" s="2">
        <f>C9</f>
        <v>60.25</v>
      </c>
      <c r="N3" s="2" t="s">
        <v>22</v>
      </c>
      <c r="O3" s="2">
        <f>G9</f>
        <v>652.5</v>
      </c>
    </row>
    <row r="4" spans="1:15" x14ac:dyDescent="0.25">
      <c r="A4" s="14">
        <v>1</v>
      </c>
      <c r="B4" s="14">
        <v>3</v>
      </c>
      <c r="C4" s="2">
        <f t="shared" si="0"/>
        <v>1</v>
      </c>
      <c r="D4" s="2">
        <f t="shared" si="1"/>
        <v>3</v>
      </c>
      <c r="E4" s="1">
        <f t="shared" si="2"/>
        <v>1</v>
      </c>
      <c r="F4" s="1">
        <f t="shared" si="3"/>
        <v>1</v>
      </c>
      <c r="G4" s="1">
        <f t="shared" si="4"/>
        <v>3</v>
      </c>
      <c r="J4" s="10" t="s">
        <v>6</v>
      </c>
      <c r="K4" s="2">
        <f>F9</f>
        <v>253.125</v>
      </c>
      <c r="L4" s="2">
        <f>C9</f>
        <v>60.25</v>
      </c>
      <c r="M4" s="2">
        <f>A9</f>
        <v>16.5</v>
      </c>
      <c r="N4" s="2" t="s">
        <v>23</v>
      </c>
      <c r="O4" s="2">
        <f>D9</f>
        <v>155.5</v>
      </c>
    </row>
    <row r="5" spans="1:15" x14ac:dyDescent="0.25">
      <c r="A5" s="14">
        <v>2</v>
      </c>
      <c r="B5" s="14">
        <v>5</v>
      </c>
      <c r="C5" s="2">
        <f t="shared" si="0"/>
        <v>4</v>
      </c>
      <c r="D5" s="2">
        <f t="shared" si="1"/>
        <v>10</v>
      </c>
      <c r="E5" s="1">
        <f t="shared" si="2"/>
        <v>16</v>
      </c>
      <c r="F5" s="1">
        <f t="shared" si="3"/>
        <v>8</v>
      </c>
      <c r="G5" s="1">
        <f t="shared" si="4"/>
        <v>20</v>
      </c>
      <c r="J5" s="10">
        <v>1</v>
      </c>
      <c r="K5" s="2">
        <f>C9</f>
        <v>60.25</v>
      </c>
      <c r="L5" s="2">
        <f>A9</f>
        <v>16.5</v>
      </c>
      <c r="M5" s="2">
        <f>B11</f>
        <v>7</v>
      </c>
      <c r="N5" s="2" t="s">
        <v>24</v>
      </c>
      <c r="O5" s="2">
        <f>B9</f>
        <v>42.5</v>
      </c>
    </row>
    <row r="6" spans="1:15" x14ac:dyDescent="0.25">
      <c r="A6" s="14">
        <v>3</v>
      </c>
      <c r="B6" s="14">
        <v>8</v>
      </c>
      <c r="C6" s="2">
        <f t="shared" si="0"/>
        <v>9</v>
      </c>
      <c r="D6" s="2">
        <f t="shared" si="1"/>
        <v>24</v>
      </c>
      <c r="E6" s="1">
        <f t="shared" si="2"/>
        <v>81</v>
      </c>
      <c r="F6" s="1">
        <f t="shared" si="3"/>
        <v>27</v>
      </c>
      <c r="G6" s="1">
        <f t="shared" si="4"/>
        <v>72</v>
      </c>
    </row>
    <row r="7" spans="1:15" x14ac:dyDescent="0.25">
      <c r="A7" s="14">
        <v>4.5</v>
      </c>
      <c r="B7" s="14">
        <v>12</v>
      </c>
      <c r="C7" s="2">
        <f t="shared" si="0"/>
        <v>20.25</v>
      </c>
      <c r="D7" s="2">
        <f t="shared" si="1"/>
        <v>54</v>
      </c>
      <c r="E7" s="1">
        <f t="shared" si="2"/>
        <v>410.0625</v>
      </c>
      <c r="F7" s="1">
        <f t="shared" si="3"/>
        <v>91.125</v>
      </c>
      <c r="G7" s="1">
        <f t="shared" si="4"/>
        <v>243</v>
      </c>
      <c r="N7" s="16" t="s">
        <v>0</v>
      </c>
      <c r="O7" s="7">
        <v>-2.948134262E-2</v>
      </c>
    </row>
    <row r="8" spans="1:15" x14ac:dyDescent="0.25">
      <c r="A8" s="14">
        <v>5</v>
      </c>
      <c r="B8" s="14">
        <v>12.5</v>
      </c>
      <c r="C8" s="2">
        <f t="shared" si="0"/>
        <v>25</v>
      </c>
      <c r="D8" s="2">
        <f t="shared" si="1"/>
        <v>62.5</v>
      </c>
      <c r="E8" s="1">
        <f t="shared" si="2"/>
        <v>625</v>
      </c>
      <c r="F8" s="1">
        <f t="shared" si="3"/>
        <v>125</v>
      </c>
      <c r="G8" s="1">
        <f t="shared" si="4"/>
        <v>312.5</v>
      </c>
      <c r="N8" s="16" t="s">
        <v>1</v>
      </c>
      <c r="O8" s="7">
        <v>2.7436730050000002</v>
      </c>
    </row>
    <row r="9" spans="1:15" x14ac:dyDescent="0.25">
      <c r="A9" s="3">
        <f>SUM(A2:A8)</f>
        <v>16.5</v>
      </c>
      <c r="B9" s="3">
        <f>SUM(B2:B8)</f>
        <v>42.5</v>
      </c>
      <c r="C9" s="3">
        <f>SUM(C1:C8)</f>
        <v>60.25</v>
      </c>
      <c r="D9" s="3">
        <f>SUM(D2:D8)</f>
        <v>155.5</v>
      </c>
      <c r="E9" s="7">
        <f>SUM(E2:E8)</f>
        <v>1134.0625</v>
      </c>
      <c r="F9" s="7">
        <f>SUM(F2:F8)</f>
        <v>253.125</v>
      </c>
      <c r="G9" s="7">
        <f>SUM(G2:G8)</f>
        <v>652.5</v>
      </c>
      <c r="N9" s="16" t="s">
        <v>38</v>
      </c>
      <c r="O9" s="7">
        <f>-0.14205052669</f>
        <v>-0.14205052669000001</v>
      </c>
    </row>
    <row r="11" spans="1:15" ht="15.75" thickBot="1" x14ac:dyDescent="0.3">
      <c r="A11" s="2" t="s">
        <v>15</v>
      </c>
      <c r="B11" s="3">
        <f>COUNT(A2:A8)</f>
        <v>7</v>
      </c>
      <c r="J11" t="s">
        <v>43</v>
      </c>
    </row>
    <row r="12" spans="1:15" ht="15.75" thickBot="1" x14ac:dyDescent="0.3">
      <c r="B12" s="4"/>
      <c r="C12" s="4"/>
      <c r="D12" s="5"/>
      <c r="E12" s="4"/>
      <c r="F12" s="5"/>
      <c r="G12" s="4"/>
      <c r="J12" s="40" t="s">
        <v>33</v>
      </c>
      <c r="K12" s="39" t="s">
        <v>32</v>
      </c>
    </row>
    <row r="13" spans="1:15" x14ac:dyDescent="0.25">
      <c r="A13" s="11" t="s">
        <v>18</v>
      </c>
      <c r="B13" s="12"/>
      <c r="C13" s="12"/>
      <c r="D13" s="13"/>
      <c r="E13" s="12"/>
      <c r="F13" s="13"/>
      <c r="G13" s="12"/>
      <c r="H13" s="11"/>
      <c r="J13" s="26">
        <f>$O$7*(A2^2)+$O$8*A2+$O$9</f>
        <v>-0.14205052669000001</v>
      </c>
      <c r="K13" s="18">
        <f>(B2-J13)^2</f>
        <v>2.0178352132906405E-2</v>
      </c>
    </row>
    <row r="14" spans="1:15" x14ac:dyDescent="0.25">
      <c r="A14" s="11" t="s">
        <v>17</v>
      </c>
      <c r="B14" s="11"/>
      <c r="C14" s="11"/>
      <c r="D14" s="11"/>
      <c r="E14" s="11"/>
      <c r="F14" s="11"/>
      <c r="G14" s="11"/>
      <c r="H14" s="11"/>
      <c r="J14" s="26">
        <f t="shared" ref="J14:J22" si="5">$O$7*(A3^2)+$O$8*A3+$O$9</f>
        <v>2.5721411356900004</v>
      </c>
      <c r="K14" s="18">
        <f t="shared" ref="K14:K19" si="6">(B3-J14)^2</f>
        <v>0.32734547914864343</v>
      </c>
    </row>
    <row r="15" spans="1:15" x14ac:dyDescent="0.25">
      <c r="J15" s="26">
        <f t="shared" si="5"/>
        <v>2.5721411356900004</v>
      </c>
      <c r="K15" s="18">
        <f t="shared" si="6"/>
        <v>0.18306320776864268</v>
      </c>
    </row>
    <row r="16" spans="1:15" x14ac:dyDescent="0.25">
      <c r="J16" s="26">
        <f t="shared" si="5"/>
        <v>5.2273701128300001</v>
      </c>
      <c r="K16" s="18">
        <f t="shared" si="6"/>
        <v>5.1697168208326968E-2</v>
      </c>
    </row>
    <row r="17" spans="10:11" x14ac:dyDescent="0.25">
      <c r="J17" s="26">
        <f t="shared" si="5"/>
        <v>7.8236364047300011</v>
      </c>
      <c r="K17" s="18">
        <f t="shared" si="6"/>
        <v>3.1104117736559977E-2</v>
      </c>
    </row>
    <row r="18" spans="10:11" x14ac:dyDescent="0.25">
      <c r="J18" s="26">
        <f t="shared" si="5"/>
        <v>11.607480807755003</v>
      </c>
      <c r="K18" s="18">
        <f t="shared" si="6"/>
        <v>0.15407131628066481</v>
      </c>
    </row>
    <row r="19" spans="10:11" x14ac:dyDescent="0.25">
      <c r="J19" s="26">
        <f t="shared" si="5"/>
        <v>12.839280932810002</v>
      </c>
      <c r="K19" s="18">
        <f t="shared" si="6"/>
        <v>0.1151115513684252</v>
      </c>
    </row>
    <row r="20" spans="10:11" x14ac:dyDescent="0.25">
      <c r="J20" s="26"/>
      <c r="K20" s="2"/>
    </row>
    <row r="21" spans="10:11" x14ac:dyDescent="0.25">
      <c r="J21" s="26"/>
      <c r="K21" s="2"/>
    </row>
    <row r="22" spans="10:11" x14ac:dyDescent="0.25">
      <c r="J22" s="26"/>
      <c r="K22" s="2"/>
    </row>
    <row r="23" spans="10:11" x14ac:dyDescent="0.25">
      <c r="J23" s="28"/>
      <c r="K23" s="3">
        <f>SUM(K13:K19)</f>
        <v>0.8825711926441695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0BE8-B695-470F-9EED-26FA100636DE}">
  <dimension ref="A1:G13"/>
  <sheetViews>
    <sheetView tabSelected="1" workbookViewId="0">
      <selection activeCell="C13" sqref="C13"/>
    </sheetView>
  </sheetViews>
  <sheetFormatPr baseColWidth="10" defaultRowHeight="15" x14ac:dyDescent="0.25"/>
  <cols>
    <col min="3" max="4" width="11.85546875" bestFit="1" customWidth="1"/>
  </cols>
  <sheetData>
    <row r="1" spans="1:7" x14ac:dyDescent="0.25">
      <c r="A1" s="2" t="s">
        <v>2</v>
      </c>
      <c r="B1" s="2" t="s">
        <v>3</v>
      </c>
      <c r="C1" s="2" t="s">
        <v>7</v>
      </c>
      <c r="D1" s="2" t="s">
        <v>8</v>
      </c>
      <c r="E1" s="2" t="s">
        <v>9</v>
      </c>
      <c r="F1" s="4"/>
    </row>
    <row r="2" spans="1:7" x14ac:dyDescent="0.25">
      <c r="A2" s="2">
        <v>0</v>
      </c>
      <c r="B2" s="2">
        <v>0</v>
      </c>
      <c r="C2" s="2">
        <f>EXP(2*A2)</f>
        <v>1</v>
      </c>
      <c r="D2" s="2">
        <f>EXP(A2)</f>
        <v>1</v>
      </c>
      <c r="E2" s="2">
        <f>B2*EXP(A2)</f>
        <v>0</v>
      </c>
      <c r="F2" s="4"/>
    </row>
    <row r="3" spans="1:7" x14ac:dyDescent="0.25">
      <c r="A3" s="2">
        <v>1</v>
      </c>
      <c r="B3" s="2">
        <v>2</v>
      </c>
      <c r="C3" s="2">
        <f t="shared" ref="C3:C8" si="0">EXP(2*A3)</f>
        <v>7.3890560989306504</v>
      </c>
      <c r="D3" s="2">
        <f t="shared" ref="D3:D8" si="1">EXP(A3)</f>
        <v>2.7182818284590451</v>
      </c>
      <c r="E3" s="2">
        <f t="shared" ref="E3:E8" si="2">B3*EXP(A3)</f>
        <v>5.4365636569180902</v>
      </c>
      <c r="F3" s="4"/>
    </row>
    <row r="4" spans="1:7" x14ac:dyDescent="0.25">
      <c r="A4" s="2">
        <v>1</v>
      </c>
      <c r="B4" s="2">
        <v>3</v>
      </c>
      <c r="C4" s="2">
        <f t="shared" si="0"/>
        <v>7.3890560989306504</v>
      </c>
      <c r="D4" s="2">
        <f t="shared" si="1"/>
        <v>2.7182818284590451</v>
      </c>
      <c r="E4" s="2">
        <f t="shared" si="2"/>
        <v>8.1548454853771357</v>
      </c>
      <c r="F4" s="4"/>
    </row>
    <row r="5" spans="1:7" x14ac:dyDescent="0.25">
      <c r="A5" s="2">
        <v>2</v>
      </c>
      <c r="B5" s="2">
        <v>5</v>
      </c>
      <c r="C5" s="2">
        <f t="shared" si="0"/>
        <v>54.598150033144236</v>
      </c>
      <c r="D5" s="2">
        <f t="shared" si="1"/>
        <v>7.3890560989306504</v>
      </c>
      <c r="E5" s="2">
        <f t="shared" si="2"/>
        <v>36.945280494653254</v>
      </c>
      <c r="F5" s="4"/>
    </row>
    <row r="6" spans="1:7" x14ac:dyDescent="0.25">
      <c r="A6" s="2">
        <v>3</v>
      </c>
      <c r="B6" s="2">
        <v>8</v>
      </c>
      <c r="C6" s="2">
        <f t="shared" si="0"/>
        <v>403.42879349273511</v>
      </c>
      <c r="D6" s="2">
        <f t="shared" si="1"/>
        <v>20.085536923187668</v>
      </c>
      <c r="E6" s="2">
        <f t="shared" si="2"/>
        <v>160.68429538550134</v>
      </c>
      <c r="F6" s="4"/>
    </row>
    <row r="7" spans="1:7" x14ac:dyDescent="0.25">
      <c r="A7" s="2">
        <v>4.5</v>
      </c>
      <c r="B7" s="2">
        <v>12</v>
      </c>
      <c r="C7" s="2">
        <f t="shared" si="0"/>
        <v>8103.0839275753842</v>
      </c>
      <c r="D7" s="2">
        <f t="shared" si="1"/>
        <v>90.017131300521811</v>
      </c>
      <c r="E7" s="2">
        <f t="shared" si="2"/>
        <v>1080.2055756062618</v>
      </c>
      <c r="F7" s="4"/>
    </row>
    <row r="8" spans="1:7" x14ac:dyDescent="0.25">
      <c r="A8" s="2">
        <v>5</v>
      </c>
      <c r="B8" s="2">
        <v>12.5</v>
      </c>
      <c r="C8" s="2">
        <f t="shared" si="0"/>
        <v>22026.465794806718</v>
      </c>
      <c r="D8" s="2">
        <f t="shared" si="1"/>
        <v>148.4131591025766</v>
      </c>
      <c r="E8" s="2">
        <f t="shared" si="2"/>
        <v>1855.1644887822074</v>
      </c>
      <c r="F8" s="4"/>
    </row>
    <row r="9" spans="1:7" x14ac:dyDescent="0.25">
      <c r="A9" s="3">
        <f>SUM(A2:A8)</f>
        <v>16.5</v>
      </c>
      <c r="B9" s="3">
        <f>SUM(B2:B8)</f>
        <v>42.5</v>
      </c>
      <c r="C9" s="3">
        <f>SUM(C1:C8)</f>
        <v>30603.354778105844</v>
      </c>
      <c r="D9" s="3">
        <f>SUM(D2:D8)</f>
        <v>272.34144708213483</v>
      </c>
      <c r="E9" s="3">
        <f>SUM(E2:E8)</f>
        <v>3146.5910494109194</v>
      </c>
      <c r="F9" s="4"/>
    </row>
    <row r="12" spans="1:7" x14ac:dyDescent="0.25">
      <c r="A12" t="s">
        <v>4</v>
      </c>
      <c r="B12" s="2">
        <f>C9</f>
        <v>30603.354778105844</v>
      </c>
      <c r="C12" s="2">
        <f>D9</f>
        <v>272.34144708213483</v>
      </c>
      <c r="E12" s="2" t="s">
        <v>0</v>
      </c>
      <c r="G12" s="2">
        <f>E9</f>
        <v>3146.5910494109194</v>
      </c>
    </row>
    <row r="13" spans="1:7" x14ac:dyDescent="0.25">
      <c r="B13" s="2">
        <f>D9</f>
        <v>272.34144708213483</v>
      </c>
      <c r="C13" s="2">
        <v>7</v>
      </c>
      <c r="E13" s="2" t="s">
        <v>1</v>
      </c>
      <c r="G13" s="2">
        <f>B9</f>
        <v>42.5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435A-4531-4405-AF22-30CDDC997908}">
  <dimension ref="A1:L14"/>
  <sheetViews>
    <sheetView workbookViewId="0">
      <selection activeCell="I8" sqref="I8"/>
    </sheetView>
  </sheetViews>
  <sheetFormatPr baseColWidth="10" defaultRowHeight="15" x14ac:dyDescent="0.25"/>
  <cols>
    <col min="5" max="5" width="13.85546875" customWidth="1"/>
    <col min="6" max="6" width="14.28515625" customWidth="1"/>
    <col min="8" max="8" width="13.85546875" customWidth="1"/>
  </cols>
  <sheetData>
    <row r="1" spans="1:12" x14ac:dyDescent="0.25">
      <c r="A1" s="2" t="s">
        <v>2</v>
      </c>
      <c r="B1" s="2" t="s">
        <v>3</v>
      </c>
      <c r="C1" s="2" t="s">
        <v>10</v>
      </c>
      <c r="D1" s="2" t="s">
        <v>5</v>
      </c>
      <c r="E1" s="1" t="s">
        <v>11</v>
      </c>
      <c r="F1" s="1" t="s">
        <v>12</v>
      </c>
      <c r="H1" s="24" t="s">
        <v>37</v>
      </c>
      <c r="I1" s="24"/>
      <c r="J1" s="24"/>
      <c r="K1" s="24"/>
      <c r="L1" s="24"/>
    </row>
    <row r="2" spans="1:12" x14ac:dyDescent="0.25">
      <c r="A2" s="2">
        <v>0</v>
      </c>
      <c r="B2" s="2">
        <v>0</v>
      </c>
      <c r="C2" s="2">
        <f>(LN(A2+1))^2</f>
        <v>0</v>
      </c>
      <c r="D2" s="2">
        <f>A2*B2</f>
        <v>0</v>
      </c>
      <c r="E2" s="1">
        <f>((LN(A2+1))^2)*A2</f>
        <v>0</v>
      </c>
      <c r="F2" s="1">
        <f>((LN(A2+1))^2)*B2</f>
        <v>0</v>
      </c>
    </row>
    <row r="3" spans="1:12" x14ac:dyDescent="0.25">
      <c r="A3" s="2">
        <v>1</v>
      </c>
      <c r="B3" s="2">
        <v>2</v>
      </c>
      <c r="C3" s="2">
        <f t="shared" ref="C3:C8" si="0">(LN(A3+1))^2</f>
        <v>0.48045301391820139</v>
      </c>
      <c r="D3" s="2">
        <f t="shared" ref="D3:D8" si="1">A3*B3</f>
        <v>2</v>
      </c>
      <c r="E3" s="1">
        <f t="shared" ref="E3:E8" si="2">((LN(A3+1))^2)*A3</f>
        <v>0.48045301391820139</v>
      </c>
      <c r="F3" s="1">
        <f t="shared" ref="F3:F8" si="3">((LN(A3+1))^2)*B3</f>
        <v>0.96090602783640278</v>
      </c>
    </row>
    <row r="4" spans="1:12" x14ac:dyDescent="0.25">
      <c r="A4" s="2">
        <v>1</v>
      </c>
      <c r="B4" s="2">
        <v>3</v>
      </c>
      <c r="C4" s="2">
        <f t="shared" si="0"/>
        <v>0.48045301391820139</v>
      </c>
      <c r="D4" s="2">
        <f t="shared" si="1"/>
        <v>3</v>
      </c>
      <c r="E4" s="1">
        <f t="shared" si="2"/>
        <v>0.48045301391820139</v>
      </c>
      <c r="F4" s="1">
        <f t="shared" si="3"/>
        <v>1.4413590417546041</v>
      </c>
    </row>
    <row r="5" spans="1:12" x14ac:dyDescent="0.25">
      <c r="A5" s="2">
        <v>2</v>
      </c>
      <c r="B5" s="2">
        <v>5</v>
      </c>
      <c r="C5" s="2">
        <f t="shared" si="0"/>
        <v>1.2069489608125821</v>
      </c>
      <c r="D5" s="2">
        <f t="shared" si="1"/>
        <v>10</v>
      </c>
      <c r="E5" s="1">
        <f t="shared" si="2"/>
        <v>2.4138979216251641</v>
      </c>
      <c r="F5" s="1">
        <f t="shared" si="3"/>
        <v>6.0347448040629104</v>
      </c>
    </row>
    <row r="6" spans="1:12" x14ac:dyDescent="0.25">
      <c r="A6" s="2">
        <v>3</v>
      </c>
      <c r="B6" s="2">
        <v>8</v>
      </c>
      <c r="C6" s="2">
        <f t="shared" si="0"/>
        <v>1.9218120556728056</v>
      </c>
      <c r="D6" s="2">
        <f t="shared" si="1"/>
        <v>24</v>
      </c>
      <c r="E6" s="1">
        <f t="shared" si="2"/>
        <v>5.7654361670184162</v>
      </c>
      <c r="F6" s="1">
        <f t="shared" si="3"/>
        <v>15.374496445382444</v>
      </c>
    </row>
    <row r="7" spans="1:12" x14ac:dyDescent="0.25">
      <c r="A7" s="2">
        <v>4.5</v>
      </c>
      <c r="B7" s="2">
        <v>12</v>
      </c>
      <c r="C7" s="2">
        <f t="shared" si="0"/>
        <v>2.9061660579905504</v>
      </c>
      <c r="D7" s="2">
        <f t="shared" si="1"/>
        <v>54</v>
      </c>
      <c r="E7" s="1">
        <f t="shared" si="2"/>
        <v>13.077747260957477</v>
      </c>
      <c r="F7" s="1">
        <f t="shared" si="3"/>
        <v>34.873992695886606</v>
      </c>
    </row>
    <row r="8" spans="1:12" x14ac:dyDescent="0.25">
      <c r="A8" s="2">
        <v>5</v>
      </c>
      <c r="B8" s="2">
        <v>12.5</v>
      </c>
      <c r="C8" s="2">
        <f t="shared" si="0"/>
        <v>3.2104019955684011</v>
      </c>
      <c r="D8" s="2">
        <f t="shared" si="1"/>
        <v>62.5</v>
      </c>
      <c r="E8" s="1">
        <f t="shared" si="2"/>
        <v>16.052009977842005</v>
      </c>
      <c r="F8" s="1">
        <f t="shared" si="3"/>
        <v>40.130024944605012</v>
      </c>
    </row>
    <row r="9" spans="1:12" x14ac:dyDescent="0.25">
      <c r="A9" s="3">
        <f>SUM(A2:A8)</f>
        <v>16.5</v>
      </c>
      <c r="B9" s="3">
        <f>SUM(B2:B8)</f>
        <v>42.5</v>
      </c>
      <c r="C9" s="3">
        <f>SUM(C1:C8)</f>
        <v>10.206235097880743</v>
      </c>
      <c r="D9" s="3">
        <f>SUM(D1:D8)</f>
        <v>155.5</v>
      </c>
      <c r="E9" s="3">
        <f t="shared" ref="E9:F9" si="4">SUM(E1:E8)</f>
        <v>38.269997355279465</v>
      </c>
      <c r="F9" s="3">
        <f t="shared" si="4"/>
        <v>98.81552395952798</v>
      </c>
    </row>
    <row r="12" spans="1:12" x14ac:dyDescent="0.25">
      <c r="A12" t="s">
        <v>4</v>
      </c>
      <c r="B12" s="2">
        <f>C9</f>
        <v>10.206235097880743</v>
      </c>
      <c r="C12" s="2">
        <f>E9</f>
        <v>38.269997355279465</v>
      </c>
      <c r="E12" s="2" t="s">
        <v>0</v>
      </c>
      <c r="G12" s="2">
        <f>F9</f>
        <v>98.81552395952798</v>
      </c>
    </row>
    <row r="13" spans="1:12" x14ac:dyDescent="0.25">
      <c r="B13" s="2">
        <f>E9</f>
        <v>38.269997355279465</v>
      </c>
      <c r="C13" s="2">
        <v>7</v>
      </c>
      <c r="E13" s="2" t="s">
        <v>1</v>
      </c>
      <c r="G13" s="2">
        <f>D9</f>
        <v>155.5</v>
      </c>
    </row>
    <row r="14" spans="1:12" x14ac:dyDescent="0.25">
      <c r="C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D6C-8926-4B67-8510-E3BE00FB6A4A}">
  <dimension ref="A1:F15"/>
  <sheetViews>
    <sheetView workbookViewId="0">
      <selection sqref="A1:D12"/>
    </sheetView>
  </sheetViews>
  <sheetFormatPr baseColWidth="10" defaultRowHeight="15" x14ac:dyDescent="0.25"/>
  <cols>
    <col min="4" max="4" width="11.85546875" bestFit="1" customWidth="1"/>
    <col min="6" max="6" width="36.140625" customWidth="1"/>
  </cols>
  <sheetData>
    <row r="1" spans="1:6" ht="15.75" thickBot="1" x14ac:dyDescent="0.3">
      <c r="A1" s="19" t="s">
        <v>30</v>
      </c>
      <c r="B1" s="20" t="s">
        <v>31</v>
      </c>
      <c r="C1" s="20" t="s">
        <v>33</v>
      </c>
      <c r="D1" s="21" t="s">
        <v>32</v>
      </c>
      <c r="F1" s="22" t="s">
        <v>34</v>
      </c>
    </row>
    <row r="2" spans="1:6" x14ac:dyDescent="0.25">
      <c r="A2" s="18">
        <v>2</v>
      </c>
      <c r="B2" s="18">
        <v>20.3</v>
      </c>
      <c r="C2" s="18">
        <f>0.9*EXP(0.8*A2)+18</f>
        <v>22.457729181955603</v>
      </c>
      <c r="D2" s="18">
        <f>(B2-C2)^2</f>
        <v>4.6557952226627934</v>
      </c>
      <c r="F2" s="23" t="s">
        <v>35</v>
      </c>
    </row>
    <row r="3" spans="1:6" x14ac:dyDescent="0.25">
      <c r="A3" s="2">
        <v>3</v>
      </c>
      <c r="B3" s="2">
        <v>26</v>
      </c>
      <c r="C3" s="18">
        <f t="shared" ref="C3:C7" si="0">0.9*EXP(0.8*A3)+18</f>
        <v>27.920858742577444</v>
      </c>
      <c r="D3" s="18">
        <f t="shared" ref="D3:D7" si="1">(B3-C3)^2</f>
        <v>3.6896983089361992</v>
      </c>
    </row>
    <row r="4" spans="1:6" x14ac:dyDescent="0.25">
      <c r="A4" s="2">
        <v>3.5</v>
      </c>
      <c r="B4" s="2">
        <v>28.8</v>
      </c>
      <c r="C4" s="18">
        <f t="shared" si="0"/>
        <v>32.800182093987353</v>
      </c>
      <c r="D4" s="18">
        <f t="shared" si="1"/>
        <v>16.001456785057034</v>
      </c>
    </row>
    <row r="5" spans="1:6" x14ac:dyDescent="0.25">
      <c r="A5" s="2">
        <v>4</v>
      </c>
      <c r="B5" s="2">
        <v>26.2</v>
      </c>
      <c r="C5" s="18">
        <f t="shared" si="0"/>
        <v>40.079277177398417</v>
      </c>
      <c r="D5" s="18">
        <f t="shared" si="1"/>
        <v>192.63433496705258</v>
      </c>
    </row>
    <row r="6" spans="1:6" x14ac:dyDescent="0.25">
      <c r="A6" s="2">
        <v>4.5</v>
      </c>
      <c r="B6" s="2">
        <v>16.100000000000001</v>
      </c>
      <c r="C6" s="18">
        <f t="shared" si="0"/>
        <v>50.938410999310193</v>
      </c>
      <c r="D6" s="18">
        <f t="shared" si="1"/>
        <v>1213.7148809568573</v>
      </c>
    </row>
    <row r="7" spans="1:6" x14ac:dyDescent="0.25">
      <c r="A7" s="2">
        <v>5</v>
      </c>
      <c r="B7" s="2">
        <v>12</v>
      </c>
      <c r="C7" s="18">
        <f t="shared" si="0"/>
        <v>67.138335029829818</v>
      </c>
      <c r="D7" s="18">
        <f t="shared" si="1"/>
        <v>3040.2359898617578</v>
      </c>
      <c r="F7" s="24" t="s">
        <v>36</v>
      </c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C11" s="2"/>
      <c r="D11" s="2"/>
    </row>
    <row r="12" spans="1:6" x14ac:dyDescent="0.25">
      <c r="A12" s="25"/>
      <c r="B12" s="25"/>
      <c r="C12" s="25"/>
      <c r="D12" s="3">
        <f>SUM(D2:D7)</f>
        <v>4470.9321561023235</v>
      </c>
    </row>
    <row r="14" spans="1:6" x14ac:dyDescent="0.25">
      <c r="A14" s="1" t="s">
        <v>39</v>
      </c>
      <c r="B14" s="1">
        <v>17.2017381</v>
      </c>
    </row>
    <row r="15" spans="1:6" x14ac:dyDescent="0.25">
      <c r="A15" t="s">
        <v>40</v>
      </c>
      <c r="B15">
        <v>4470.9321559999998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Lineal</vt:lpstr>
      <vt:lpstr>x^2 . e^x</vt:lpstr>
      <vt:lpstr>Cuadrática - Parabólica</vt:lpstr>
      <vt:lpstr>Exponencial</vt:lpstr>
      <vt:lpstr>Logarítmica</vt:lpstr>
      <vt:lpstr>Cálculo de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Magno_31</dc:creator>
  <cp:lastModifiedBy>Magno_31</cp:lastModifiedBy>
  <dcterms:created xsi:type="dcterms:W3CDTF">2020-10-09T17:09:14Z</dcterms:created>
  <dcterms:modified xsi:type="dcterms:W3CDTF">2021-06-24T14:46:49Z</dcterms:modified>
</cp:coreProperties>
</file>