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Users\Magno_31\Desktop\msu 2\Parcial\"/>
    </mc:Choice>
  </mc:AlternateContent>
  <xr:revisionPtr revIDLastSave="0" documentId="13_ncr:1_{D9ED8948-D0AC-4F35-94FA-C5ECDCEDB027}" xr6:coauthVersionLast="47" xr6:coauthVersionMax="47" xr10:uidLastSave="{00000000-0000-0000-0000-000000000000}"/>
  <bookViews>
    <workbookView xWindow="-120" yWindow="-120" windowWidth="20730" windowHeight="11160" tabRatio="602" xr2:uid="{00000000-000D-0000-FFFF-FFFF00000000}"/>
  </bookViews>
  <sheets>
    <sheet name="Hoja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9" i="1" l="1"/>
  <c r="I64" i="1"/>
  <c r="I65" i="1"/>
  <c r="I66" i="1"/>
  <c r="I67" i="1"/>
  <c r="I68" i="1"/>
  <c r="I69" i="1"/>
  <c r="H64" i="1"/>
  <c r="H65" i="1"/>
  <c r="H66" i="1"/>
  <c r="H67" i="1"/>
  <c r="H68" i="1"/>
  <c r="H69" i="1"/>
  <c r="H63" i="1"/>
  <c r="G43" i="1"/>
  <c r="G44" i="1"/>
  <c r="G45" i="1"/>
  <c r="G46" i="1"/>
  <c r="G42" i="1"/>
  <c r="H46" i="1"/>
  <c r="K43" i="1"/>
  <c r="K44" i="1"/>
  <c r="K45" i="1"/>
  <c r="K46" i="1"/>
  <c r="K42" i="1"/>
  <c r="P43" i="1"/>
  <c r="P44" i="1"/>
  <c r="P45" i="1"/>
  <c r="P46" i="1"/>
  <c r="P42" i="1"/>
  <c r="O43" i="1"/>
  <c r="O44" i="1"/>
  <c r="O45" i="1"/>
  <c r="O46" i="1"/>
  <c r="O42" i="1"/>
  <c r="N43" i="1"/>
  <c r="N44" i="1"/>
  <c r="N45" i="1"/>
  <c r="N46" i="1"/>
  <c r="N42" i="1"/>
  <c r="L43" i="1"/>
  <c r="L44" i="1"/>
  <c r="L45" i="1"/>
  <c r="L46" i="1"/>
  <c r="L42" i="1"/>
  <c r="J43" i="1"/>
  <c r="J44" i="1"/>
  <c r="J45" i="1"/>
  <c r="J46" i="1"/>
  <c r="J42" i="1"/>
  <c r="I43" i="1"/>
  <c r="I44" i="1"/>
  <c r="I45" i="1"/>
  <c r="I46" i="1"/>
  <c r="I42" i="1"/>
  <c r="H43" i="1"/>
  <c r="H44" i="1"/>
  <c r="H45" i="1"/>
  <c r="H42" i="1"/>
  <c r="E48" i="1"/>
  <c r="F48" i="1"/>
  <c r="L48" i="1" l="1"/>
  <c r="G56" i="1" s="1"/>
  <c r="N48" i="1"/>
  <c r="I54" i="1" s="1"/>
  <c r="O48" i="1"/>
  <c r="I55" i="1" s="1"/>
  <c r="K48" i="1"/>
  <c r="G55" i="1" s="1"/>
  <c r="J48" i="1"/>
  <c r="I48" i="1"/>
  <c r="H48" i="1"/>
  <c r="G48" i="1"/>
  <c r="E54" i="1" s="1"/>
  <c r="F2" i="1" s="1"/>
  <c r="F68" i="1"/>
  <c r="E68" i="1"/>
  <c r="E64" i="1"/>
  <c r="E65" i="1"/>
  <c r="E66" i="1"/>
  <c r="E67" i="1"/>
  <c r="E63" i="1"/>
  <c r="P48" i="1" l="1"/>
  <c r="I56" i="1" s="1"/>
  <c r="I4" i="1" s="1"/>
  <c r="F56" i="1"/>
  <c r="G4" i="1" s="1"/>
  <c r="H4" i="1"/>
  <c r="F55" i="1"/>
  <c r="F67" i="1"/>
  <c r="F66" i="1"/>
  <c r="F65" i="1"/>
  <c r="F64" i="1"/>
  <c r="F63" i="1"/>
  <c r="J63" i="1" s="1"/>
  <c r="F54" i="1" l="1"/>
  <c r="E55" i="1"/>
  <c r="E56" i="1"/>
  <c r="F4" i="1" s="1"/>
  <c r="F7" i="1" s="1"/>
  <c r="G54" i="1"/>
  <c r="H2" i="1" s="1"/>
  <c r="G3" i="1"/>
  <c r="G6" i="1" s="1"/>
  <c r="F5" i="1"/>
  <c r="F8" i="1" s="1"/>
  <c r="F11" i="1" s="1"/>
  <c r="H3" i="1"/>
  <c r="I3" i="1"/>
  <c r="I2" i="1"/>
  <c r="D4" i="1"/>
  <c r="L13" i="1"/>
  <c r="O9" i="1"/>
  <c r="O13" i="1" s="1"/>
  <c r="N9" i="1"/>
  <c r="N13" i="1" s="1"/>
  <c r="N17" i="1" s="1"/>
  <c r="M9" i="1"/>
  <c r="M13" i="1" s="1"/>
  <c r="M17" i="1" s="1"/>
  <c r="L9" i="1"/>
  <c r="K9" i="1"/>
  <c r="K13" i="1" s="1"/>
  <c r="K17" i="1" s="1"/>
  <c r="O8" i="1"/>
  <c r="O12" i="1" s="1"/>
  <c r="O16" i="1" s="1"/>
  <c r="N8" i="1"/>
  <c r="N12" i="1" s="1"/>
  <c r="N16" i="1" s="1"/>
  <c r="M8" i="1"/>
  <c r="M12" i="1" s="1"/>
  <c r="M16" i="1" s="1"/>
  <c r="L8" i="1"/>
  <c r="L12" i="1" s="1"/>
  <c r="L16" i="1" s="1"/>
  <c r="K8" i="1"/>
  <c r="K12" i="1" s="1"/>
  <c r="K16" i="1" s="1"/>
  <c r="O7" i="1"/>
  <c r="O11" i="1" s="1"/>
  <c r="N7" i="1"/>
  <c r="N11" i="1" s="1"/>
  <c r="M7" i="1"/>
  <c r="M11" i="1" s="1"/>
  <c r="L7" i="1"/>
  <c r="L11" i="1" s="1"/>
  <c r="L15" i="1" s="1"/>
  <c r="L19" i="1" s="1"/>
  <c r="L23" i="1" s="1"/>
  <c r="K7" i="1"/>
  <c r="K11" i="1" s="1"/>
  <c r="I7" i="1"/>
  <c r="H7" i="1"/>
  <c r="G7" i="1"/>
  <c r="O6" i="1"/>
  <c r="O10" i="1" s="1"/>
  <c r="O14" i="1" s="1"/>
  <c r="N6" i="1"/>
  <c r="N10" i="1" s="1"/>
  <c r="N14" i="1" s="1"/>
  <c r="M6" i="1"/>
  <c r="M10" i="1" s="1"/>
  <c r="M14" i="1" s="1"/>
  <c r="L6" i="1"/>
  <c r="L10" i="1" s="1"/>
  <c r="L14" i="1" s="1"/>
  <c r="K6" i="1"/>
  <c r="K10" i="1" s="1"/>
  <c r="K14" i="1" s="1"/>
  <c r="D5" i="1"/>
  <c r="D7" i="1" s="1"/>
  <c r="D9" i="1" s="1"/>
  <c r="C5" i="1"/>
  <c r="C7" i="1" s="1"/>
  <c r="C9" i="1" s="1"/>
  <c r="B5" i="1"/>
  <c r="B7" i="1" s="1"/>
  <c r="B9" i="1" s="1"/>
  <c r="B4" i="1"/>
  <c r="I6" i="1" l="1"/>
  <c r="H6" i="1"/>
  <c r="F3" i="1"/>
  <c r="F6" i="1" s="1"/>
  <c r="F9" i="1" s="1"/>
  <c r="G2" i="1"/>
  <c r="G5" i="1" s="1"/>
  <c r="G8" i="1" s="1"/>
  <c r="G11" i="1" s="1"/>
  <c r="H5" i="1"/>
  <c r="H8" i="1" s="1"/>
  <c r="H11" i="1" s="1"/>
  <c r="I5" i="1"/>
  <c r="I8" i="1" s="1"/>
  <c r="I11" i="1" s="1"/>
  <c r="F10" i="1"/>
  <c r="C4" i="1"/>
  <c r="D6" i="1" s="1"/>
  <c r="N18" i="1"/>
  <c r="N22" i="1" s="1"/>
  <c r="M15" i="1"/>
  <c r="M19" i="1" s="1"/>
  <c r="M23" i="1" s="1"/>
  <c r="K18" i="1"/>
  <c r="K22" i="1" s="1"/>
  <c r="N15" i="1"/>
  <c r="N19" i="1" s="1"/>
  <c r="N23" i="1" s="1"/>
  <c r="L20" i="1"/>
  <c r="O17" i="1"/>
  <c r="N20" i="1"/>
  <c r="L18" i="1"/>
  <c r="L22" i="1" s="1"/>
  <c r="K15" i="1"/>
  <c r="K19" i="1" s="1"/>
  <c r="K23" i="1" s="1"/>
  <c r="O15" i="1"/>
  <c r="O19" i="1" s="1"/>
  <c r="O23" i="1" s="1"/>
  <c r="L17" i="1"/>
  <c r="L21" i="1" s="1"/>
  <c r="I9" i="1" l="1"/>
  <c r="H10" i="1"/>
  <c r="H13" i="1" s="1"/>
  <c r="H9" i="1"/>
  <c r="G9" i="1"/>
  <c r="G12" i="1" s="1"/>
  <c r="G15" i="1" s="1"/>
  <c r="G18" i="1" s="1"/>
  <c r="G10" i="1"/>
  <c r="I10" i="1"/>
  <c r="C6" i="1"/>
  <c r="B6" i="1"/>
  <c r="B8" i="1" s="1"/>
  <c r="O21" i="1"/>
  <c r="M20" i="1"/>
  <c r="M24" i="1" s="1"/>
  <c r="M28" i="1" s="1"/>
  <c r="M32" i="1" s="1"/>
  <c r="L26" i="1"/>
  <c r="L30" i="1" s="1"/>
  <c r="K21" i="1"/>
  <c r="O18" i="1"/>
  <c r="O22" i="1" s="1"/>
  <c r="N21" i="1"/>
  <c r="N25" i="1" s="1"/>
  <c r="M21" i="1"/>
  <c r="L24" i="1"/>
  <c r="O20" i="1"/>
  <c r="M18" i="1"/>
  <c r="M22" i="1" s="1"/>
  <c r="M26" i="1" s="1"/>
  <c r="M30" i="1" s="1"/>
  <c r="K20" i="1"/>
  <c r="K24" i="1" s="1"/>
  <c r="K28" i="1" s="1"/>
  <c r="K32" i="1" s="1"/>
  <c r="I13" i="1" l="1"/>
  <c r="F12" i="1"/>
  <c r="F15" i="1" s="1"/>
  <c r="F18" i="1" s="1"/>
  <c r="F13" i="1"/>
  <c r="G13" i="1"/>
  <c r="G16" i="1" s="1"/>
  <c r="G14" i="1"/>
  <c r="G17" i="1" s="1"/>
  <c r="I12" i="1"/>
  <c r="I15" i="1" s="1"/>
  <c r="I18" i="1" s="1"/>
  <c r="H12" i="1"/>
  <c r="H14" i="1" s="1"/>
  <c r="H17" i="1" s="1"/>
  <c r="B10" i="1"/>
  <c r="B11" i="1"/>
  <c r="C8" i="1"/>
  <c r="D8" i="1"/>
  <c r="K26" i="1"/>
  <c r="K30" i="1" s="1"/>
  <c r="O25" i="1"/>
  <c r="K27" i="1"/>
  <c r="K31" i="1" s="1"/>
  <c r="L28" i="1"/>
  <c r="L32" i="1" s="1"/>
  <c r="L27" i="1"/>
  <c r="L31" i="1" s="1"/>
  <c r="K25" i="1"/>
  <c r="K29" i="1" s="1"/>
  <c r="M27" i="1"/>
  <c r="M31" i="1" s="1"/>
  <c r="L25" i="1"/>
  <c r="O24" i="1"/>
  <c r="O26" i="1" s="1"/>
  <c r="O30" i="1" s="1"/>
  <c r="M25" i="1"/>
  <c r="M29" i="1" s="1"/>
  <c r="N24" i="1"/>
  <c r="F14" i="1" l="1"/>
  <c r="F17" i="1" s="1"/>
  <c r="H15" i="1"/>
  <c r="H18" i="1" s="1"/>
  <c r="I14" i="1"/>
  <c r="I17" i="1" s="1"/>
  <c r="I16" i="1"/>
  <c r="F16" i="1"/>
  <c r="H16" i="1"/>
  <c r="H19" i="1" s="1"/>
  <c r="H20" i="1" s="1"/>
  <c r="D10" i="1"/>
  <c r="D11" i="1"/>
  <c r="C10" i="1"/>
  <c r="C11" i="1"/>
  <c r="M33" i="1"/>
  <c r="N29" i="1"/>
  <c r="N33" i="1" s="1"/>
  <c r="N37" i="1" s="1"/>
  <c r="L29" i="1"/>
  <c r="L33" i="1" s="1"/>
  <c r="K33" i="1"/>
  <c r="O28" i="1"/>
  <c r="O32" i="1" s="1"/>
  <c r="O27" i="1"/>
  <c r="O31" i="1" s="1"/>
  <c r="N28" i="1"/>
  <c r="N32" i="1" s="1"/>
  <c r="N36" i="1" s="1"/>
  <c r="N27" i="1"/>
  <c r="N31" i="1" s="1"/>
  <c r="N35" i="1" s="1"/>
  <c r="N26" i="1"/>
  <c r="N30" i="1" s="1"/>
  <c r="N34" i="1" s="1"/>
  <c r="O29" i="1"/>
  <c r="O33" i="1" s="1"/>
  <c r="O37" i="1" s="1"/>
  <c r="I19" i="1" l="1"/>
  <c r="I22" i="1" s="1"/>
  <c r="L56" i="1" s="1"/>
  <c r="G19" i="1"/>
  <c r="G22" i="1" s="1"/>
  <c r="H21" i="1"/>
  <c r="H22" i="1"/>
  <c r="F19" i="1"/>
  <c r="F22" i="1" s="1"/>
  <c r="K37" i="1"/>
  <c r="K36" i="1"/>
  <c r="K35" i="1"/>
  <c r="L35" i="1"/>
  <c r="K34" i="1"/>
  <c r="L36" i="1"/>
  <c r="M35" i="1"/>
  <c r="O35" i="1"/>
  <c r="L37" i="1"/>
  <c r="L34" i="1"/>
  <c r="M37" i="1"/>
  <c r="M36" i="1"/>
  <c r="M34" i="1"/>
  <c r="O36" i="1"/>
  <c r="O34" i="1"/>
  <c r="I21" i="1" l="1"/>
  <c r="L55" i="1" s="1"/>
  <c r="I20" i="1"/>
  <c r="L54" i="1" s="1"/>
  <c r="G21" i="1"/>
  <c r="G20" i="1"/>
  <c r="F21" i="1"/>
  <c r="F20" i="1"/>
  <c r="K66" i="1" l="1"/>
  <c r="K67" i="1"/>
  <c r="I63" i="1"/>
  <c r="K63" i="1" s="1"/>
  <c r="K64" i="1"/>
  <c r="K65" i="1"/>
  <c r="J64" i="1"/>
  <c r="J65" i="1"/>
  <c r="J66" i="1"/>
  <c r="J67" i="1"/>
  <c r="K69" i="1" l="1"/>
</calcChain>
</file>

<file path=xl/sharedStrings.xml><?xml version="1.0" encoding="utf-8"?>
<sst xmlns="http://schemas.openxmlformats.org/spreadsheetml/2006/main" count="27" uniqueCount="23">
  <si>
    <t>Consigna:</t>
  </si>
  <si>
    <t>X</t>
  </si>
  <si>
    <t>Y</t>
  </si>
  <si>
    <t>F(x)</t>
  </si>
  <si>
    <t>G(x)</t>
  </si>
  <si>
    <t>Matriz:</t>
  </si>
  <si>
    <t>S:</t>
  </si>
  <si>
    <t>c1</t>
  </si>
  <si>
    <t>c2</t>
  </si>
  <si>
    <t>c3</t>
  </si>
  <si>
    <t>s2</t>
  </si>
  <si>
    <t>s1</t>
  </si>
  <si>
    <t>x2</t>
  </si>
  <si>
    <t>x4</t>
  </si>
  <si>
    <t>1,2875x2-1,9447x+2,5903</t>
  </si>
  <si>
    <t>c1x2+c2x+c3lnx</t>
  </si>
  <si>
    <t>x3</t>
  </si>
  <si>
    <t>lnx x2</t>
  </si>
  <si>
    <t xml:space="preserve">lnx ^2 </t>
  </si>
  <si>
    <t>y x2</t>
  </si>
  <si>
    <t>y x</t>
  </si>
  <si>
    <t xml:space="preserve">y lnx </t>
  </si>
  <si>
    <t>lnx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</si>
</sst>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"/>
  </numFmts>
  <fonts count="4">
    <font>
      <sz val="10"/>
      <color rgb="FF000000"/>
      <name val="Arial"/>
    </font>
    <font>
      <sz val="12"/>
      <name val="Varela Round"/>
    </font>
    <font>
      <b/>
      <sz val="12"/>
      <name val="Varela Round"/>
    </font>
    <font>
      <sz val="1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2"/>
        <bgColor rgb="FF000000"/>
      </patternFill>
    </fill>
    <fill>
      <patternFill patternType="solid">
        <fgColor theme="7"/>
        <bgColor rgb="FF351C75"/>
      </patternFill>
    </fill>
    <fill>
      <patternFill patternType="solid">
        <fgColor theme="5" tint="0.79998168889431442"/>
        <bgColor rgb="FF0B5394"/>
      </patternFill>
    </fill>
    <fill>
      <patternFill patternType="solid">
        <fgColor theme="8" tint="0.59999389629810485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theme="5" tint="0.79998168889431442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rgb="FF000000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 applyFont="1" applyAlignment="1"/>
    <xf numFmtId="0" fontId="1" fillId="2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164" fontId="2" fillId="3" borderId="1" xfId="0" applyNumberFormat="1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164" fontId="1" fillId="6" borderId="1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3" fillId="0" borderId="0" xfId="0" applyFont="1" applyFill="1" applyBorder="1" applyAlignment="1"/>
    <xf numFmtId="0" fontId="0" fillId="10" borderId="1" xfId="0" applyFont="1" applyFill="1" applyBorder="1" applyAlignment="1"/>
    <xf numFmtId="0" fontId="1" fillId="11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1000"/>
  <sheetViews>
    <sheetView showGridLines="0" tabSelected="1" topLeftCell="D38" zoomScale="90" zoomScaleNormal="90" workbookViewId="0">
      <selection activeCell="G51" sqref="G51"/>
    </sheetView>
  </sheetViews>
  <sheetFormatPr baseColWidth="10" defaultColWidth="14.42578125" defaultRowHeight="15.75" customHeight="1"/>
  <cols>
    <col min="1" max="1" width="15.140625" customWidth="1"/>
    <col min="2" max="2" width="18.85546875" customWidth="1"/>
    <col min="3" max="3" width="15.28515625" customWidth="1"/>
    <col min="4" max="4" width="24.42578125" customWidth="1"/>
    <col min="5" max="5" width="17.28515625" customWidth="1"/>
    <col min="6" max="6" width="29.28515625" customWidth="1"/>
    <col min="7" max="8" width="17.42578125" customWidth="1"/>
    <col min="9" max="9" width="24.42578125" customWidth="1"/>
    <col min="10" max="10" width="14.42578125" customWidth="1"/>
    <col min="11" max="11" width="16.28515625" customWidth="1"/>
    <col min="12" max="12" width="19.42578125" customWidth="1"/>
    <col min="13" max="13" width="16.28515625" customWidth="1"/>
    <col min="14" max="14" width="17.140625" customWidth="1"/>
    <col min="15" max="15" width="25.42578125" customWidth="1"/>
    <col min="16" max="16" width="24.7109375" customWidth="1"/>
  </cols>
  <sheetData>
    <row r="1" spans="1:25" ht="22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9"/>
      <c r="Q1" s="1"/>
      <c r="R1" s="1"/>
      <c r="S1" s="1"/>
      <c r="T1" s="1"/>
      <c r="U1" s="1"/>
      <c r="V1" s="1"/>
      <c r="W1" s="1"/>
      <c r="X1" s="1"/>
      <c r="Y1" s="1"/>
    </row>
    <row r="2" spans="1:25">
      <c r="A2" s="1"/>
      <c r="B2" s="7">
        <v>60.25</v>
      </c>
      <c r="C2" s="7">
        <v>16.5</v>
      </c>
      <c r="D2" s="7">
        <v>155.5</v>
      </c>
      <c r="E2" s="1"/>
      <c r="F2" s="7">
        <f t="shared" ref="F2:H4" si="0">E54</f>
        <v>39.113700000000009</v>
      </c>
      <c r="G2" s="7">
        <f t="shared" si="0"/>
        <v>22.303000000000001</v>
      </c>
      <c r="H2" s="7">
        <f t="shared" si="0"/>
        <v>6.7925233006351</v>
      </c>
      <c r="I2" s="7">
        <f>I54</f>
        <v>40.790000000000006</v>
      </c>
      <c r="J2" s="1"/>
      <c r="K2" s="7">
        <v>17</v>
      </c>
      <c r="L2" s="7">
        <v>69</v>
      </c>
      <c r="M2" s="7">
        <v>69</v>
      </c>
      <c r="N2" s="7">
        <v>72</v>
      </c>
      <c r="O2" s="7">
        <v>46</v>
      </c>
      <c r="P2" s="9"/>
      <c r="Q2" s="1"/>
      <c r="R2" s="1"/>
      <c r="S2" s="1"/>
      <c r="T2" s="1"/>
      <c r="U2" s="1"/>
      <c r="V2" s="1"/>
      <c r="W2" s="1"/>
      <c r="X2" s="1"/>
      <c r="Y2" s="1"/>
    </row>
    <row r="3" spans="1:25">
      <c r="A3" s="1"/>
      <c r="B3" s="7">
        <v>16.5</v>
      </c>
      <c r="C3" s="7">
        <v>7</v>
      </c>
      <c r="D3" s="7">
        <v>42.5</v>
      </c>
      <c r="E3" s="1"/>
      <c r="F3" s="7">
        <f t="shared" si="0"/>
        <v>22.303000000000001</v>
      </c>
      <c r="G3" s="7">
        <f t="shared" si="0"/>
        <v>13.05</v>
      </c>
      <c r="H3" s="7">
        <f t="shared" si="0"/>
        <v>3.8045138268991288</v>
      </c>
      <c r="I3" s="7">
        <f>I55</f>
        <v>23.800000000000004</v>
      </c>
      <c r="J3" s="1"/>
      <c r="K3" s="7">
        <v>69</v>
      </c>
      <c r="L3" s="7">
        <v>69</v>
      </c>
      <c r="M3" s="7">
        <v>72</v>
      </c>
      <c r="N3" s="7">
        <v>81</v>
      </c>
      <c r="O3" s="7">
        <v>44</v>
      </c>
      <c r="P3" s="9"/>
      <c r="Q3" s="1"/>
      <c r="R3" s="1"/>
      <c r="S3" s="1"/>
      <c r="T3" s="1"/>
      <c r="U3" s="1"/>
      <c r="V3" s="1"/>
      <c r="W3" s="1"/>
      <c r="X3" s="1"/>
      <c r="Y3" s="1"/>
    </row>
    <row r="4" spans="1:25">
      <c r="A4" s="1"/>
      <c r="B4" s="2">
        <f>B2/B2</f>
        <v>1</v>
      </c>
      <c r="C4" s="2">
        <f>C2/B2</f>
        <v>0.27385892116182575</v>
      </c>
      <c r="D4" s="2">
        <f>D2/B2</f>
        <v>2.5809128630705396</v>
      </c>
      <c r="E4" s="1"/>
      <c r="F4" s="7">
        <f t="shared" si="0"/>
        <v>6.7925233006351</v>
      </c>
      <c r="G4" s="7">
        <f t="shared" si="0"/>
        <v>3.8045138268991288</v>
      </c>
      <c r="H4" s="7">
        <f t="shared" si="0"/>
        <v>1.2112515427522856</v>
      </c>
      <c r="I4" s="7">
        <f>I56</f>
        <v>7.0334378062187355</v>
      </c>
      <c r="J4" s="1"/>
      <c r="K4" s="7">
        <v>69</v>
      </c>
      <c r="L4" s="7">
        <v>72</v>
      </c>
      <c r="M4" s="7">
        <v>81</v>
      </c>
      <c r="N4" s="7">
        <v>10</v>
      </c>
      <c r="O4" s="7">
        <v>45</v>
      </c>
      <c r="P4" s="9"/>
      <c r="Q4" s="1"/>
      <c r="R4" s="1"/>
      <c r="S4" s="1"/>
      <c r="T4" s="1"/>
      <c r="U4" s="1"/>
      <c r="V4" s="1"/>
      <c r="W4" s="1"/>
      <c r="X4" s="1"/>
      <c r="Y4" s="1"/>
    </row>
    <row r="5" spans="1:25">
      <c r="A5" s="1"/>
      <c r="B5" s="2">
        <f>B3/C3</f>
        <v>2.3571428571428572</v>
      </c>
      <c r="C5" s="2">
        <f>C3/C3</f>
        <v>1</v>
      </c>
      <c r="D5" s="2">
        <f>D3/C3</f>
        <v>6.0714285714285712</v>
      </c>
      <c r="E5" s="1"/>
      <c r="F5" s="2">
        <f t="shared" ref="F5:I5" si="1">F2/$F$2</f>
        <v>1</v>
      </c>
      <c r="G5" s="2">
        <f t="shared" si="1"/>
        <v>0.57020941511541978</v>
      </c>
      <c r="H5" s="2">
        <f t="shared" si="1"/>
        <v>0.17366097558234322</v>
      </c>
      <c r="I5" s="2">
        <f t="shared" si="1"/>
        <v>1.0428571063335863</v>
      </c>
      <c r="J5" s="1"/>
      <c r="K5" s="7">
        <v>72</v>
      </c>
      <c r="L5" s="7">
        <v>81</v>
      </c>
      <c r="M5" s="7">
        <v>10</v>
      </c>
      <c r="N5" s="7">
        <v>21</v>
      </c>
      <c r="O5" s="7">
        <v>49</v>
      </c>
      <c r="P5" s="9"/>
      <c r="Q5" s="1"/>
      <c r="R5" s="1"/>
      <c r="S5" s="1"/>
      <c r="T5" s="1"/>
      <c r="U5" s="1"/>
      <c r="V5" s="1"/>
      <c r="W5" s="1"/>
      <c r="X5" s="1"/>
      <c r="Y5" s="1"/>
    </row>
    <row r="6" spans="1:25" ht="15">
      <c r="A6" s="1"/>
      <c r="B6" s="2">
        <f>B4-B5*C4</f>
        <v>0.35447540011855361</v>
      </c>
      <c r="C6" s="2">
        <f>C4-C5*C4</f>
        <v>0</v>
      </c>
      <c r="D6" s="2">
        <f>D4-D5*C4</f>
        <v>0.91819798458802615</v>
      </c>
      <c r="E6" s="1"/>
      <c r="F6" s="2">
        <f t="shared" ref="F6:I6" si="2">F3/$G$3</f>
        <v>1.7090421455938698</v>
      </c>
      <c r="G6" s="2">
        <f t="shared" si="2"/>
        <v>1</v>
      </c>
      <c r="H6" s="2">
        <f t="shared" si="2"/>
        <v>0.29153362658230869</v>
      </c>
      <c r="I6" s="2">
        <f t="shared" si="2"/>
        <v>1.8237547892720309</v>
      </c>
      <c r="J6" s="1"/>
      <c r="K6" s="2">
        <f t="shared" ref="K6:O6" si="3">K2/$K$2</f>
        <v>1</v>
      </c>
      <c r="L6" s="2">
        <f t="shared" si="3"/>
        <v>4.0588235294117645</v>
      </c>
      <c r="M6" s="2">
        <f t="shared" si="3"/>
        <v>4.0588235294117645</v>
      </c>
      <c r="N6" s="2">
        <f t="shared" si="3"/>
        <v>4.2352941176470589</v>
      </c>
      <c r="O6" s="2">
        <f t="shared" si="3"/>
        <v>2.7058823529411766</v>
      </c>
      <c r="P6" s="9"/>
      <c r="Q6" s="1"/>
      <c r="R6" s="1"/>
      <c r="S6" s="1"/>
      <c r="T6" s="1"/>
      <c r="U6" s="1"/>
      <c r="V6" s="1"/>
      <c r="W6" s="1"/>
      <c r="X6" s="1"/>
      <c r="Y6" s="1"/>
    </row>
    <row r="7" spans="1:25" ht="15">
      <c r="A7" s="1"/>
      <c r="B7" s="2">
        <f t="shared" ref="B7:D7" si="4">B5</f>
        <v>2.3571428571428572</v>
      </c>
      <c r="C7" s="2">
        <f t="shared" si="4"/>
        <v>1</v>
      </c>
      <c r="D7" s="2">
        <f t="shared" si="4"/>
        <v>6.0714285714285712</v>
      </c>
      <c r="E7" s="1"/>
      <c r="F7" s="2">
        <f t="shared" ref="F7:I7" si="5">F4/$H$4</f>
        <v>5.6078552314581005</v>
      </c>
      <c r="G7" s="2">
        <f t="shared" si="5"/>
        <v>3.1409774870166616</v>
      </c>
      <c r="H7" s="2">
        <f t="shared" si="5"/>
        <v>1</v>
      </c>
      <c r="I7" s="2">
        <f t="shared" si="5"/>
        <v>5.8067524027559907</v>
      </c>
      <c r="J7" s="1"/>
      <c r="K7" s="2">
        <f t="shared" ref="K7:O7" si="6">K3/$L$3</f>
        <v>1</v>
      </c>
      <c r="L7" s="2">
        <f t="shared" si="6"/>
        <v>1</v>
      </c>
      <c r="M7" s="2">
        <f t="shared" si="6"/>
        <v>1.0434782608695652</v>
      </c>
      <c r="N7" s="2">
        <f t="shared" si="6"/>
        <v>1.173913043478261</v>
      </c>
      <c r="O7" s="2">
        <f t="shared" si="6"/>
        <v>0.6376811594202898</v>
      </c>
      <c r="P7" s="9"/>
      <c r="Q7" s="1"/>
      <c r="R7" s="1"/>
      <c r="S7" s="1"/>
      <c r="T7" s="1"/>
      <c r="U7" s="1"/>
      <c r="V7" s="1"/>
      <c r="W7" s="1"/>
      <c r="X7" s="1"/>
      <c r="Y7" s="1"/>
    </row>
    <row r="8" spans="1:25" ht="15">
      <c r="A8" s="1"/>
      <c r="B8" s="2">
        <f>B6/B6</f>
        <v>1</v>
      </c>
      <c r="C8" s="2">
        <f>C6/B6</f>
        <v>0</v>
      </c>
      <c r="D8" s="2">
        <f>D6/B6</f>
        <v>2.5903010033444822</v>
      </c>
      <c r="E8" s="1"/>
      <c r="F8" s="2">
        <f t="shared" ref="F8:I8" si="7">F5</f>
        <v>1</v>
      </c>
      <c r="G8" s="2">
        <f t="shared" si="7"/>
        <v>0.57020941511541978</v>
      </c>
      <c r="H8" s="2">
        <f t="shared" si="7"/>
        <v>0.17366097558234322</v>
      </c>
      <c r="I8" s="2">
        <f t="shared" si="7"/>
        <v>1.0428571063335863</v>
      </c>
      <c r="J8" s="1"/>
      <c r="K8" s="2">
        <f t="shared" ref="K8:O8" si="8">K4/$M$4</f>
        <v>0.85185185185185186</v>
      </c>
      <c r="L8" s="2">
        <f t="shared" si="8"/>
        <v>0.88888888888888884</v>
      </c>
      <c r="M8" s="2">
        <f t="shared" si="8"/>
        <v>1</v>
      </c>
      <c r="N8" s="2">
        <f t="shared" si="8"/>
        <v>0.12345679012345678</v>
      </c>
      <c r="O8" s="2">
        <f t="shared" si="8"/>
        <v>0.55555555555555558</v>
      </c>
      <c r="P8" s="9"/>
      <c r="Q8" s="1"/>
      <c r="R8" s="1"/>
      <c r="S8" s="1"/>
      <c r="T8" s="1"/>
      <c r="U8" s="1"/>
      <c r="V8" s="1"/>
      <c r="W8" s="1"/>
      <c r="X8" s="1"/>
      <c r="Y8" s="1"/>
    </row>
    <row r="9" spans="1:25" ht="15">
      <c r="A9" s="1"/>
      <c r="B9" s="2">
        <f t="shared" ref="B9:D9" si="9">B7</f>
        <v>2.3571428571428572</v>
      </c>
      <c r="C9" s="2">
        <f t="shared" si="9"/>
        <v>1</v>
      </c>
      <c r="D9" s="2">
        <f t="shared" si="9"/>
        <v>6.0714285714285712</v>
      </c>
      <c r="E9" s="1"/>
      <c r="F9" s="2">
        <f t="shared" ref="F9:I9" si="10">F6-F5*$F$6</f>
        <v>0</v>
      </c>
      <c r="G9" s="2">
        <f t="shared" si="10"/>
        <v>2.5488077753317406E-2</v>
      </c>
      <c r="H9" s="2">
        <f t="shared" si="10"/>
        <v>-5.2602997328637935E-3</v>
      </c>
      <c r="I9" s="2">
        <f t="shared" si="10"/>
        <v>4.146804271586424E-2</v>
      </c>
      <c r="J9" s="1"/>
      <c r="K9" s="2">
        <f t="shared" ref="K9:O9" si="11">K5/$N$5</f>
        <v>3.4285714285714284</v>
      </c>
      <c r="L9" s="2">
        <f t="shared" si="11"/>
        <v>3.8571428571428572</v>
      </c>
      <c r="M9" s="2">
        <f t="shared" si="11"/>
        <v>0.47619047619047616</v>
      </c>
      <c r="N9" s="2">
        <f t="shared" si="11"/>
        <v>1</v>
      </c>
      <c r="O9" s="2">
        <f t="shared" si="11"/>
        <v>2.3333333333333335</v>
      </c>
      <c r="P9" s="9"/>
      <c r="Q9" s="1"/>
      <c r="R9" s="1"/>
      <c r="S9" s="1"/>
      <c r="T9" s="1"/>
      <c r="U9" s="1"/>
      <c r="V9" s="1"/>
      <c r="W9" s="1"/>
      <c r="X9" s="1"/>
      <c r="Y9" s="1"/>
    </row>
    <row r="10" spans="1:25">
      <c r="A10" s="1"/>
      <c r="B10" s="2">
        <f t="shared" ref="B10:D10" si="12">B8</f>
        <v>1</v>
      </c>
      <c r="C10" s="2">
        <f t="shared" si="12"/>
        <v>0</v>
      </c>
      <c r="D10" s="4">
        <f t="shared" si="12"/>
        <v>2.5903010033444822</v>
      </c>
      <c r="E10" s="1"/>
      <c r="F10" s="2">
        <f t="shared" ref="F10:I10" si="13">F7-F5*$F$7</f>
        <v>0</v>
      </c>
      <c r="G10" s="2">
        <f t="shared" si="13"/>
        <v>-5.6674364565008961E-2</v>
      </c>
      <c r="H10" s="2">
        <f t="shared" si="13"/>
        <v>2.6134389580439121E-2</v>
      </c>
      <c r="I10" s="2">
        <f t="shared" si="13"/>
        <v>-4.1439276660067748E-2</v>
      </c>
      <c r="J10" s="1"/>
      <c r="K10" s="2">
        <f t="shared" ref="K10:O10" si="14">K6</f>
        <v>1</v>
      </c>
      <c r="L10" s="2">
        <f t="shared" si="14"/>
        <v>4.0588235294117645</v>
      </c>
      <c r="M10" s="2">
        <f t="shared" si="14"/>
        <v>4.0588235294117645</v>
      </c>
      <c r="N10" s="2">
        <f t="shared" si="14"/>
        <v>4.2352941176470589</v>
      </c>
      <c r="O10" s="2">
        <f t="shared" si="14"/>
        <v>2.7058823529411766</v>
      </c>
      <c r="P10" s="9"/>
      <c r="Q10" s="1"/>
      <c r="R10" s="1"/>
      <c r="S10" s="1"/>
      <c r="T10" s="1"/>
      <c r="U10" s="1"/>
      <c r="V10" s="1"/>
      <c r="W10" s="1"/>
      <c r="X10" s="1"/>
      <c r="Y10" s="1"/>
    </row>
    <row r="11" spans="1:25">
      <c r="A11" s="1"/>
      <c r="B11" s="2">
        <f>B9-B8*B9</f>
        <v>0</v>
      </c>
      <c r="C11" s="2">
        <f>C9-C8*B9</f>
        <v>1</v>
      </c>
      <c r="D11" s="4">
        <f>D9-D8*B9</f>
        <v>-3.4280936454851307E-2</v>
      </c>
      <c r="E11" s="1"/>
      <c r="F11" s="2">
        <f t="shared" ref="F11:I11" si="15">F8</f>
        <v>1</v>
      </c>
      <c r="G11" s="2">
        <f t="shared" si="15"/>
        <v>0.57020941511541978</v>
      </c>
      <c r="H11" s="2">
        <f t="shared" si="15"/>
        <v>0.17366097558234322</v>
      </c>
      <c r="I11" s="2">
        <f t="shared" si="15"/>
        <v>1.0428571063335863</v>
      </c>
      <c r="J11" s="1"/>
      <c r="K11" s="2">
        <f t="shared" ref="K11:O11" si="16">K7-K6*$K$7</f>
        <v>0</v>
      </c>
      <c r="L11" s="2">
        <f t="shared" si="16"/>
        <v>-3.0588235294117645</v>
      </c>
      <c r="M11" s="2">
        <f t="shared" si="16"/>
        <v>-3.0153452685421991</v>
      </c>
      <c r="N11" s="2">
        <f t="shared" si="16"/>
        <v>-3.0613810741687981</v>
      </c>
      <c r="O11" s="2">
        <f t="shared" si="16"/>
        <v>-2.0682011935208866</v>
      </c>
      <c r="P11" s="9"/>
      <c r="Q11" s="1"/>
      <c r="R11" s="1"/>
      <c r="S11" s="1"/>
      <c r="T11" s="1"/>
      <c r="U11" s="1"/>
      <c r="V11" s="1"/>
      <c r="W11" s="1"/>
      <c r="X11" s="1"/>
      <c r="Y11" s="1"/>
    </row>
    <row r="12" spans="1:25" ht="15">
      <c r="A12" s="1"/>
      <c r="E12" s="1"/>
      <c r="F12" s="2">
        <f t="shared" ref="F12:I12" si="17">F9/$G$9</f>
        <v>0</v>
      </c>
      <c r="G12" s="2">
        <f t="shared" si="17"/>
        <v>1</v>
      </c>
      <c r="H12" s="2">
        <f t="shared" si="17"/>
        <v>-0.20638275603891462</v>
      </c>
      <c r="I12" s="2">
        <f t="shared" si="17"/>
        <v>1.6269584202153871</v>
      </c>
      <c r="J12" s="1"/>
      <c r="K12" s="2">
        <f t="shared" ref="K12:O12" si="18">K8-K6*$K$8</f>
        <v>0</v>
      </c>
      <c r="L12" s="2">
        <f t="shared" si="18"/>
        <v>-2.5686274509803919</v>
      </c>
      <c r="M12" s="2">
        <f t="shared" si="18"/>
        <v>-2.4575163398692808</v>
      </c>
      <c r="N12" s="2">
        <f t="shared" si="18"/>
        <v>-3.4843863471314451</v>
      </c>
      <c r="O12" s="2">
        <f t="shared" si="18"/>
        <v>-1.7494553376906319</v>
      </c>
      <c r="P12" s="9"/>
      <c r="Q12" s="1"/>
      <c r="R12" s="1"/>
      <c r="S12" s="1"/>
      <c r="T12" s="1"/>
      <c r="U12" s="1"/>
      <c r="V12" s="1"/>
      <c r="W12" s="1"/>
      <c r="X12" s="1"/>
      <c r="Y12" s="1"/>
    </row>
    <row r="13" spans="1:25" ht="15">
      <c r="A13" s="1"/>
      <c r="B13" s="1"/>
      <c r="C13" s="1"/>
      <c r="D13" s="1"/>
      <c r="E13" s="1"/>
      <c r="F13" s="2">
        <f t="shared" ref="F13:I13" si="19">F10/$H$10</f>
        <v>0</v>
      </c>
      <c r="G13" s="2">
        <f t="shared" si="19"/>
        <v>-2.1685742607674365</v>
      </c>
      <c r="H13" s="2">
        <f t="shared" si="19"/>
        <v>1</v>
      </c>
      <c r="I13" s="2">
        <f t="shared" si="19"/>
        <v>-1.5856225198037117</v>
      </c>
      <c r="J13" s="1"/>
      <c r="K13" s="2">
        <f t="shared" ref="K13:O13" si="20">K9-K6*$K$9</f>
        <v>0</v>
      </c>
      <c r="L13" s="2">
        <f t="shared" si="20"/>
        <v>-10.058823529411763</v>
      </c>
      <c r="M13" s="2">
        <f t="shared" si="20"/>
        <v>-13.439775910364144</v>
      </c>
      <c r="N13" s="2">
        <f t="shared" si="20"/>
        <v>-13.521008403361344</v>
      </c>
      <c r="O13" s="2">
        <f t="shared" si="20"/>
        <v>-6.9439775910364148</v>
      </c>
      <c r="P13" s="9"/>
      <c r="Q13" s="1"/>
      <c r="R13" s="1"/>
      <c r="S13" s="1"/>
      <c r="T13" s="1"/>
      <c r="U13" s="1"/>
      <c r="V13" s="1"/>
      <c r="W13" s="1"/>
      <c r="X13" s="1"/>
      <c r="Y13" s="1"/>
    </row>
    <row r="14" spans="1:25" ht="15">
      <c r="A14" s="1"/>
      <c r="B14" s="1"/>
      <c r="C14" s="1"/>
      <c r="D14" s="1"/>
      <c r="E14" s="1"/>
      <c r="F14" s="2">
        <f t="shared" ref="F14:I14" si="21">F11-F12*$G$11</f>
        <v>1</v>
      </c>
      <c r="G14" s="2">
        <f t="shared" si="21"/>
        <v>0</v>
      </c>
      <c r="H14" s="2">
        <f t="shared" si="21"/>
        <v>0.29134236619320109</v>
      </c>
      <c r="I14" s="2">
        <f t="shared" si="21"/>
        <v>0.11515009712546309</v>
      </c>
      <c r="J14" s="1"/>
      <c r="K14" s="2">
        <f t="shared" ref="K14:O14" si="22">K10</f>
        <v>1</v>
      </c>
      <c r="L14" s="2">
        <f t="shared" si="22"/>
        <v>4.0588235294117645</v>
      </c>
      <c r="M14" s="2">
        <f t="shared" si="22"/>
        <v>4.0588235294117645</v>
      </c>
      <c r="N14" s="2">
        <f t="shared" si="22"/>
        <v>4.2352941176470589</v>
      </c>
      <c r="O14" s="2">
        <f t="shared" si="22"/>
        <v>2.7058823529411766</v>
      </c>
      <c r="P14" s="9"/>
      <c r="Q14" s="1"/>
      <c r="R14" s="1"/>
      <c r="S14" s="1"/>
      <c r="T14" s="1"/>
      <c r="U14" s="1"/>
      <c r="V14" s="1"/>
      <c r="W14" s="1"/>
      <c r="X14" s="1"/>
      <c r="Y14" s="1"/>
    </row>
    <row r="15" spans="1:25" ht="15">
      <c r="A15" s="1"/>
      <c r="B15" s="1"/>
      <c r="C15" s="1"/>
      <c r="D15" s="1"/>
      <c r="E15" s="1"/>
      <c r="F15" s="2">
        <f t="shared" ref="F15:I15" si="23">F12</f>
        <v>0</v>
      </c>
      <c r="G15" s="2">
        <f t="shared" si="23"/>
        <v>1</v>
      </c>
      <c r="H15" s="2">
        <f t="shared" si="23"/>
        <v>-0.20638275603891462</v>
      </c>
      <c r="I15" s="2">
        <f t="shared" si="23"/>
        <v>1.6269584202153871</v>
      </c>
      <c r="J15" s="1"/>
      <c r="K15" s="2">
        <f t="shared" ref="K15:O15" si="24">K11/$L$11</f>
        <v>0</v>
      </c>
      <c r="L15" s="2">
        <f t="shared" si="24"/>
        <v>1</v>
      </c>
      <c r="M15" s="2">
        <f t="shared" si="24"/>
        <v>0.98578595317725748</v>
      </c>
      <c r="N15" s="2">
        <f t="shared" si="24"/>
        <v>1.0008361204013378</v>
      </c>
      <c r="O15" s="2">
        <f t="shared" si="24"/>
        <v>0.67614269788182835</v>
      </c>
      <c r="P15" s="9"/>
      <c r="Q15" s="1"/>
      <c r="R15" s="1"/>
      <c r="S15" s="1"/>
      <c r="T15" s="1"/>
      <c r="U15" s="1"/>
      <c r="V15" s="1"/>
      <c r="W15" s="1"/>
      <c r="X15" s="1"/>
      <c r="Y15" s="1"/>
    </row>
    <row r="16" spans="1:25" ht="15">
      <c r="A16" s="1"/>
      <c r="B16" s="1"/>
      <c r="C16" s="1"/>
      <c r="D16" s="1"/>
      <c r="E16" s="1"/>
      <c r="F16" s="2">
        <f t="shared" ref="F16:I16" si="25">F13-F12*$G$13</f>
        <v>0</v>
      </c>
      <c r="G16" s="2">
        <f t="shared" si="25"/>
        <v>0</v>
      </c>
      <c r="H16" s="2">
        <f t="shared" si="25"/>
        <v>0.55244366738776451</v>
      </c>
      <c r="I16" s="2">
        <f t="shared" si="25"/>
        <v>1.9425576336142278</v>
      </c>
      <c r="J16" s="1"/>
      <c r="K16" s="2">
        <f t="shared" ref="K16:O16" si="26">K12/$M$12</f>
        <v>0</v>
      </c>
      <c r="L16" s="2">
        <f t="shared" si="26"/>
        <v>1.0452127659574468</v>
      </c>
      <c r="M16" s="2">
        <f t="shared" si="26"/>
        <v>1</v>
      </c>
      <c r="N16" s="2">
        <f t="shared" si="26"/>
        <v>1.4178486997635935</v>
      </c>
      <c r="O16" s="2">
        <f t="shared" si="26"/>
        <v>0.71187943262411357</v>
      </c>
      <c r="P16" s="9"/>
      <c r="Q16" s="1"/>
      <c r="R16" s="1"/>
      <c r="S16" s="1"/>
      <c r="T16" s="1"/>
      <c r="U16" s="1"/>
      <c r="V16" s="1"/>
      <c r="W16" s="1"/>
      <c r="X16" s="1"/>
      <c r="Y16" s="1"/>
    </row>
    <row r="17" spans="1:25" ht="15">
      <c r="A17" s="1"/>
      <c r="B17" s="1"/>
      <c r="C17" s="1"/>
      <c r="D17" s="1"/>
      <c r="E17" s="1"/>
      <c r="F17" s="2">
        <f t="shared" ref="F17:I17" si="27">F14</f>
        <v>1</v>
      </c>
      <c r="G17" s="2">
        <f t="shared" si="27"/>
        <v>0</v>
      </c>
      <c r="H17" s="2">
        <f t="shared" si="27"/>
        <v>0.29134236619320109</v>
      </c>
      <c r="I17" s="2">
        <f t="shared" si="27"/>
        <v>0.11515009712546309</v>
      </c>
      <c r="J17" s="1"/>
      <c r="K17" s="2">
        <f t="shared" ref="K17:O17" si="28">K13/$N$13</f>
        <v>0</v>
      </c>
      <c r="L17" s="2">
        <f t="shared" si="28"/>
        <v>0.74394033561218131</v>
      </c>
      <c r="M17" s="2">
        <f t="shared" si="28"/>
        <v>0.99399212761549605</v>
      </c>
      <c r="N17" s="2">
        <f t="shared" si="28"/>
        <v>1</v>
      </c>
      <c r="O17" s="2">
        <f t="shared" si="28"/>
        <v>0.51356950486844832</v>
      </c>
      <c r="P17" s="9"/>
      <c r="Q17" s="1"/>
      <c r="R17" s="1"/>
      <c r="S17" s="1"/>
      <c r="T17" s="1"/>
      <c r="U17" s="1"/>
      <c r="V17" s="1"/>
      <c r="W17" s="1"/>
      <c r="X17" s="1"/>
      <c r="Y17" s="1"/>
    </row>
    <row r="18" spans="1:25" ht="15">
      <c r="A18" s="1"/>
      <c r="B18" s="1"/>
      <c r="C18" s="1"/>
      <c r="D18" s="1"/>
      <c r="E18" s="1"/>
      <c r="F18" s="2">
        <f t="shared" ref="F18:I18" si="29">F15</f>
        <v>0</v>
      </c>
      <c r="G18" s="2">
        <f t="shared" si="29"/>
        <v>1</v>
      </c>
      <c r="H18" s="2">
        <f t="shared" si="29"/>
        <v>-0.20638275603891462</v>
      </c>
      <c r="I18" s="2">
        <f t="shared" si="29"/>
        <v>1.6269584202153871</v>
      </c>
      <c r="J18" s="1"/>
      <c r="K18" s="2">
        <f>K14-K15*$L$14</f>
        <v>1</v>
      </c>
      <c r="L18" s="2">
        <f t="shared" ref="L18:O18" si="30">L14-L15*$L14</f>
        <v>0</v>
      </c>
      <c r="M18" s="2">
        <f t="shared" si="30"/>
        <v>5.7692307692307487E-2</v>
      </c>
      <c r="N18" s="2">
        <f t="shared" si="30"/>
        <v>0.17307692307692335</v>
      </c>
      <c r="O18" s="2">
        <f t="shared" si="30"/>
        <v>-3.8461538461538325E-2</v>
      </c>
      <c r="P18" s="9"/>
      <c r="Q18" s="1"/>
      <c r="R18" s="1"/>
      <c r="S18" s="1"/>
      <c r="T18" s="1"/>
      <c r="U18" s="1"/>
      <c r="V18" s="1"/>
      <c r="W18" s="1"/>
      <c r="X18" s="1"/>
      <c r="Y18" s="1"/>
    </row>
    <row r="19" spans="1:25" ht="15">
      <c r="A19" s="1"/>
      <c r="B19" s="1"/>
      <c r="C19" s="1"/>
      <c r="D19" s="1"/>
      <c r="E19" s="1"/>
      <c r="F19" s="2">
        <f t="shared" ref="F19:I19" si="31">F16/$H$16</f>
        <v>0</v>
      </c>
      <c r="G19" s="2">
        <f t="shared" si="31"/>
        <v>0</v>
      </c>
      <c r="H19" s="2">
        <f t="shared" si="31"/>
        <v>1</v>
      </c>
      <c r="I19" s="3">
        <f t="shared" si="31"/>
        <v>3.5162999384165836</v>
      </c>
      <c r="J19" s="1"/>
      <c r="K19" s="2">
        <f t="shared" ref="K19:O19" si="32">K15</f>
        <v>0</v>
      </c>
      <c r="L19" s="2">
        <f t="shared" si="32"/>
        <v>1</v>
      </c>
      <c r="M19" s="2">
        <f t="shared" si="32"/>
        <v>0.98578595317725748</v>
      </c>
      <c r="N19" s="2">
        <f t="shared" si="32"/>
        <v>1.0008361204013378</v>
      </c>
      <c r="O19" s="2">
        <f t="shared" si="32"/>
        <v>0.67614269788182835</v>
      </c>
      <c r="P19" s="9"/>
      <c r="Q19" s="1"/>
      <c r="R19" s="1"/>
      <c r="S19" s="1"/>
      <c r="T19" s="1"/>
      <c r="U19" s="1"/>
      <c r="V19" s="1"/>
      <c r="W19" s="1"/>
      <c r="X19" s="1"/>
      <c r="Y19" s="1"/>
    </row>
    <row r="20" spans="1:25">
      <c r="A20" s="1"/>
      <c r="B20" s="1"/>
      <c r="C20" s="1"/>
      <c r="D20" s="1"/>
      <c r="E20" s="1"/>
      <c r="F20" s="2">
        <f t="shared" ref="F20:I20" si="33">F17-F19*$H$17</f>
        <v>1</v>
      </c>
      <c r="G20" s="2">
        <f t="shared" si="33"/>
        <v>0</v>
      </c>
      <c r="H20" s="2">
        <f t="shared" si="33"/>
        <v>0</v>
      </c>
      <c r="I20" s="5">
        <f t="shared" si="33"/>
        <v>-0.90929704717783166</v>
      </c>
      <c r="J20" s="1"/>
      <c r="K20" s="2">
        <f t="shared" ref="K20:O20" si="34">K16-K15*$L$16</f>
        <v>0</v>
      </c>
      <c r="L20" s="2">
        <f t="shared" si="34"/>
        <v>0</v>
      </c>
      <c r="M20" s="2">
        <f t="shared" si="34"/>
        <v>-3.0356062762399549E-2</v>
      </c>
      <c r="N20" s="2">
        <f t="shared" si="34"/>
        <v>0.37176201008879084</v>
      </c>
      <c r="O20" s="2">
        <f t="shared" si="34"/>
        <v>5.1664531891174592E-3</v>
      </c>
      <c r="P20" s="9"/>
      <c r="Q20" s="1"/>
      <c r="R20" s="1"/>
      <c r="S20" s="1"/>
      <c r="T20" s="1"/>
      <c r="U20" s="1"/>
      <c r="V20" s="1"/>
      <c r="W20" s="1"/>
      <c r="X20" s="1"/>
      <c r="Y20" s="1"/>
    </row>
    <row r="21" spans="1:25">
      <c r="A21" s="1"/>
      <c r="B21" s="1"/>
      <c r="C21" s="1"/>
      <c r="D21" s="1"/>
      <c r="E21" s="1"/>
      <c r="F21" s="2">
        <f t="shared" ref="F21:I21" si="35">F18-F19*$H$18</f>
        <v>0</v>
      </c>
      <c r="G21" s="2">
        <f t="shared" si="35"/>
        <v>1</v>
      </c>
      <c r="H21" s="2">
        <f t="shared" si="35"/>
        <v>0</v>
      </c>
      <c r="I21" s="4">
        <f t="shared" si="35"/>
        <v>2.3526620925652675</v>
      </c>
      <c r="J21" s="1"/>
      <c r="K21" s="2">
        <f t="shared" ref="K21:O21" si="36">K17-K15*$L$17</f>
        <v>0</v>
      </c>
      <c r="L21" s="2">
        <f t="shared" si="36"/>
        <v>0</v>
      </c>
      <c r="M21" s="2">
        <f t="shared" si="36"/>
        <v>0.26062619476703308</v>
      </c>
      <c r="N21" s="2">
        <f t="shared" si="36"/>
        <v>0.25543764069583519</v>
      </c>
      <c r="O21" s="2">
        <f t="shared" si="36"/>
        <v>1.0559679284515178E-2</v>
      </c>
      <c r="P21" s="9"/>
      <c r="Q21" s="1"/>
      <c r="R21" s="1"/>
      <c r="S21" s="1"/>
      <c r="T21" s="1"/>
      <c r="U21" s="1"/>
      <c r="V21" s="1"/>
      <c r="W21" s="1"/>
      <c r="X21" s="1"/>
      <c r="Y21" s="1"/>
    </row>
    <row r="22" spans="1:25">
      <c r="A22" s="1"/>
      <c r="B22" s="1"/>
      <c r="C22" s="1"/>
      <c r="D22" s="1"/>
      <c r="E22" s="1"/>
      <c r="F22" s="2">
        <f t="shared" ref="F22:I22" si="37">F19</f>
        <v>0</v>
      </c>
      <c r="G22" s="2">
        <f t="shared" si="37"/>
        <v>0</v>
      </c>
      <c r="H22" s="2">
        <f t="shared" si="37"/>
        <v>1</v>
      </c>
      <c r="I22" s="5">
        <f t="shared" si="37"/>
        <v>3.5162999384165836</v>
      </c>
      <c r="J22" s="1"/>
      <c r="K22" s="2">
        <f t="shared" ref="K22:O22" si="38">K18</f>
        <v>1</v>
      </c>
      <c r="L22" s="2">
        <f t="shared" si="38"/>
        <v>0</v>
      </c>
      <c r="M22" s="2">
        <f t="shared" si="38"/>
        <v>5.7692307692307487E-2</v>
      </c>
      <c r="N22" s="2">
        <f t="shared" si="38"/>
        <v>0.17307692307692335</v>
      </c>
      <c r="O22" s="2">
        <f t="shared" si="38"/>
        <v>-3.8461538461538325E-2</v>
      </c>
      <c r="P22" s="9"/>
      <c r="Q22" s="1"/>
      <c r="R22" s="1"/>
      <c r="S22" s="1"/>
      <c r="T22" s="1"/>
      <c r="U22" s="1"/>
      <c r="V22" s="1"/>
      <c r="W22" s="1"/>
      <c r="X22" s="1"/>
      <c r="Y22" s="1"/>
    </row>
    <row r="23" spans="1:25" ht="15">
      <c r="A23" s="1"/>
      <c r="B23" s="1"/>
      <c r="C23" s="1"/>
      <c r="D23" s="1"/>
      <c r="E23" s="1"/>
      <c r="F23" s="1"/>
      <c r="G23" s="1"/>
      <c r="H23" s="1"/>
      <c r="I23" s="1"/>
      <c r="J23" s="1"/>
      <c r="K23" s="2">
        <f t="shared" ref="K23:O23" si="39">K19</f>
        <v>0</v>
      </c>
      <c r="L23" s="2">
        <f t="shared" si="39"/>
        <v>1</v>
      </c>
      <c r="M23" s="2">
        <f t="shared" si="39"/>
        <v>0.98578595317725748</v>
      </c>
      <c r="N23" s="2">
        <f t="shared" si="39"/>
        <v>1.0008361204013378</v>
      </c>
      <c r="O23" s="2">
        <f t="shared" si="39"/>
        <v>0.67614269788182835</v>
      </c>
      <c r="P23" s="9"/>
      <c r="Q23" s="1"/>
      <c r="R23" s="1"/>
      <c r="S23" s="1"/>
      <c r="T23" s="1"/>
      <c r="U23" s="1"/>
      <c r="V23" s="1"/>
      <c r="W23" s="1"/>
      <c r="X23" s="1"/>
      <c r="Y23" s="1"/>
    </row>
    <row r="24" spans="1:25" ht="15">
      <c r="A24" s="1"/>
      <c r="B24" s="1"/>
      <c r="C24" s="1"/>
      <c r="D24" s="1"/>
      <c r="E24" s="1"/>
      <c r="F24" s="1"/>
      <c r="G24" s="1"/>
      <c r="H24" s="1"/>
      <c r="I24" s="1"/>
      <c r="J24" s="1"/>
      <c r="K24" s="2">
        <f t="shared" ref="K24:O24" si="40">K20/$M$20</f>
        <v>0</v>
      </c>
      <c r="L24" s="2">
        <f t="shared" si="40"/>
        <v>0</v>
      </c>
      <c r="M24" s="2">
        <f t="shared" si="40"/>
        <v>1</v>
      </c>
      <c r="N24" s="2">
        <f t="shared" si="40"/>
        <v>-12.246713712467113</v>
      </c>
      <c r="O24" s="2">
        <f t="shared" si="40"/>
        <v>-0.17019510170195298</v>
      </c>
      <c r="P24" s="9"/>
      <c r="Q24" s="1"/>
      <c r="R24" s="1"/>
      <c r="S24" s="1"/>
      <c r="T24" s="1"/>
      <c r="U24" s="1"/>
      <c r="V24" s="1"/>
      <c r="W24" s="1"/>
      <c r="X24" s="1"/>
      <c r="Y24" s="1"/>
    </row>
    <row r="25" spans="1:25" ht="15">
      <c r="A25" s="1"/>
      <c r="B25" s="1"/>
      <c r="C25" s="1"/>
      <c r="D25" s="1"/>
      <c r="E25" s="1"/>
      <c r="F25" s="1"/>
      <c r="G25" s="1"/>
      <c r="H25" s="1"/>
      <c r="I25" s="1"/>
      <c r="J25" s="1"/>
      <c r="K25" s="2">
        <f t="shared" ref="K25:O25" si="41">K21/$N$21</f>
        <v>0</v>
      </c>
      <c r="L25" s="2">
        <f t="shared" si="41"/>
        <v>0</v>
      </c>
      <c r="M25" s="2">
        <f t="shared" si="41"/>
        <v>1.0203124099371721</v>
      </c>
      <c r="N25" s="2">
        <f t="shared" si="41"/>
        <v>1</v>
      </c>
      <c r="O25" s="2">
        <f t="shared" si="41"/>
        <v>4.1339558475993035E-2</v>
      </c>
      <c r="P25" s="9"/>
      <c r="Q25" s="1"/>
      <c r="R25" s="1"/>
      <c r="S25" s="1"/>
      <c r="T25" s="1"/>
      <c r="U25" s="1"/>
      <c r="V25" s="1"/>
      <c r="W25" s="1"/>
      <c r="X25" s="1"/>
      <c r="Y25" s="1"/>
    </row>
    <row r="26" spans="1:25" ht="15">
      <c r="A26" s="1"/>
      <c r="B26" s="1"/>
      <c r="C26" s="1"/>
      <c r="D26" s="1"/>
      <c r="E26" s="1"/>
      <c r="F26" s="1"/>
      <c r="G26" s="1"/>
      <c r="H26" s="1"/>
      <c r="I26" s="1"/>
      <c r="J26" s="1"/>
      <c r="K26" s="2">
        <f t="shared" ref="K26:O26" si="42">K22-K24*$M$22</f>
        <v>1</v>
      </c>
      <c r="L26" s="2">
        <f t="shared" si="42"/>
        <v>0</v>
      </c>
      <c r="M26" s="2">
        <f t="shared" si="42"/>
        <v>0</v>
      </c>
      <c r="N26" s="2">
        <f t="shared" si="42"/>
        <v>0.87961809879617736</v>
      </c>
      <c r="O26" s="2">
        <f t="shared" si="42"/>
        <v>-2.8642590286425688E-2</v>
      </c>
      <c r="P26" s="9"/>
      <c r="Q26" s="1"/>
      <c r="R26" s="1"/>
      <c r="S26" s="1"/>
      <c r="T26" s="1"/>
      <c r="U26" s="1"/>
      <c r="V26" s="1"/>
      <c r="W26" s="1"/>
      <c r="X26" s="1"/>
      <c r="Y26" s="1"/>
    </row>
    <row r="27" spans="1:25" ht="15">
      <c r="A27" s="1"/>
      <c r="B27" s="1"/>
      <c r="C27" s="1"/>
      <c r="D27" s="1"/>
      <c r="E27" s="1"/>
      <c r="F27" s="1"/>
      <c r="G27" s="1"/>
      <c r="H27" s="1"/>
      <c r="I27" s="1"/>
      <c r="J27" s="1"/>
      <c r="K27" s="2">
        <f t="shared" ref="K27:O27" si="43">K23-K24*$M$23</f>
        <v>0</v>
      </c>
      <c r="L27" s="2">
        <f t="shared" si="43"/>
        <v>1</v>
      </c>
      <c r="M27" s="2">
        <f t="shared" si="43"/>
        <v>0</v>
      </c>
      <c r="N27" s="2">
        <f t="shared" si="43"/>
        <v>13.07347447073472</v>
      </c>
      <c r="O27" s="2">
        <f t="shared" si="43"/>
        <v>0.84391863843918835</v>
      </c>
      <c r="P27" s="9"/>
      <c r="Q27" s="1"/>
      <c r="R27" s="1"/>
      <c r="S27" s="1"/>
      <c r="T27" s="1"/>
      <c r="U27" s="1"/>
      <c r="V27" s="1"/>
      <c r="W27" s="1"/>
      <c r="X27" s="1"/>
      <c r="Y27" s="1"/>
    </row>
    <row r="28" spans="1:25" ht="15">
      <c r="A28" s="1"/>
      <c r="B28" s="1"/>
      <c r="C28" s="1"/>
      <c r="D28" s="1"/>
      <c r="E28" s="1"/>
      <c r="F28" s="1"/>
      <c r="G28" s="1"/>
      <c r="H28" s="1"/>
      <c r="I28" s="1"/>
      <c r="J28" s="1"/>
      <c r="K28" s="2">
        <f t="shared" ref="K28:O28" si="44">K24</f>
        <v>0</v>
      </c>
      <c r="L28" s="2">
        <f t="shared" si="44"/>
        <v>0</v>
      </c>
      <c r="M28" s="2">
        <f t="shared" si="44"/>
        <v>1</v>
      </c>
      <c r="N28" s="2">
        <f t="shared" si="44"/>
        <v>-12.246713712467113</v>
      </c>
      <c r="O28" s="2">
        <f t="shared" si="44"/>
        <v>-0.17019510170195298</v>
      </c>
      <c r="P28" s="9"/>
      <c r="Q28" s="1"/>
      <c r="R28" s="1"/>
      <c r="S28" s="1"/>
      <c r="T28" s="1"/>
      <c r="U28" s="1"/>
      <c r="V28" s="1"/>
      <c r="W28" s="1"/>
      <c r="X28" s="1"/>
      <c r="Y28" s="1"/>
    </row>
    <row r="29" spans="1:25" ht="15">
      <c r="A29" s="1"/>
      <c r="B29" s="1"/>
      <c r="C29" s="1"/>
      <c r="D29" s="1"/>
      <c r="E29" s="1"/>
      <c r="F29" s="1"/>
      <c r="G29" s="1"/>
      <c r="H29" s="1"/>
      <c r="I29" s="1"/>
      <c r="J29" s="1"/>
      <c r="K29" s="2">
        <f t="shared" ref="K29:O29" si="45">K25-K24*$M$25</f>
        <v>0</v>
      </c>
      <c r="L29" s="2">
        <f t="shared" si="45"/>
        <v>0</v>
      </c>
      <c r="M29" s="2">
        <f t="shared" si="45"/>
        <v>0</v>
      </c>
      <c r="N29" s="2">
        <f t="shared" si="45"/>
        <v>13.495473981777931</v>
      </c>
      <c r="O29" s="2">
        <f t="shared" si="45"/>
        <v>0.21499173285301476</v>
      </c>
      <c r="P29" s="9"/>
      <c r="Q29" s="1"/>
      <c r="R29" s="1"/>
      <c r="S29" s="1"/>
      <c r="T29" s="1"/>
      <c r="U29" s="1"/>
      <c r="V29" s="1"/>
      <c r="W29" s="1"/>
      <c r="X29" s="1"/>
      <c r="Y29" s="1"/>
    </row>
    <row r="30" spans="1:25" ht="15">
      <c r="A30" s="1"/>
      <c r="B30" s="1"/>
      <c r="C30" s="1"/>
      <c r="D30" s="1"/>
      <c r="E30" s="1"/>
      <c r="F30" s="1"/>
      <c r="G30" s="1"/>
      <c r="H30" s="1"/>
      <c r="I30" s="1"/>
      <c r="J30" s="1"/>
      <c r="K30" s="2">
        <f t="shared" ref="K30:O30" si="46">K26</f>
        <v>1</v>
      </c>
      <c r="L30" s="2">
        <f t="shared" si="46"/>
        <v>0</v>
      </c>
      <c r="M30" s="2">
        <f t="shared" si="46"/>
        <v>0</v>
      </c>
      <c r="N30" s="2">
        <f t="shared" si="46"/>
        <v>0.87961809879617736</v>
      </c>
      <c r="O30" s="2">
        <f t="shared" si="46"/>
        <v>-2.8642590286425688E-2</v>
      </c>
      <c r="P30" s="9"/>
      <c r="Q30" s="1"/>
      <c r="R30" s="1"/>
      <c r="S30" s="1"/>
      <c r="T30" s="1"/>
      <c r="U30" s="1"/>
      <c r="V30" s="1"/>
      <c r="W30" s="1"/>
      <c r="X30" s="1"/>
      <c r="Y30" s="1"/>
    </row>
    <row r="31" spans="1:25" ht="15">
      <c r="A31" s="1"/>
      <c r="B31" s="1"/>
      <c r="C31" s="1"/>
      <c r="D31" s="1"/>
      <c r="E31" s="1"/>
      <c r="F31" s="1"/>
      <c r="G31" s="1"/>
      <c r="H31" s="1"/>
      <c r="I31" s="1"/>
      <c r="J31" s="1"/>
      <c r="K31" s="2">
        <f t="shared" ref="K31:O31" si="47">K27</f>
        <v>0</v>
      </c>
      <c r="L31" s="2">
        <f t="shared" si="47"/>
        <v>1</v>
      </c>
      <c r="M31" s="2">
        <f t="shared" si="47"/>
        <v>0</v>
      </c>
      <c r="N31" s="2">
        <f t="shared" si="47"/>
        <v>13.07347447073472</v>
      </c>
      <c r="O31" s="2">
        <f t="shared" si="47"/>
        <v>0.84391863843918835</v>
      </c>
      <c r="P31" s="9"/>
      <c r="Q31" s="1"/>
      <c r="R31" s="1"/>
      <c r="S31" s="1"/>
      <c r="T31" s="1"/>
      <c r="U31" s="1"/>
      <c r="V31" s="1"/>
      <c r="W31" s="1"/>
      <c r="X31" s="1"/>
      <c r="Y31" s="1"/>
    </row>
    <row r="32" spans="1:25" ht="15">
      <c r="A32" s="1"/>
      <c r="B32" s="1"/>
      <c r="C32" s="1"/>
      <c r="D32" s="1"/>
      <c r="E32" s="1"/>
      <c r="F32" s="1"/>
      <c r="G32" s="1"/>
      <c r="H32" s="1"/>
      <c r="I32" s="1"/>
      <c r="J32" s="1"/>
      <c r="K32" s="2">
        <f t="shared" ref="K32:O32" si="48">K28</f>
        <v>0</v>
      </c>
      <c r="L32" s="2">
        <f t="shared" si="48"/>
        <v>0</v>
      </c>
      <c r="M32" s="2">
        <f t="shared" si="48"/>
        <v>1</v>
      </c>
      <c r="N32" s="2">
        <f t="shared" si="48"/>
        <v>-12.246713712467113</v>
      </c>
      <c r="O32" s="2">
        <f t="shared" si="48"/>
        <v>-0.17019510170195298</v>
      </c>
      <c r="P32" s="9"/>
      <c r="Q32" s="1"/>
      <c r="R32" s="1"/>
      <c r="S32" s="1"/>
      <c r="T32" s="1"/>
      <c r="U32" s="1"/>
      <c r="V32" s="1"/>
      <c r="W32" s="1"/>
      <c r="X32" s="1"/>
      <c r="Y32" s="1"/>
    </row>
    <row r="33" spans="1:25" ht="15">
      <c r="A33" s="1"/>
      <c r="B33" s="1"/>
      <c r="C33" s="1"/>
      <c r="D33" s="1"/>
      <c r="E33" s="1"/>
      <c r="F33" s="1"/>
      <c r="G33" s="1"/>
      <c r="H33" s="1"/>
      <c r="I33" s="1"/>
      <c r="J33" s="1"/>
      <c r="K33" s="2">
        <f t="shared" ref="K33:O33" si="49">K29/$N$29</f>
        <v>0</v>
      </c>
      <c r="L33" s="2">
        <f t="shared" si="49"/>
        <v>0</v>
      </c>
      <c r="M33" s="2">
        <f t="shared" si="49"/>
        <v>0</v>
      </c>
      <c r="N33" s="2">
        <f t="shared" si="49"/>
        <v>1</v>
      </c>
      <c r="O33" s="2">
        <f t="shared" si="49"/>
        <v>1.5930654465586332E-2</v>
      </c>
      <c r="P33" s="9"/>
      <c r="Q33" s="1"/>
      <c r="R33" s="1"/>
      <c r="S33" s="1"/>
      <c r="T33" s="1"/>
      <c r="U33" s="1"/>
      <c r="V33" s="1"/>
      <c r="W33" s="1"/>
      <c r="X33" s="1"/>
      <c r="Y33" s="1"/>
    </row>
    <row r="34" spans="1:25" ht="15">
      <c r="A34" s="1"/>
      <c r="B34" s="1"/>
      <c r="C34" s="1"/>
      <c r="D34" s="1"/>
      <c r="E34" s="1"/>
      <c r="F34" s="1"/>
      <c r="G34" s="1"/>
      <c r="H34" s="1"/>
      <c r="I34" s="1"/>
      <c r="J34" s="1"/>
      <c r="K34" s="2">
        <f t="shared" ref="K34:O34" si="50">K30-K33*$N$30</f>
        <v>1</v>
      </c>
      <c r="L34" s="2">
        <f t="shared" si="50"/>
        <v>0</v>
      </c>
      <c r="M34" s="2">
        <f t="shared" si="50"/>
        <v>0</v>
      </c>
      <c r="N34" s="2">
        <f t="shared" si="50"/>
        <v>0</v>
      </c>
      <c r="O34" s="6">
        <f t="shared" si="50"/>
        <v>-4.2655482280023568E-2</v>
      </c>
      <c r="P34" s="9"/>
      <c r="Q34" s="1"/>
      <c r="R34" s="1"/>
      <c r="S34" s="1"/>
      <c r="T34" s="1"/>
      <c r="U34" s="1"/>
      <c r="V34" s="1"/>
      <c r="W34" s="1"/>
      <c r="X34" s="1"/>
      <c r="Y34" s="1"/>
    </row>
    <row r="35" spans="1:25" ht="15">
      <c r="A35" s="1"/>
      <c r="B35" s="1"/>
      <c r="C35" s="1"/>
      <c r="D35" s="1"/>
      <c r="E35" s="1"/>
      <c r="F35" s="1"/>
      <c r="G35" s="1"/>
      <c r="H35" s="1"/>
      <c r="I35" s="1"/>
      <c r="J35" s="1"/>
      <c r="K35" s="2">
        <f t="shared" ref="K35:O35" si="51">K31-K33*$N$31</f>
        <v>0</v>
      </c>
      <c r="L35" s="2">
        <f t="shared" si="51"/>
        <v>1</v>
      </c>
      <c r="M35" s="2">
        <f t="shared" si="51"/>
        <v>0</v>
      </c>
      <c r="N35" s="2">
        <f t="shared" si="51"/>
        <v>0</v>
      </c>
      <c r="O35" s="6">
        <f t="shared" si="51"/>
        <v>0.63564963398124941</v>
      </c>
      <c r="P35" s="9"/>
      <c r="Q35" s="1"/>
      <c r="R35" s="1"/>
      <c r="S35" s="1"/>
      <c r="T35" s="1"/>
      <c r="U35" s="1"/>
      <c r="V35" s="1"/>
      <c r="W35" s="1"/>
      <c r="X35" s="1"/>
      <c r="Y35" s="1"/>
    </row>
    <row r="36" spans="1:25" ht="15">
      <c r="A36" s="1"/>
      <c r="B36" s="1"/>
      <c r="C36" s="1"/>
      <c r="D36" s="1"/>
      <c r="E36" s="1"/>
      <c r="F36" s="1"/>
      <c r="G36" s="1"/>
      <c r="H36" s="1"/>
      <c r="I36" s="1"/>
      <c r="J36" s="1"/>
      <c r="K36" s="2">
        <f t="shared" ref="K36:O36" si="52">K32-K33*$N$32</f>
        <v>0</v>
      </c>
      <c r="L36" s="2">
        <f t="shared" si="52"/>
        <v>0</v>
      </c>
      <c r="M36" s="2">
        <f t="shared" si="52"/>
        <v>1</v>
      </c>
      <c r="N36" s="2">
        <f t="shared" si="52"/>
        <v>0</v>
      </c>
      <c r="O36" s="6">
        <f t="shared" si="52"/>
        <v>2.4903062790318592E-2</v>
      </c>
      <c r="P36" s="9"/>
      <c r="Q36" s="1"/>
      <c r="R36" s="1"/>
      <c r="S36" s="1"/>
      <c r="T36" s="1"/>
      <c r="U36" s="1"/>
      <c r="V36" s="1"/>
      <c r="W36" s="1"/>
      <c r="X36" s="1"/>
      <c r="Y36" s="1"/>
    </row>
    <row r="37" spans="1:25" ht="15">
      <c r="A37" s="1"/>
      <c r="B37" s="1"/>
      <c r="C37" s="1"/>
      <c r="D37" s="1"/>
      <c r="E37" s="1"/>
      <c r="F37" s="1"/>
      <c r="G37" s="1"/>
      <c r="H37" s="1"/>
      <c r="I37" s="1"/>
      <c r="J37" s="1"/>
      <c r="K37" s="2">
        <f t="shared" ref="K37:O37" si="53">K33</f>
        <v>0</v>
      </c>
      <c r="L37" s="2">
        <f t="shared" si="53"/>
        <v>0</v>
      </c>
      <c r="M37" s="2">
        <f t="shared" si="53"/>
        <v>0</v>
      </c>
      <c r="N37" s="2">
        <f t="shared" si="53"/>
        <v>1</v>
      </c>
      <c r="O37" s="6">
        <f t="shared" si="53"/>
        <v>1.5930654465586332E-2</v>
      </c>
      <c r="P37" s="9"/>
      <c r="Q37" s="1"/>
      <c r="R37" s="1"/>
      <c r="S37" s="1"/>
      <c r="T37" s="1"/>
      <c r="U37" s="1"/>
      <c r="V37" s="1"/>
      <c r="W37" s="1"/>
      <c r="X37" s="1"/>
      <c r="Y37" s="1"/>
    </row>
    <row r="38" spans="1:25" ht="15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10"/>
      <c r="Q38" s="1"/>
      <c r="R38" s="1"/>
      <c r="S38" s="1"/>
      <c r="T38" s="1"/>
      <c r="U38" s="1"/>
      <c r="V38" s="1"/>
      <c r="W38" s="1"/>
      <c r="X38" s="1"/>
      <c r="Y38" s="1"/>
    </row>
    <row r="39" spans="1:25" ht="15">
      <c r="A39" s="16" t="s">
        <v>0</v>
      </c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5">
      <c r="A41" s="1"/>
      <c r="B41" s="1"/>
      <c r="C41" s="1"/>
      <c r="D41" s="1"/>
      <c r="E41" s="11" t="s">
        <v>1</v>
      </c>
      <c r="F41" s="11" t="s">
        <v>2</v>
      </c>
      <c r="G41" s="15" t="s">
        <v>13</v>
      </c>
      <c r="H41" s="15" t="s">
        <v>16</v>
      </c>
      <c r="I41" s="15" t="s">
        <v>17</v>
      </c>
      <c r="J41" s="15" t="s">
        <v>12</v>
      </c>
      <c r="K41" s="15" t="s">
        <v>22</v>
      </c>
      <c r="L41" s="15" t="s">
        <v>18</v>
      </c>
      <c r="M41" s="18"/>
      <c r="N41" s="15" t="s">
        <v>19</v>
      </c>
      <c r="O41" s="15" t="s">
        <v>20</v>
      </c>
      <c r="P41" s="15" t="s">
        <v>21</v>
      </c>
      <c r="R41" s="1"/>
      <c r="S41" s="1"/>
      <c r="T41" s="1"/>
      <c r="U41" s="1"/>
      <c r="V41" s="1"/>
      <c r="W41" s="1"/>
      <c r="X41" s="1"/>
      <c r="Y41" s="1"/>
    </row>
    <row r="42" spans="1:25" ht="15">
      <c r="A42" s="1"/>
      <c r="B42" s="1"/>
      <c r="C42" s="1"/>
      <c r="D42" s="1"/>
      <c r="E42" s="2">
        <v>1</v>
      </c>
      <c r="F42" s="2">
        <v>1.5</v>
      </c>
      <c r="G42" s="2">
        <f>E42^4</f>
        <v>1</v>
      </c>
      <c r="H42" s="2">
        <f>E42^3</f>
        <v>1</v>
      </c>
      <c r="I42" s="2">
        <f>LN(E42)*E42^2</f>
        <v>0</v>
      </c>
      <c r="J42" s="2">
        <f>E42^2</f>
        <v>1</v>
      </c>
      <c r="K42" s="2">
        <f>LN(E42)*E42</f>
        <v>0</v>
      </c>
      <c r="L42" s="2">
        <f>(LN(E42))^2</f>
        <v>0</v>
      </c>
      <c r="M42" s="18"/>
      <c r="N42" s="2">
        <f>(E42^2)*F42</f>
        <v>1.5</v>
      </c>
      <c r="O42" s="2">
        <f>F42*E42</f>
        <v>1.5</v>
      </c>
      <c r="P42" s="2">
        <f>(LN(E42))*F42</f>
        <v>0</v>
      </c>
      <c r="R42" s="1"/>
      <c r="S42" s="1"/>
      <c r="T42" s="1"/>
      <c r="U42" s="1"/>
      <c r="V42" s="1"/>
      <c r="W42" s="1"/>
      <c r="X42" s="1"/>
      <c r="Y42" s="1"/>
    </row>
    <row r="43" spans="1:25" ht="15">
      <c r="A43" s="1"/>
      <c r="B43" s="1"/>
      <c r="C43" s="1"/>
      <c r="D43" s="1"/>
      <c r="E43" s="2">
        <v>1.5</v>
      </c>
      <c r="F43" s="2">
        <v>2.6</v>
      </c>
      <c r="G43" s="2">
        <f t="shared" ref="G43:G46" si="54">E43^4</f>
        <v>5.0625</v>
      </c>
      <c r="H43" s="2">
        <f t="shared" ref="H43:H46" si="55">E43^3</f>
        <v>3.375</v>
      </c>
      <c r="I43" s="2">
        <f t="shared" ref="I43:I46" si="56">LN(E43)*E43^2</f>
        <v>0.91229649324336992</v>
      </c>
      <c r="J43" s="2">
        <f t="shared" ref="J43:J46" si="57">E43^2</f>
        <v>2.25</v>
      </c>
      <c r="K43" s="2">
        <f t="shared" ref="K43:K46" si="58">LN(E43)*E43</f>
        <v>0.60819766216224658</v>
      </c>
      <c r="L43" s="2">
        <f t="shared" ref="L43:L46" si="59">(LN(E43))^2</f>
        <v>0.16440195389316542</v>
      </c>
      <c r="M43" s="18"/>
      <c r="N43" s="2">
        <f t="shared" ref="N43:N46" si="60">(E43^2)*F43</f>
        <v>5.8500000000000005</v>
      </c>
      <c r="O43" s="2">
        <f t="shared" ref="O43:O46" si="61">F43*E43</f>
        <v>3.9000000000000004</v>
      </c>
      <c r="P43" s="2">
        <f t="shared" ref="P43:P46" si="62">(LN(E43))*F43</f>
        <v>1.0542092810812274</v>
      </c>
      <c r="R43" s="1"/>
      <c r="S43" s="1"/>
      <c r="T43" s="1"/>
      <c r="U43" s="1"/>
      <c r="V43" s="1"/>
      <c r="W43" s="1"/>
      <c r="X43" s="1"/>
      <c r="Y43" s="1"/>
    </row>
    <row r="44" spans="1:25" ht="15">
      <c r="A44" s="1"/>
      <c r="B44" s="1"/>
      <c r="C44" s="1"/>
      <c r="D44" s="1"/>
      <c r="E44" s="2">
        <v>1.6</v>
      </c>
      <c r="F44" s="2">
        <v>3</v>
      </c>
      <c r="G44" s="2">
        <f t="shared" si="54"/>
        <v>6.553600000000003</v>
      </c>
      <c r="H44" s="2">
        <f t="shared" si="55"/>
        <v>4.096000000000001</v>
      </c>
      <c r="I44" s="2">
        <f t="shared" si="56"/>
        <v>1.2032092908690835</v>
      </c>
      <c r="J44" s="2">
        <f t="shared" si="57"/>
        <v>2.5600000000000005</v>
      </c>
      <c r="K44" s="2">
        <f t="shared" si="58"/>
        <v>0.75200580679317708</v>
      </c>
      <c r="L44" s="2">
        <f t="shared" si="59"/>
        <v>0.22090341150416293</v>
      </c>
      <c r="M44" s="18"/>
      <c r="N44" s="2">
        <f t="shared" si="60"/>
        <v>7.6800000000000015</v>
      </c>
      <c r="O44" s="2">
        <f t="shared" si="61"/>
        <v>4.8000000000000007</v>
      </c>
      <c r="P44" s="2">
        <f t="shared" si="62"/>
        <v>1.4100108877372068</v>
      </c>
      <c r="R44" s="1"/>
      <c r="S44" s="1"/>
      <c r="T44" s="1"/>
      <c r="U44" s="1"/>
      <c r="V44" s="1"/>
      <c r="W44" s="1"/>
      <c r="X44" s="1"/>
      <c r="Y44" s="1"/>
    </row>
    <row r="45" spans="1:25" ht="15">
      <c r="A45" s="1"/>
      <c r="B45" s="1"/>
      <c r="C45" s="1"/>
      <c r="D45" s="1"/>
      <c r="E45" s="2">
        <v>1.8</v>
      </c>
      <c r="F45" s="2">
        <v>4</v>
      </c>
      <c r="G45" s="2">
        <f t="shared" si="54"/>
        <v>10.497600000000002</v>
      </c>
      <c r="H45" s="2">
        <f t="shared" si="55"/>
        <v>5.8320000000000007</v>
      </c>
      <c r="I45" s="2">
        <f t="shared" si="56"/>
        <v>1.9044287942828659</v>
      </c>
      <c r="J45" s="2">
        <f t="shared" si="57"/>
        <v>3.24</v>
      </c>
      <c r="K45" s="2">
        <f t="shared" si="58"/>
        <v>1.0580159968238143</v>
      </c>
      <c r="L45" s="2">
        <f t="shared" si="59"/>
        <v>0.34549316343675601</v>
      </c>
      <c r="M45" s="18"/>
      <c r="N45" s="2">
        <f t="shared" si="60"/>
        <v>12.96</v>
      </c>
      <c r="O45" s="2">
        <f t="shared" si="61"/>
        <v>7.2</v>
      </c>
      <c r="P45" s="2">
        <f t="shared" si="62"/>
        <v>2.3511466596084762</v>
      </c>
      <c r="R45" s="1"/>
      <c r="S45" s="1"/>
      <c r="T45" s="1"/>
      <c r="U45" s="1"/>
      <c r="V45" s="1"/>
      <c r="W45" s="1"/>
      <c r="X45" s="1"/>
      <c r="Y45" s="1"/>
    </row>
    <row r="46" spans="1:25" ht="15">
      <c r="A46" s="1"/>
      <c r="B46" s="1"/>
      <c r="C46" s="1"/>
      <c r="D46" s="1"/>
      <c r="E46" s="2">
        <v>2</v>
      </c>
      <c r="F46" s="2">
        <v>3.2</v>
      </c>
      <c r="G46" s="2">
        <f t="shared" si="54"/>
        <v>16</v>
      </c>
      <c r="H46" s="2">
        <f>E46^3</f>
        <v>8</v>
      </c>
      <c r="I46" s="2">
        <f t="shared" si="56"/>
        <v>2.7725887222397811</v>
      </c>
      <c r="J46" s="2">
        <f t="shared" si="57"/>
        <v>4</v>
      </c>
      <c r="K46" s="2">
        <f t="shared" si="58"/>
        <v>1.3862943611198906</v>
      </c>
      <c r="L46" s="2">
        <f t="shared" si="59"/>
        <v>0.48045301391820139</v>
      </c>
      <c r="M46" s="18"/>
      <c r="N46" s="2">
        <f t="shared" si="60"/>
        <v>12.8</v>
      </c>
      <c r="O46" s="2">
        <f t="shared" si="61"/>
        <v>6.4</v>
      </c>
      <c r="P46" s="2">
        <f t="shared" si="62"/>
        <v>2.2180709777918248</v>
      </c>
      <c r="R46" s="1"/>
      <c r="S46" s="1"/>
      <c r="T46" s="1"/>
      <c r="U46" s="1"/>
      <c r="V46" s="1"/>
      <c r="W46" s="1"/>
      <c r="X46" s="1"/>
      <c r="Y46" s="1"/>
    </row>
    <row r="47" spans="1:25" ht="15">
      <c r="A47" s="1"/>
      <c r="B47" s="1"/>
      <c r="C47" s="1"/>
      <c r="D47" s="1"/>
      <c r="E47" s="2"/>
      <c r="F47" s="2"/>
      <c r="G47" s="2"/>
      <c r="H47" s="2"/>
      <c r="I47" s="2"/>
      <c r="J47" s="2"/>
      <c r="K47" s="2"/>
      <c r="L47" s="2"/>
      <c r="M47" s="18"/>
      <c r="N47" s="2"/>
      <c r="O47" s="2"/>
      <c r="P47" s="2"/>
      <c r="R47" s="1"/>
      <c r="S47" s="1"/>
      <c r="T47" s="1"/>
      <c r="U47" s="1"/>
      <c r="V47" s="1"/>
      <c r="W47" s="1"/>
      <c r="X47" s="1"/>
      <c r="Y47" s="1"/>
    </row>
    <row r="48" spans="1:25" ht="15">
      <c r="A48" s="1"/>
      <c r="B48" s="1"/>
      <c r="C48" s="1"/>
      <c r="D48" s="1"/>
      <c r="E48" s="14">
        <f>SUM(E42:E46)</f>
        <v>7.8999999999999995</v>
      </c>
      <c r="F48" s="14">
        <f t="shared" ref="E48:L48" si="63">SUM(F42:F46)</f>
        <v>14.3</v>
      </c>
      <c r="G48" s="14">
        <f t="shared" si="63"/>
        <v>39.113700000000009</v>
      </c>
      <c r="H48" s="14">
        <f t="shared" si="63"/>
        <v>22.303000000000001</v>
      </c>
      <c r="I48" s="14">
        <f t="shared" si="63"/>
        <v>6.7925233006351</v>
      </c>
      <c r="J48" s="14">
        <f t="shared" si="63"/>
        <v>13.05</v>
      </c>
      <c r="K48" s="14">
        <f t="shared" si="63"/>
        <v>3.8045138268991288</v>
      </c>
      <c r="L48" s="14">
        <f>SUM(L42:L46)</f>
        <v>1.2112515427522856</v>
      </c>
      <c r="M48" s="18"/>
      <c r="N48" s="14">
        <f>SUM(N42:N46)</f>
        <v>40.790000000000006</v>
      </c>
      <c r="O48" s="14">
        <f>SUM(O42:O46)</f>
        <v>23.800000000000004</v>
      </c>
      <c r="P48" s="14">
        <f>SUM(P42:P46)</f>
        <v>7.0334378062187355</v>
      </c>
      <c r="R48" s="1"/>
      <c r="S48" s="1"/>
      <c r="T48" s="1"/>
      <c r="U48" s="1"/>
      <c r="V48" s="1"/>
      <c r="W48" s="1"/>
      <c r="X48" s="1"/>
      <c r="Y48" s="1"/>
    </row>
    <row r="49" spans="1:25" ht="15">
      <c r="A49" s="1"/>
      <c r="B49" s="1"/>
      <c r="C49" s="1"/>
      <c r="D49" s="1"/>
      <c r="E49" s="12" t="s">
        <v>3</v>
      </c>
      <c r="F49" s="13" t="s">
        <v>14</v>
      </c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5">
      <c r="A50" s="1"/>
      <c r="B50" s="1"/>
      <c r="C50" s="1"/>
      <c r="D50" s="1"/>
      <c r="E50" s="11" t="s">
        <v>4</v>
      </c>
      <c r="F50" s="2" t="s">
        <v>15</v>
      </c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5">
      <c r="A52" s="1"/>
      <c r="B52" s="1"/>
      <c r="C52" s="1"/>
      <c r="D52" s="1"/>
      <c r="E52" s="16" t="s">
        <v>5</v>
      </c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5">
      <c r="A53" s="1"/>
      <c r="B53" s="1"/>
      <c r="C53" s="1"/>
      <c r="D53" s="1"/>
      <c r="E53" s="1"/>
      <c r="I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5">
      <c r="A54" s="1"/>
      <c r="B54" s="1"/>
      <c r="C54" s="1"/>
      <c r="D54" s="1"/>
      <c r="E54" s="2">
        <f>G48</f>
        <v>39.113700000000009</v>
      </c>
      <c r="F54" s="2">
        <f>H48</f>
        <v>22.303000000000001</v>
      </c>
      <c r="G54" s="2">
        <f>I48</f>
        <v>6.7925233006351</v>
      </c>
      <c r="I54" s="2">
        <f>N48</f>
        <v>40.790000000000006</v>
      </c>
      <c r="K54" s="2" t="s">
        <v>7</v>
      </c>
      <c r="L54" s="17">
        <f>I20</f>
        <v>-0.90929704717783166</v>
      </c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5">
      <c r="A55" s="1"/>
      <c r="B55" s="1"/>
      <c r="C55" s="1"/>
      <c r="D55" s="1"/>
      <c r="E55" s="2">
        <f>H48</f>
        <v>22.303000000000001</v>
      </c>
      <c r="F55" s="2">
        <f>J48</f>
        <v>13.05</v>
      </c>
      <c r="G55" s="2">
        <f>K48</f>
        <v>3.8045138268991288</v>
      </c>
      <c r="I55" s="2">
        <f>O48</f>
        <v>23.800000000000004</v>
      </c>
      <c r="K55" s="2" t="s">
        <v>8</v>
      </c>
      <c r="L55" s="14">
        <f>I21</f>
        <v>2.3526620925652675</v>
      </c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5">
      <c r="A56" s="1"/>
      <c r="B56" s="1"/>
      <c r="C56" s="1"/>
      <c r="D56" s="1"/>
      <c r="E56" s="2">
        <f>I48</f>
        <v>6.7925233006351</v>
      </c>
      <c r="F56" s="2">
        <f>K48</f>
        <v>3.8045138268991288</v>
      </c>
      <c r="G56" s="2">
        <f>L48</f>
        <v>1.2112515427522856</v>
      </c>
      <c r="H56" s="1"/>
      <c r="I56" s="2">
        <f>P48</f>
        <v>7.0334378062187355</v>
      </c>
      <c r="J56" s="1"/>
      <c r="K56" s="2" t="s">
        <v>9</v>
      </c>
      <c r="L56" s="17">
        <f>I22</f>
        <v>3.5162999384165836</v>
      </c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5">
      <c r="A60" s="1"/>
      <c r="B60" s="1"/>
      <c r="C60" s="1"/>
      <c r="D60" s="1"/>
      <c r="E60" s="16" t="s">
        <v>6</v>
      </c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5">
      <c r="A62" s="1"/>
      <c r="B62" s="1"/>
      <c r="C62" s="1"/>
      <c r="D62" s="1"/>
      <c r="E62" s="15" t="s">
        <v>1</v>
      </c>
      <c r="F62" s="15" t="s">
        <v>2</v>
      </c>
      <c r="H62" s="19" t="s">
        <v>3</v>
      </c>
      <c r="I62" s="19" t="s">
        <v>4</v>
      </c>
      <c r="J62" s="22" t="s">
        <v>11</v>
      </c>
      <c r="K62" s="22" t="s">
        <v>10</v>
      </c>
      <c r="Q62" s="1"/>
      <c r="R62" s="1"/>
      <c r="S62" s="1"/>
      <c r="T62" s="1"/>
      <c r="U62" s="1"/>
      <c r="V62" s="1"/>
      <c r="W62" s="1"/>
      <c r="X62" s="1"/>
      <c r="Y62" s="1"/>
    </row>
    <row r="63" spans="1:25" ht="15">
      <c r="A63" s="1"/>
      <c r="B63" s="1"/>
      <c r="C63" s="1"/>
      <c r="D63" s="1"/>
      <c r="E63" s="2">
        <f>E42</f>
        <v>1</v>
      </c>
      <c r="F63" s="2">
        <f>F42</f>
        <v>1.5</v>
      </c>
      <c r="H63" s="2">
        <f>1.2875*E63^2-1.9447*E63+2.5903</f>
        <v>1.9331</v>
      </c>
      <c r="I63" s="2">
        <f>$L$54*(E63^2)+$L$55*E63+$L$56*LN(E63)</f>
        <v>1.4433650453874358</v>
      </c>
      <c r="J63" s="2">
        <f>(F63-H63)^2</f>
        <v>0.18757561000000003</v>
      </c>
      <c r="K63" s="2">
        <f>(F63-I63)^2</f>
        <v>3.2075180839672046E-3</v>
      </c>
      <c r="Q63" s="1"/>
      <c r="R63" s="1"/>
      <c r="S63" s="1"/>
      <c r="T63" s="1"/>
      <c r="U63" s="1"/>
      <c r="V63" s="1"/>
      <c r="W63" s="1"/>
      <c r="X63" s="1"/>
      <c r="Y63" s="1"/>
    </row>
    <row r="64" spans="1:25" ht="15">
      <c r="A64" s="1"/>
      <c r="B64" s="1"/>
      <c r="C64" s="1"/>
      <c r="D64" s="1"/>
      <c r="E64" s="2">
        <f t="shared" ref="E64:E67" si="64">E43</f>
        <v>1.5</v>
      </c>
      <c r="F64" s="2">
        <f>F43</f>
        <v>2.6</v>
      </c>
      <c r="H64" s="2">
        <f t="shared" ref="H64:H69" si="65">1.2875*E64^2-1.9447*E64+2.5903</f>
        <v>2.570125</v>
      </c>
      <c r="I64" s="2">
        <f t="shared" ref="I64:I69" si="66">$L$54*(E64^2)+$L$55*E64+$L$56*LN(E64)</f>
        <v>2.9088117173685912</v>
      </c>
      <c r="J64" s="2">
        <f t="shared" ref="J64:J67" si="67">(F64-H64)^2</f>
        <v>8.9251562500000572E-4</v>
      </c>
      <c r="K64" s="2">
        <f t="shared" ref="K64:K67" si="68">(F64-I64)^2</f>
        <v>9.5364676784138611E-2</v>
      </c>
      <c r="Q64" s="1"/>
      <c r="R64" s="1"/>
      <c r="S64" s="1"/>
      <c r="T64" s="1"/>
      <c r="U64" s="1"/>
      <c r="V64" s="1"/>
      <c r="W64" s="1"/>
      <c r="X64" s="1"/>
      <c r="Y64" s="1"/>
    </row>
    <row r="65" spans="1:25" ht="15">
      <c r="A65" s="1"/>
      <c r="B65" s="1"/>
      <c r="C65" s="1"/>
      <c r="D65" s="1"/>
      <c r="E65" s="2">
        <f t="shared" si="64"/>
        <v>1.6</v>
      </c>
      <c r="F65" s="2">
        <f>F44</f>
        <v>3</v>
      </c>
      <c r="H65" s="2">
        <f t="shared" si="65"/>
        <v>2.7747800000000002</v>
      </c>
      <c r="I65" s="2">
        <f t="shared" si="66"/>
        <v>3.0891326399015293</v>
      </c>
      <c r="J65" s="2">
        <f t="shared" si="67"/>
        <v>5.0724048399999888E-2</v>
      </c>
      <c r="K65" s="2">
        <f t="shared" si="68"/>
        <v>7.944627495815695E-3</v>
      </c>
      <c r="Q65" s="1"/>
      <c r="R65" s="1"/>
      <c r="S65" s="1"/>
      <c r="T65" s="1"/>
      <c r="U65" s="1"/>
      <c r="V65" s="1"/>
      <c r="W65" s="1"/>
      <c r="X65" s="1"/>
      <c r="Y65" s="1"/>
    </row>
    <row r="66" spans="1:25" ht="15">
      <c r="A66" s="1"/>
      <c r="B66" s="1"/>
      <c r="C66" s="1"/>
      <c r="D66" s="1"/>
      <c r="E66" s="2">
        <f t="shared" si="64"/>
        <v>1.8</v>
      </c>
      <c r="F66" s="2">
        <f>F45</f>
        <v>4</v>
      </c>
      <c r="H66" s="2">
        <f t="shared" si="65"/>
        <v>3.2613400000000006</v>
      </c>
      <c r="I66" s="2">
        <f t="shared" si="66"/>
        <v>3.3555035473587176</v>
      </c>
      <c r="J66" s="2">
        <f t="shared" si="67"/>
        <v>0.54561859559999915</v>
      </c>
      <c r="K66" s="2">
        <f t="shared" si="68"/>
        <v>0.41537567746719678</v>
      </c>
      <c r="Q66" s="1"/>
      <c r="R66" s="1"/>
      <c r="S66" s="1"/>
      <c r="T66" s="1"/>
      <c r="U66" s="1"/>
      <c r="V66" s="1"/>
      <c r="W66" s="1"/>
      <c r="X66" s="1"/>
      <c r="Y66" s="1"/>
    </row>
    <row r="67" spans="1:25" ht="15">
      <c r="A67" s="1"/>
      <c r="B67" s="1"/>
      <c r="C67" s="1"/>
      <c r="D67" s="1"/>
      <c r="E67" s="2">
        <f t="shared" si="64"/>
        <v>2</v>
      </c>
      <c r="F67" s="2">
        <f>F46</f>
        <v>3.2</v>
      </c>
      <c r="H67" s="2">
        <f t="shared" si="65"/>
        <v>3.8509000000000002</v>
      </c>
      <c r="I67" s="2">
        <f t="shared" si="66"/>
        <v>3.5054493847357726</v>
      </c>
      <c r="J67" s="2">
        <f t="shared" si="67"/>
        <v>0.42367081000000006</v>
      </c>
      <c r="K67" s="2">
        <f t="shared" si="68"/>
        <v>9.3299326635461935E-2</v>
      </c>
      <c r="Q67" s="1"/>
      <c r="R67" s="1"/>
      <c r="S67" s="1"/>
      <c r="T67" s="1"/>
      <c r="U67" s="1"/>
      <c r="V67" s="1"/>
      <c r="W67" s="1"/>
      <c r="X67" s="1"/>
      <c r="Y67" s="1"/>
    </row>
    <row r="68" spans="1:25" ht="15">
      <c r="A68" s="1"/>
      <c r="B68" s="1"/>
      <c r="C68" s="1"/>
      <c r="D68" s="1"/>
      <c r="E68" s="2">
        <f>E47</f>
        <v>0</v>
      </c>
      <c r="F68" s="2">
        <f>F47</f>
        <v>0</v>
      </c>
      <c r="H68" s="2">
        <f t="shared" si="65"/>
        <v>2.5903</v>
      </c>
      <c r="I68" s="2" t="e">
        <f t="shared" si="66"/>
        <v>#NUM!</v>
      </c>
      <c r="J68" s="2"/>
      <c r="K68" s="2"/>
      <c r="Q68" s="1"/>
      <c r="R68" s="1"/>
      <c r="S68" s="1"/>
      <c r="T68" s="1"/>
      <c r="U68" s="1"/>
      <c r="V68" s="1"/>
      <c r="W68" s="1"/>
      <c r="X68" s="1"/>
      <c r="Y68" s="1"/>
    </row>
    <row r="69" spans="1:25" ht="15">
      <c r="A69" s="1"/>
      <c r="B69" s="1"/>
      <c r="C69" s="1"/>
      <c r="D69" s="1"/>
      <c r="E69" s="2">
        <v>2</v>
      </c>
      <c r="H69" s="2">
        <f t="shared" si="65"/>
        <v>3.8509000000000002</v>
      </c>
      <c r="I69" s="2">
        <f t="shared" si="66"/>
        <v>3.5054493847357726</v>
      </c>
      <c r="J69" s="21">
        <f>SUM(J63:J67)</f>
        <v>1.208481579624999</v>
      </c>
      <c r="K69" s="21">
        <f>SUM(K63:K67)</f>
        <v>0.61519182646658022</v>
      </c>
      <c r="Q69" s="1"/>
      <c r="R69" s="1"/>
      <c r="S69" s="1"/>
      <c r="T69" s="1"/>
      <c r="U69" s="1"/>
      <c r="V69" s="1"/>
      <c r="W69" s="1"/>
      <c r="X69" s="1"/>
      <c r="Y69" s="1"/>
    </row>
    <row r="70" spans="1:25" ht="15">
      <c r="A70" s="1"/>
      <c r="B70" s="1"/>
      <c r="C70" s="1"/>
      <c r="D70" s="1"/>
      <c r="E70" s="18"/>
      <c r="Q70" s="1"/>
      <c r="R70" s="1"/>
      <c r="S70" s="1"/>
      <c r="T70" s="1"/>
      <c r="U70" s="1"/>
      <c r="V70" s="1"/>
      <c r="W70" s="1"/>
      <c r="X70" s="1"/>
      <c r="Y70" s="1"/>
    </row>
    <row r="71" spans="1:25" ht="1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5">
      <c r="A72" s="1"/>
      <c r="B72" s="1"/>
      <c r="C72" s="1"/>
      <c r="D72" s="1"/>
      <c r="E72" s="18"/>
      <c r="G72" s="18"/>
      <c r="H72" s="18"/>
      <c r="I72" s="18"/>
      <c r="J72" s="18"/>
      <c r="K72" s="18"/>
      <c r="L72" s="18"/>
      <c r="M72" s="18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5">
      <c r="A73" s="1"/>
      <c r="B73" s="1"/>
      <c r="C73" s="1"/>
      <c r="D73" s="1"/>
      <c r="E73" s="18"/>
      <c r="G73" s="18"/>
      <c r="H73" s="18"/>
      <c r="I73" s="18"/>
      <c r="J73" s="18"/>
      <c r="K73" s="18"/>
      <c r="L73" s="18"/>
      <c r="M73" s="18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5">
      <c r="A74" s="1"/>
      <c r="B74" s="1"/>
      <c r="C74" s="1"/>
      <c r="D74" s="1"/>
      <c r="E74" s="18"/>
      <c r="G74" s="18"/>
      <c r="H74" s="18"/>
      <c r="I74" s="18"/>
      <c r="J74" s="18"/>
      <c r="K74" s="18"/>
      <c r="L74" s="18"/>
      <c r="M74" s="18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5">
      <c r="A75" s="1"/>
      <c r="B75" s="1"/>
      <c r="C75" s="1"/>
      <c r="D75" s="1"/>
      <c r="E75" s="18"/>
      <c r="G75" s="18"/>
      <c r="H75" s="18"/>
      <c r="I75" s="18"/>
      <c r="J75" s="18"/>
      <c r="K75" s="18"/>
      <c r="L75" s="18"/>
      <c r="M75" s="18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5">
      <c r="A76" s="1"/>
      <c r="B76" s="1"/>
      <c r="C76" s="1"/>
      <c r="D76" s="1"/>
      <c r="E76" s="18"/>
      <c r="G76" s="18"/>
      <c r="H76" s="18"/>
      <c r="I76" s="18"/>
      <c r="J76" s="18"/>
      <c r="K76" s="18"/>
      <c r="L76" s="18"/>
      <c r="M76" s="18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5">
      <c r="A77" s="1"/>
      <c r="B77" s="1"/>
      <c r="C77" s="1"/>
      <c r="D77" s="1"/>
      <c r="E77" s="18"/>
      <c r="G77" s="18"/>
      <c r="H77" s="18"/>
      <c r="I77" s="18"/>
      <c r="J77" s="18"/>
      <c r="K77" s="18"/>
      <c r="L77" s="18"/>
      <c r="M77" s="18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5">
      <c r="A78" s="1"/>
      <c r="B78" s="1"/>
      <c r="C78" s="1"/>
      <c r="D78" s="1"/>
      <c r="E78" s="18"/>
      <c r="G78" s="18"/>
      <c r="H78" s="18"/>
      <c r="I78" s="18"/>
      <c r="J78" s="18"/>
      <c r="K78" s="18"/>
      <c r="L78" s="18"/>
      <c r="M78" s="18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5">
      <c r="A79" s="1"/>
      <c r="B79" s="1"/>
      <c r="C79" s="1"/>
      <c r="D79" s="1"/>
      <c r="E79" s="18"/>
      <c r="F79" s="1"/>
      <c r="G79" s="18"/>
      <c r="H79" s="18"/>
      <c r="I79" s="18"/>
      <c r="J79" s="18"/>
      <c r="K79" s="18"/>
      <c r="L79" s="20"/>
      <c r="M79" s="18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5">
      <c r="A80" s="1"/>
      <c r="B80" s="1"/>
      <c r="C80" s="1"/>
      <c r="D80" s="1"/>
      <c r="E80" s="18"/>
      <c r="F80" s="18"/>
      <c r="G80" s="18"/>
      <c r="H80" s="18"/>
      <c r="I80" s="20"/>
      <c r="J80" s="20"/>
      <c r="K80" s="18"/>
      <c r="L80" s="20"/>
      <c r="M80" s="18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ht="1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ht="1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 ht="1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ht="1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 ht="1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ht="1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 ht="1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 ht="1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 ht="1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ht="1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1:25" ht="1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 ht="1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 ht="1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ht="1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 ht="1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 ht="1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 ht="1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 ht="1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1:25" ht="1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1:25" ht="1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1:25" ht="1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25" ht="1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1:25" ht="1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1:25" ht="1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1:25" ht="1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1:25" ht="1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1:25" ht="1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1:25" ht="1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1:25" ht="1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1:25" ht="1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1:25" ht="1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1:25" ht="1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1:25" ht="1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1:25" ht="1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1:25" ht="1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1:25" ht="1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1:25" ht="1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1:25" ht="1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1:25" ht="1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1:25" ht="1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1:25" ht="1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1:25" ht="1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1:25" ht="1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1:25" ht="1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spans="1:25" ht="1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1:25" ht="1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1:25" ht="1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1:25" ht="1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1:25" ht="1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1:25" ht="1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1:25" ht="1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spans="1:25" ht="1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1:25" ht="1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1:25" ht="1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1:25" ht="1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1:25" ht="1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spans="1:25" ht="1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spans="1:25" ht="1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1:25" ht="1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1:25" ht="1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1:25" ht="1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1:25" ht="1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1:25" ht="1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1:25" ht="1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1:25" ht="1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1:25" ht="1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1:25" ht="1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1:25" ht="1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spans="1:25" ht="1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1:25" ht="1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1:25" ht="1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1:25" ht="1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1:25" ht="1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1:25" ht="1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1:25" ht="1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1:25" ht="1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spans="1:25" ht="1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1:25" ht="1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1:25" ht="1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1:25" ht="1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spans="1:25" ht="1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1:25" ht="1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1:25" ht="1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1:25" ht="1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1:25" ht="1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1:25" ht="1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1:25" ht="1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1:25" ht="1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spans="1:25" ht="1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spans="1:25" ht="1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spans="1:25" ht="1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spans="1:25" ht="1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spans="1:25" ht="1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spans="1:25" ht="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spans="1:25" ht="1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spans="1:25" ht="1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spans="1:25" ht="1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spans="1:25" ht="1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spans="1:25" ht="1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spans="1:25" ht="1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spans="1:25" ht="1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spans="1:25" ht="1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spans="1:25" ht="1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spans="1:25" ht="1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spans="1:25" ht="1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spans="1:25" ht="1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spans="1:25" ht="1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spans="1:25" ht="1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spans="1:25" ht="1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spans="1:25" ht="1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spans="1:25" ht="1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spans="1:25" ht="1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spans="1:25" ht="1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spans="1:25" ht="1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spans="1:25" ht="1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spans="1:25" ht="1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spans="1:25" ht="1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spans="1:25" ht="1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spans="1:25" ht="1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spans="1:25" ht="1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spans="1:25" ht="1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spans="1:25" ht="1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spans="1:25" ht="1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spans="1:25" ht="1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spans="1:25" ht="1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spans="1:25" ht="1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spans="1:25" ht="1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spans="1:25" ht="1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spans="1:25" ht="1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spans="1:25" ht="1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spans="1:25" ht="1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spans="1:25" ht="1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spans="1:25" ht="1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spans="1:25" ht="1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spans="1:25" ht="1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spans="1:25" ht="1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spans="1:25" ht="1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spans="1:25" ht="1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spans="1:25" ht="1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spans="1:25" ht="1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spans="1:25" ht="1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spans="1:25" ht="1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spans="1:25" ht="1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spans="1:25" ht="1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spans="1:25" ht="1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spans="1:25" ht="1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spans="1:25" ht="1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spans="1:25" ht="1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spans="1:25" ht="1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spans="1:25" ht="1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spans="1:25" ht="1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spans="1:25" ht="1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spans="1:25" ht="1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spans="1:25" ht="1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spans="1:25" ht="1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spans="1:25" ht="1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spans="1:25" ht="1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spans="1:25" ht="1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spans="1:25" ht="1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spans="1:25" ht="1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spans="1:25" ht="1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spans="1:25" ht="1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spans="1:25" ht="1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spans="1:25" ht="1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spans="1:25" ht="1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spans="1:25" ht="1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spans="1:25" ht="1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spans="1:25" ht="1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spans="1:25" ht="1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spans="1:25" ht="1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spans="1:25" ht="1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spans="1:25" ht="1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spans="1:25" ht="1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spans="1:25" ht="1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spans="1:25" ht="1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spans="1:25" ht="1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spans="1:25" ht="1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spans="1:25" ht="1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 spans="1:25" ht="1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spans="1:25" ht="1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spans="1:25" ht="1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spans="1:25" ht="1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spans="1:25" ht="1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 spans="1:25" ht="1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spans="1:25" ht="1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 spans="1:25" ht="1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spans="1:25" ht="1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spans="1:25" ht="1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spans="1:25" ht="1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 spans="1:25" ht="1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 spans="1:25" ht="1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 spans="1:25" ht="1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spans="1:25" ht="1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spans="1:25" ht="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 spans="1:25" ht="1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spans="1:25" ht="1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spans="1:25" ht="1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spans="1:25" ht="1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spans="1:25" ht="1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spans="1:25" ht="1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spans="1:25" ht="1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spans="1:25" ht="1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spans="1:25" ht="1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spans="1:25" ht="1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spans="1:25" ht="1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spans="1:25" ht="1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spans="1:25" ht="1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spans="1:25" ht="1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spans="1:25" ht="1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 spans="1:25" ht="1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 spans="1:25" ht="1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spans="1:25" ht="1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 spans="1:25" ht="1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spans="1:25" ht="1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spans="1:25" ht="1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spans="1:25" ht="1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 spans="1:25" ht="1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spans="1:25" ht="1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spans="1:25" ht="1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spans="1:25" ht="1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spans="1:25" ht="1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spans="1:25" ht="1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spans="1:25" ht="1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spans="1:25" ht="1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spans="1:25" ht="1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spans="1:25" ht="1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spans="1:25" ht="1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spans="1:25" ht="1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spans="1:25" ht="1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spans="1:25" ht="1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spans="1:25" ht="1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spans="1:25" ht="1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spans="1:25" ht="1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spans="1:25" ht="1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spans="1:25" ht="1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spans="1:25" ht="1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 spans="1:25" ht="1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spans="1:25" ht="1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spans="1:25" ht="1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spans="1:25" ht="1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spans="1:25" ht="1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 spans="1:25" ht="1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spans="1:25" ht="1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spans="1:25" ht="1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spans="1:25" ht="1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spans="1:25" ht="1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spans="1:25" ht="1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spans="1:25" ht="1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spans="1:25" ht="1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spans="1:25" ht="1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spans="1:25" ht="1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spans="1:25" ht="1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spans="1:25" ht="1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spans="1:25" ht="1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spans="1:25" ht="1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spans="1:25" ht="1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spans="1:25" ht="1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spans="1:25" ht="1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spans="1:25" ht="1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spans="1:25" ht="1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spans="1:25" ht="1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spans="1:25" ht="1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spans="1:25" ht="1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spans="1:25" ht="1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spans="1:25" ht="1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spans="1:25" ht="1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spans="1:25" ht="1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spans="1:25" ht="1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spans="1:25" ht="1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spans="1:25" ht="1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spans="1:25" ht="1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spans="1:25" ht="1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spans="1:25" ht="1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 spans="1:25" ht="1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spans="1:25" ht="1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spans="1:25" ht="1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spans="1:25" ht="1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spans="1:25" ht="1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spans="1:25" ht="1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spans="1:25" ht="1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 spans="1:25" ht="1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spans="1:25" ht="1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spans="1:25" ht="1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spans="1:25" ht="1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spans="1:25" ht="1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spans="1:25" ht="1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spans="1:25" ht="1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spans="1:25" ht="1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spans="1:25" ht="1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spans="1:25" ht="1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spans="1:25" ht="1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spans="1:25" ht="1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spans="1:25" ht="1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spans="1:25" ht="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spans="1:25" ht="1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spans="1:25" ht="1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spans="1:25" ht="1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 spans="1:25" ht="1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spans="1:25" ht="1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spans="1:25" ht="1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spans="1:25" ht="1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spans="1:25" ht="1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spans="1:25" ht="1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spans="1:25" ht="1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spans="1:25" ht="1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spans="1:25" ht="1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spans="1:25" ht="1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spans="1:25" ht="1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 spans="1:25" ht="1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spans="1:25" ht="1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spans="1:25" ht="1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spans="1:25" ht="1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spans="1:25" ht="1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spans="1:25" ht="1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spans="1:25" ht="1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spans="1:25" ht="1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spans="1:25" ht="1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spans="1:25" ht="1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spans="1:25" ht="1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spans="1:25" ht="1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spans="1:25" ht="1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spans="1:25" ht="1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spans="1:25" ht="1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spans="1:25" ht="1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spans="1:25" ht="1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spans="1:25" ht="1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spans="1:25" ht="1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spans="1:25" ht="1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spans="1:25" ht="1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spans="1:25" ht="1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spans="1:25" ht="1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spans="1:25" ht="1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spans="1:25" ht="1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spans="1:25" ht="1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spans="1:25" ht="1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spans="1:25" ht="1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spans="1:25" ht="1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spans="1:25" ht="1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spans="1:25" ht="1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spans="1:25" ht="1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spans="1:25" ht="1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spans="1:25" ht="1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spans="1:25" ht="1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spans="1:25" ht="1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spans="1:25" ht="1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 spans="1:25" ht="1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 spans="1:25" ht="1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 spans="1:25" ht="1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 spans="1:25" ht="1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 spans="1:25" ht="1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spans="1:25" ht="1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spans="1:25" ht="1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spans="1:25" ht="1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spans="1:25" ht="1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spans="1:25" ht="1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spans="1:25" ht="1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 spans="1:25" ht="1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spans="1:25" ht="1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spans="1:25" ht="1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spans="1:25" ht="1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spans="1:25" ht="1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spans="1:25" ht="1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spans="1:25" ht="1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spans="1:25" ht="1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 spans="1:25" ht="1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spans="1:25" ht="1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spans="1:25" ht="1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spans="1:25" ht="1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spans="1:25" ht="1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spans="1:25" ht="1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spans="1:25" ht="1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spans="1:25" ht="1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spans="1:25" ht="1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spans="1:25" ht="1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spans="1:25" ht="1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spans="1:25" ht="1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spans="1:25" ht="1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spans="1:25" ht="1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 spans="1:25" ht="1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 spans="1:25" ht="1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spans="1:25" ht="1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spans="1:25" ht="1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spans="1:25" ht="1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spans="1:25" ht="1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spans="1:25" ht="1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spans="1:25" ht="1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spans="1:25" ht="1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spans="1:25" ht="1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spans="1:25" ht="1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spans="1:25" ht="1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spans="1:25" ht="1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spans="1:25" ht="1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spans="1:25" ht="1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spans="1:25" ht="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spans="1:25" ht="1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spans="1:25" ht="1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spans="1:25" ht="1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spans="1:25" ht="1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spans="1:25" ht="1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spans="1:25" ht="1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spans="1:25" ht="1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spans="1:25" ht="1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spans="1:25" ht="1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spans="1:25" ht="1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spans="1:25" ht="1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spans="1:25" ht="1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spans="1:25" ht="1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spans="1:25" ht="1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spans="1:25" ht="1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spans="1:25" ht="1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spans="1:25" ht="1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spans="1:25" ht="1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spans="1:25" ht="1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spans="1:25" ht="1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spans="1:25" ht="1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spans="1:25" ht="1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spans="1:25" ht="1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spans="1:25" ht="1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spans="1:25" ht="1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spans="1:25" ht="1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spans="1:25" ht="1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spans="1:25" ht="1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spans="1:25" ht="1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spans="1:25" ht="1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spans="1:25" ht="1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spans="1:25" ht="1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spans="1:25" ht="1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spans="1:25" ht="1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spans="1:25" ht="1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spans="1:25" ht="1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spans="1:25" ht="1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spans="1:25" ht="1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spans="1:25" ht="1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spans="1:25" ht="1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spans="1:25" ht="1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spans="1:25" ht="1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spans="1:25" ht="1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spans="1:25" ht="1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spans="1:25" ht="1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spans="1:25" ht="1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spans="1:25" ht="1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spans="1:25" ht="1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spans="1:25" ht="1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spans="1:25" ht="1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spans="1:25" ht="1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spans="1:25" ht="1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spans="1:25" ht="1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spans="1:25" ht="1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spans="1:25" ht="1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spans="1:25" ht="1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spans="1:25" ht="1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spans="1:25" ht="1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spans="1:25" ht="1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spans="1:25" ht="1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spans="1:25" ht="1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spans="1:25" ht="1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spans="1:25" ht="1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spans="1:25" ht="1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spans="1:25" ht="1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spans="1:25" ht="1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spans="1:25" ht="1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spans="1:25" ht="1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spans="1:25" ht="1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spans="1:25" ht="1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spans="1:25" ht="1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spans="1:25" ht="1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spans="1:25" ht="1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spans="1:25" ht="1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spans="1:25" ht="1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spans="1:25" ht="1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spans="1:25" ht="1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spans="1:25" ht="1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spans="1:25" ht="1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spans="1:25" ht="1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spans="1:25" ht="1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spans="1:25" ht="1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spans="1:25" ht="1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spans="1:25" ht="1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spans="1:25" ht="1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spans="1:25" ht="1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spans="1:25" ht="1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spans="1:25" ht="1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spans="1:25" ht="1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spans="1:25" ht="1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spans="1:25" ht="1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spans="1:25" ht="1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spans="1:25" ht="1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spans="1:25" ht="1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spans="1:25" ht="1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spans="1:25" ht="1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spans="1:25" ht="1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spans="1:25" ht="1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spans="1:25" ht="1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spans="1:25" ht="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spans="1:25" ht="1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spans="1:25" ht="1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spans="1:25" ht="1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spans="1:25" ht="1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spans="1:25" ht="1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spans="1:25" ht="1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spans="1:25" ht="1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spans="1:25" ht="1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spans="1:25" ht="1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spans="1:25" ht="1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spans="1:25" ht="1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spans="1:25" ht="1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spans="1:25" ht="1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spans="1:25" ht="1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spans="1:25" ht="1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spans="1:25" ht="1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spans="1:25" ht="1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spans="1:25" ht="1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spans="1:25" ht="1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spans="1:25" ht="1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spans="1:25" ht="1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spans="1:25" ht="1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spans="1:25" ht="1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spans="1:25" ht="1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spans="1:25" ht="1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spans="1:25" ht="1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spans="1:25" ht="1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spans="1:25" ht="1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spans="1:25" ht="1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spans="1:25" ht="1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spans="1:25" ht="1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spans="1:25" ht="1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spans="1:25" ht="1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spans="1:25" ht="1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spans="1:25" ht="1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spans="1:25" ht="1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spans="1:25" ht="1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spans="1:25" ht="1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spans="1:25" ht="1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spans="1:25" ht="1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spans="1:25" ht="1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spans="1:25" ht="1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spans="1:25" ht="1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spans="1:25" ht="1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spans="1:25" ht="1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spans="1:25" ht="1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spans="1:25" ht="1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spans="1:25" ht="1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spans="1:25" ht="1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spans="1:25" ht="1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spans="1:25" ht="1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spans="1:25" ht="1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spans="1:25" ht="1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spans="1:25" ht="1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spans="1:25" ht="1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spans="1:25" ht="1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spans="1:25" ht="1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spans="1:25" ht="1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spans="1:25" ht="1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spans="1:25" ht="1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spans="1:25" ht="1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spans="1:25" ht="1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spans="1:25" ht="1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spans="1:25" ht="1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spans="1:25" ht="1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spans="1:25" ht="1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spans="1:25" ht="1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spans="1:25" ht="1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spans="1:25" ht="1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spans="1:25" ht="1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spans="1:25" ht="1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spans="1:25" ht="1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spans="1:25" ht="1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spans="1:25" ht="1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spans="1:25" ht="1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spans="1:25" ht="1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spans="1:25" ht="1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spans="1:25" ht="1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spans="1:25" ht="1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spans="1:25" ht="1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spans="1:25" ht="1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spans="1:25" ht="1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spans="1:25" ht="1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spans="1:25" ht="1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spans="1:25" ht="1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spans="1:25" ht="1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spans="1:25" ht="1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spans="1:25" ht="1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spans="1:25" ht="1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spans="1:25" ht="1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spans="1:25" ht="1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spans="1:25" ht="1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spans="1:25" ht="1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spans="1:25" ht="1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spans="1:25" ht="1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spans="1:25" ht="1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spans="1:25" ht="1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spans="1:25" ht="1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spans="1:25" ht="1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spans="1:25" ht="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spans="1:25" ht="1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spans="1:25" ht="1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spans="1:25" ht="1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spans="1:25" ht="1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spans="1:25" ht="1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spans="1:25" ht="1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spans="1:25" ht="1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spans="1:25" ht="1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spans="1:25" ht="1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spans="1:25" ht="1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spans="1:25" ht="1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spans="1:25" ht="1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spans="1:25" ht="1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spans="1:25" ht="1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spans="1:25" ht="1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spans="1:25" ht="1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spans="1:25" ht="1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spans="1:25" ht="1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spans="1:25" ht="1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spans="1:25" ht="1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spans="1:25" ht="1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spans="1:25" ht="1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spans="1:25" ht="1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spans="1:25" ht="1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spans="1:25" ht="1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spans="1:25" ht="1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spans="1:25" ht="1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spans="1:25" ht="1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spans="1:25" ht="1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spans="1:25" ht="1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spans="1:25" ht="1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spans="1:25" ht="1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spans="1:25" ht="1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spans="1:25" ht="1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spans="1:25" ht="1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spans="1:25" ht="1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spans="1:25" ht="1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spans="1:25" ht="1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spans="1:25" ht="1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spans="1:25" ht="1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 spans="1:25" ht="1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 spans="1:25" ht="1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 spans="1:25" ht="1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 spans="1:25" ht="1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 spans="1:25" ht="1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 spans="1:25" ht="1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 spans="1:25" ht="1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 spans="1:25" ht="1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 spans="1:25" ht="1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 spans="1:25" ht="1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 spans="1:25" ht="1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 spans="1:25" ht="1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 spans="1:25" ht="1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 spans="1:25" ht="1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 spans="1:25" ht="1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 spans="1:25" ht="1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 spans="1:25" ht="1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 spans="1:25" ht="1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 spans="1:25" ht="1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 spans="1:25" ht="1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 spans="1:25" ht="1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 spans="1:25" ht="1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 spans="1:25" ht="1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 spans="1:25" ht="1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 spans="1:25" ht="1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 spans="1:25" ht="1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 spans="1:25" ht="1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 spans="1:25" ht="1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 spans="1:25" ht="1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 spans="1:25" ht="1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 spans="1:25" ht="1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 spans="1:25" ht="1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 spans="1:25" ht="1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 spans="1:25" ht="1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 spans="1:25" ht="1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 spans="1:25" ht="1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 spans="1:25" ht="1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 spans="1:25" ht="1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 spans="1:25" ht="1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 spans="1:25" ht="1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 spans="1:25" ht="1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 spans="1:25" ht="1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 spans="1:25" ht="1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 spans="1:25" ht="1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 spans="1:25" ht="1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 spans="1:25" ht="1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 spans="1:25" ht="1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 spans="1:25" ht="1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 spans="1:25" ht="1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 spans="1:25" ht="1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 spans="1:25" ht="1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 spans="1:25" ht="1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 spans="1:25" ht="1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 spans="1:25" ht="1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 spans="1:25" ht="1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 spans="1:25" ht="1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 spans="1:25" ht="1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 spans="1:25" ht="1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 spans="1:25" ht="1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 spans="1:25" ht="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 spans="1:25" ht="1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 spans="1:25" ht="1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 spans="1:25" ht="1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 spans="1:25" ht="1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 spans="1:25" ht="1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 spans="1:25" ht="1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 spans="1:25" ht="1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 spans="1:25" ht="1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 spans="1:25" ht="1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 spans="1:25" ht="1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 spans="1:25" ht="1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 spans="1:25" ht="1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 spans="1:25" ht="1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 spans="1:25" ht="1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 spans="1:25" ht="1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 spans="1:25" ht="1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 spans="1:25" ht="1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 spans="1:25" ht="1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 spans="1:25" ht="1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 spans="1:25" ht="1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 spans="1:25" ht="1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 spans="1:25" ht="1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 spans="1:25" ht="1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 spans="1:25" ht="1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 spans="1:25" ht="1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 spans="1:25" ht="1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 spans="1:25" ht="1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 spans="1:25" ht="1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 spans="1:25" ht="1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 spans="1:25" ht="1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 spans="1:25" ht="1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 spans="1:25" ht="1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 spans="1:25" ht="1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 spans="1:25" ht="1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 spans="1:25" ht="1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 spans="1:25" ht="1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 spans="1:25" ht="1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 spans="1:25" ht="1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 spans="1:25" ht="1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 spans="1:25" ht="1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 spans="1:25" ht="1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 spans="1:25" ht="1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 spans="1:25" ht="1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 spans="1:25" ht="1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 spans="1:25" ht="1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 spans="1:25" ht="1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 spans="1:25" ht="1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 spans="1:25" ht="1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 spans="1:25" ht="1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 spans="1:25" ht="1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 spans="1:25" ht="1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 spans="1:25" ht="1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 spans="1:25" ht="1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 spans="1:25" ht="1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 spans="1:25" ht="1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 spans="1:25" ht="1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 spans="1:25" ht="1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 spans="1:25" ht="1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 spans="1:25" ht="1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 spans="1:25" ht="1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 spans="1:25" ht="1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 spans="1:25" ht="1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 spans="1:25" ht="1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 spans="1:25" ht="1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</row>
    <row r="980" spans="1:25" ht="1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</row>
    <row r="981" spans="1:25" ht="1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</row>
    <row r="982" spans="1:25" ht="1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</row>
    <row r="983" spans="1:25" ht="1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</row>
    <row r="984" spans="1:25" ht="1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</row>
    <row r="985" spans="1:25" ht="1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</row>
    <row r="986" spans="1:25" ht="1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</row>
    <row r="987" spans="1:25" ht="1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</row>
    <row r="988" spans="1:25" ht="1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</row>
    <row r="989" spans="1:25" ht="1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</row>
    <row r="990" spans="1:25" ht="1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</row>
    <row r="991" spans="1:25" ht="1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</row>
    <row r="992" spans="1:25" ht="1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</row>
    <row r="993" spans="1:25" ht="1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</row>
    <row r="994" spans="1:25" ht="1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</row>
    <row r="995" spans="1:25" ht="1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</row>
    <row r="996" spans="1:25" ht="1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</row>
    <row r="997" spans="1:25" ht="1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</row>
    <row r="998" spans="1:25" ht="1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</row>
    <row r="999" spans="1:25" ht="1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</row>
    <row r="1000" spans="1:25" ht="1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Magno_31</cp:lastModifiedBy>
  <dcterms:modified xsi:type="dcterms:W3CDTF">2021-07-02T19:38:07Z</dcterms:modified>
</cp:coreProperties>
</file>