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gno_31\Desktop\msu 2\Parcial\"/>
    </mc:Choice>
  </mc:AlternateContent>
  <xr:revisionPtr revIDLastSave="0" documentId="13_ncr:1_{F6FA1E6B-11B4-4714-B2CB-2DD14FF4D3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63" i="1"/>
  <c r="I64" i="1"/>
  <c r="I65" i="1"/>
  <c r="I66" i="1"/>
  <c r="I67" i="1"/>
  <c r="I68" i="1"/>
  <c r="I69" i="1"/>
  <c r="I63" i="1"/>
  <c r="O43" i="1"/>
  <c r="O44" i="1"/>
  <c r="O45" i="1"/>
  <c r="O46" i="1"/>
  <c r="O47" i="1"/>
  <c r="O42" i="1"/>
  <c r="N42" i="1"/>
  <c r="N43" i="1"/>
  <c r="N44" i="1"/>
  <c r="N45" i="1"/>
  <c r="N46" i="1"/>
  <c r="N47" i="1"/>
  <c r="K43" i="1"/>
  <c r="K44" i="1"/>
  <c r="K45" i="1"/>
  <c r="K46" i="1"/>
  <c r="K47" i="1"/>
  <c r="K42" i="1"/>
  <c r="J43" i="1"/>
  <c r="J44" i="1"/>
  <c r="J45" i="1"/>
  <c r="J46" i="1"/>
  <c r="J47" i="1"/>
  <c r="J42" i="1"/>
  <c r="I43" i="1"/>
  <c r="I44" i="1"/>
  <c r="I45" i="1"/>
  <c r="I46" i="1"/>
  <c r="I47" i="1"/>
  <c r="I42" i="1"/>
  <c r="H43" i="1"/>
  <c r="H44" i="1"/>
  <c r="H45" i="1"/>
  <c r="H46" i="1"/>
  <c r="H47" i="1"/>
  <c r="H42" i="1"/>
  <c r="G43" i="1"/>
  <c r="G44" i="1"/>
  <c r="G45" i="1"/>
  <c r="G46" i="1"/>
  <c r="G47" i="1"/>
  <c r="G42" i="1"/>
  <c r="P42" i="1"/>
  <c r="P43" i="1"/>
  <c r="P44" i="1"/>
  <c r="P45" i="1"/>
  <c r="P46" i="1"/>
  <c r="P47" i="1"/>
  <c r="L43" i="1"/>
  <c r="L44" i="1"/>
  <c r="L45" i="1"/>
  <c r="L46" i="1"/>
  <c r="L47" i="1"/>
  <c r="L42" i="1"/>
  <c r="H48" i="1" l="1"/>
  <c r="F68" i="1"/>
  <c r="E68" i="1"/>
  <c r="F48" i="1"/>
  <c r="I56" i="1" s="1"/>
  <c r="E48" i="1"/>
  <c r="E64" i="1"/>
  <c r="E65" i="1"/>
  <c r="E66" i="1"/>
  <c r="E67" i="1"/>
  <c r="E63" i="1"/>
  <c r="K68" i="1" l="1"/>
  <c r="G48" i="1"/>
  <c r="K48" i="1"/>
  <c r="F56" i="1" s="1"/>
  <c r="G4" i="1" s="1"/>
  <c r="N48" i="1"/>
  <c r="I54" i="1" s="1"/>
  <c r="L48" i="1"/>
  <c r="O48" i="1"/>
  <c r="P48" i="1"/>
  <c r="J48" i="1"/>
  <c r="F55" i="1" s="1"/>
  <c r="I48" i="1"/>
  <c r="F67" i="1"/>
  <c r="K67" i="1" s="1"/>
  <c r="F66" i="1"/>
  <c r="K66" i="1" s="1"/>
  <c r="F65" i="1"/>
  <c r="K65" i="1" s="1"/>
  <c r="F64" i="1"/>
  <c r="K64" i="1" s="1"/>
  <c r="F63" i="1"/>
  <c r="K63" i="1" s="1"/>
  <c r="I4" i="1" l="1"/>
  <c r="H4" i="1"/>
  <c r="K69" i="1"/>
  <c r="E54" i="1"/>
  <c r="F2" i="1" s="1"/>
  <c r="F5" i="1" s="1"/>
  <c r="F8" i="1" s="1"/>
  <c r="F11" i="1" s="1"/>
  <c r="G54" i="1"/>
  <c r="H2" i="1" s="1"/>
  <c r="E56" i="1"/>
  <c r="F4" i="1" s="1"/>
  <c r="E55" i="1"/>
  <c r="F54" i="1"/>
  <c r="G3" i="1"/>
  <c r="G6" i="1" s="1"/>
  <c r="G55" i="1"/>
  <c r="H3" i="1" s="1"/>
  <c r="I55" i="1"/>
  <c r="I3" i="1" s="1"/>
  <c r="I2" i="1"/>
  <c r="D4" i="1"/>
  <c r="L13" i="1"/>
  <c r="O9" i="1"/>
  <c r="O13" i="1" s="1"/>
  <c r="N9" i="1"/>
  <c r="N13" i="1" s="1"/>
  <c r="N17" i="1" s="1"/>
  <c r="M9" i="1"/>
  <c r="M13" i="1" s="1"/>
  <c r="M17" i="1" s="1"/>
  <c r="L9" i="1"/>
  <c r="K9" i="1"/>
  <c r="K13" i="1" s="1"/>
  <c r="K17" i="1" s="1"/>
  <c r="O8" i="1"/>
  <c r="O12" i="1" s="1"/>
  <c r="O16" i="1" s="1"/>
  <c r="N8" i="1"/>
  <c r="N12" i="1" s="1"/>
  <c r="N16" i="1" s="1"/>
  <c r="M8" i="1"/>
  <c r="M12" i="1" s="1"/>
  <c r="M16" i="1" s="1"/>
  <c r="L8" i="1"/>
  <c r="L12" i="1" s="1"/>
  <c r="L16" i="1" s="1"/>
  <c r="K8" i="1"/>
  <c r="K12" i="1" s="1"/>
  <c r="K16" i="1" s="1"/>
  <c r="O7" i="1"/>
  <c r="O11" i="1" s="1"/>
  <c r="N7" i="1"/>
  <c r="N11" i="1" s="1"/>
  <c r="M7" i="1"/>
  <c r="M11" i="1" s="1"/>
  <c r="L7" i="1"/>
  <c r="L11" i="1" s="1"/>
  <c r="L15" i="1" s="1"/>
  <c r="L19" i="1" s="1"/>
  <c r="L23" i="1" s="1"/>
  <c r="K7" i="1"/>
  <c r="K11" i="1" s="1"/>
  <c r="O6" i="1"/>
  <c r="O10" i="1" s="1"/>
  <c r="O14" i="1" s="1"/>
  <c r="N6" i="1"/>
  <c r="N10" i="1" s="1"/>
  <c r="N14" i="1" s="1"/>
  <c r="M6" i="1"/>
  <c r="M10" i="1" s="1"/>
  <c r="M14" i="1" s="1"/>
  <c r="L6" i="1"/>
  <c r="L10" i="1" s="1"/>
  <c r="L14" i="1" s="1"/>
  <c r="K6" i="1"/>
  <c r="K10" i="1" s="1"/>
  <c r="K14" i="1" s="1"/>
  <c r="D5" i="1"/>
  <c r="D7" i="1" s="1"/>
  <c r="D9" i="1" s="1"/>
  <c r="C5" i="1"/>
  <c r="C7" i="1" s="1"/>
  <c r="C9" i="1" s="1"/>
  <c r="B5" i="1"/>
  <c r="B7" i="1" s="1"/>
  <c r="B9" i="1" s="1"/>
  <c r="B4" i="1"/>
  <c r="I7" i="1" l="1"/>
  <c r="H7" i="1"/>
  <c r="G7" i="1"/>
  <c r="F7" i="1"/>
  <c r="F10" i="1" s="1"/>
  <c r="I6" i="1"/>
  <c r="H6" i="1"/>
  <c r="F3" i="1"/>
  <c r="F6" i="1" s="1"/>
  <c r="F9" i="1" s="1"/>
  <c r="G2" i="1"/>
  <c r="G5" i="1" s="1"/>
  <c r="G8" i="1" s="1"/>
  <c r="G11" i="1" s="1"/>
  <c r="H5" i="1"/>
  <c r="H8" i="1" s="1"/>
  <c r="H11" i="1" s="1"/>
  <c r="I5" i="1"/>
  <c r="I8" i="1" s="1"/>
  <c r="I11" i="1" s="1"/>
  <c r="C4" i="1"/>
  <c r="D6" i="1" s="1"/>
  <c r="N18" i="1"/>
  <c r="N22" i="1" s="1"/>
  <c r="M15" i="1"/>
  <c r="M19" i="1" s="1"/>
  <c r="M23" i="1" s="1"/>
  <c r="K18" i="1"/>
  <c r="K22" i="1" s="1"/>
  <c r="N15" i="1"/>
  <c r="N19" i="1" s="1"/>
  <c r="N23" i="1" s="1"/>
  <c r="L20" i="1"/>
  <c r="O17" i="1"/>
  <c r="N20" i="1"/>
  <c r="L18" i="1"/>
  <c r="L22" i="1" s="1"/>
  <c r="K15" i="1"/>
  <c r="K19" i="1" s="1"/>
  <c r="K23" i="1" s="1"/>
  <c r="O15" i="1"/>
  <c r="O19" i="1" s="1"/>
  <c r="O23" i="1" s="1"/>
  <c r="L17" i="1"/>
  <c r="L21" i="1" s="1"/>
  <c r="I9" i="1" l="1"/>
  <c r="H10" i="1"/>
  <c r="H13" i="1" s="1"/>
  <c r="H9" i="1"/>
  <c r="G9" i="1"/>
  <c r="G12" i="1" s="1"/>
  <c r="G15" i="1" s="1"/>
  <c r="G18" i="1" s="1"/>
  <c r="G10" i="1"/>
  <c r="I10" i="1"/>
  <c r="C6" i="1"/>
  <c r="B6" i="1"/>
  <c r="B8" i="1" s="1"/>
  <c r="O21" i="1"/>
  <c r="M20" i="1"/>
  <c r="M24" i="1" s="1"/>
  <c r="M28" i="1" s="1"/>
  <c r="M32" i="1" s="1"/>
  <c r="L26" i="1"/>
  <c r="L30" i="1" s="1"/>
  <c r="K21" i="1"/>
  <c r="O18" i="1"/>
  <c r="O22" i="1" s="1"/>
  <c r="N21" i="1"/>
  <c r="N25" i="1" s="1"/>
  <c r="M21" i="1"/>
  <c r="L24" i="1"/>
  <c r="O20" i="1"/>
  <c r="M18" i="1"/>
  <c r="M22" i="1" s="1"/>
  <c r="M26" i="1" s="1"/>
  <c r="M30" i="1" s="1"/>
  <c r="K20" i="1"/>
  <c r="K24" i="1" s="1"/>
  <c r="K28" i="1" s="1"/>
  <c r="K32" i="1" s="1"/>
  <c r="I13" i="1" l="1"/>
  <c r="F12" i="1"/>
  <c r="F15" i="1" s="1"/>
  <c r="F18" i="1" s="1"/>
  <c r="F13" i="1"/>
  <c r="G13" i="1"/>
  <c r="G16" i="1" s="1"/>
  <c r="G14" i="1"/>
  <c r="G17" i="1" s="1"/>
  <c r="I12" i="1"/>
  <c r="I15" i="1" s="1"/>
  <c r="I18" i="1" s="1"/>
  <c r="H12" i="1"/>
  <c r="H14" i="1" s="1"/>
  <c r="H17" i="1" s="1"/>
  <c r="B10" i="1"/>
  <c r="B11" i="1"/>
  <c r="C8" i="1"/>
  <c r="D8" i="1"/>
  <c r="K26" i="1"/>
  <c r="K30" i="1" s="1"/>
  <c r="O25" i="1"/>
  <c r="K27" i="1"/>
  <c r="K31" i="1" s="1"/>
  <c r="L28" i="1"/>
  <c r="L32" i="1" s="1"/>
  <c r="L27" i="1"/>
  <c r="L31" i="1" s="1"/>
  <c r="K25" i="1"/>
  <c r="K29" i="1" s="1"/>
  <c r="M27" i="1"/>
  <c r="M31" i="1" s="1"/>
  <c r="L25" i="1"/>
  <c r="O24" i="1"/>
  <c r="O26" i="1" s="1"/>
  <c r="O30" i="1" s="1"/>
  <c r="M25" i="1"/>
  <c r="M29" i="1" s="1"/>
  <c r="N24" i="1"/>
  <c r="F14" i="1" l="1"/>
  <c r="F17" i="1" s="1"/>
  <c r="H15" i="1"/>
  <c r="H18" i="1" s="1"/>
  <c r="I14" i="1"/>
  <c r="I17" i="1" s="1"/>
  <c r="I16" i="1"/>
  <c r="F16" i="1"/>
  <c r="H16" i="1"/>
  <c r="H19" i="1" s="1"/>
  <c r="H20" i="1" s="1"/>
  <c r="D10" i="1"/>
  <c r="D11" i="1"/>
  <c r="C10" i="1"/>
  <c r="C11" i="1"/>
  <c r="M33" i="1"/>
  <c r="N29" i="1"/>
  <c r="N33" i="1" s="1"/>
  <c r="N37" i="1" s="1"/>
  <c r="L29" i="1"/>
  <c r="L33" i="1" s="1"/>
  <c r="K33" i="1"/>
  <c r="O28" i="1"/>
  <c r="O32" i="1" s="1"/>
  <c r="O27" i="1"/>
  <c r="O31" i="1" s="1"/>
  <c r="N28" i="1"/>
  <c r="N32" i="1" s="1"/>
  <c r="N36" i="1" s="1"/>
  <c r="N27" i="1"/>
  <c r="N31" i="1" s="1"/>
  <c r="N35" i="1" s="1"/>
  <c r="N26" i="1"/>
  <c r="N30" i="1" s="1"/>
  <c r="N34" i="1" s="1"/>
  <c r="O29" i="1"/>
  <c r="O33" i="1" s="1"/>
  <c r="O37" i="1" s="1"/>
  <c r="I19" i="1" l="1"/>
  <c r="I22" i="1" s="1"/>
  <c r="L56" i="1" s="1"/>
  <c r="G19" i="1"/>
  <c r="G22" i="1" s="1"/>
  <c r="H21" i="1"/>
  <c r="H22" i="1"/>
  <c r="F19" i="1"/>
  <c r="F22" i="1" s="1"/>
  <c r="K37" i="1"/>
  <c r="K36" i="1"/>
  <c r="K35" i="1"/>
  <c r="L35" i="1"/>
  <c r="K34" i="1"/>
  <c r="L36" i="1"/>
  <c r="M35" i="1"/>
  <c r="O35" i="1"/>
  <c r="L37" i="1"/>
  <c r="L34" i="1"/>
  <c r="M37" i="1"/>
  <c r="M36" i="1"/>
  <c r="M34" i="1"/>
  <c r="O36" i="1"/>
  <c r="O34" i="1"/>
  <c r="I21" i="1" l="1"/>
  <c r="L55" i="1" s="1"/>
  <c r="I20" i="1"/>
  <c r="L54" i="1" s="1"/>
  <c r="G21" i="1"/>
  <c r="G20" i="1"/>
  <c r="F21" i="1"/>
  <c r="F20" i="1"/>
  <c r="J64" i="1" l="1"/>
  <c r="J68" i="1"/>
  <c r="J66" i="1"/>
  <c r="J63" i="1"/>
  <c r="J67" i="1"/>
  <c r="J65" i="1"/>
  <c r="J69" i="1" l="1"/>
</calcChain>
</file>

<file path=xl/sharedStrings.xml><?xml version="1.0" encoding="utf-8"?>
<sst xmlns="http://schemas.openxmlformats.org/spreadsheetml/2006/main" count="27" uniqueCount="23">
  <si>
    <t>Consigna:</t>
  </si>
  <si>
    <t>X</t>
  </si>
  <si>
    <t>Y</t>
  </si>
  <si>
    <t>F(x)</t>
  </si>
  <si>
    <t>G(x)</t>
  </si>
  <si>
    <t>Matriz:</t>
  </si>
  <si>
    <t>S:</t>
  </si>
  <si>
    <t>x^2</t>
  </si>
  <si>
    <t>c1</t>
  </si>
  <si>
    <t>c2</t>
  </si>
  <si>
    <t>c3</t>
  </si>
  <si>
    <t>s2</t>
  </si>
  <si>
    <t>s1</t>
  </si>
  <si>
    <t>c1.e^-0,5x+c2x2+c3x</t>
  </si>
  <si>
    <t xml:space="preserve"> </t>
  </si>
  <si>
    <t>sen2</t>
  </si>
  <si>
    <t>sencos</t>
  </si>
  <si>
    <t>sen</t>
  </si>
  <si>
    <t>cos2</t>
  </si>
  <si>
    <t>cos</t>
  </si>
  <si>
    <t>sen y</t>
  </si>
  <si>
    <t>cos y</t>
  </si>
  <si>
    <t>3x-3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</si>
</sst>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>
    <font>
      <sz val="10"/>
      <color rgb="FF000000"/>
      <name val="Arial"/>
    </font>
    <font>
      <sz val="12"/>
      <name val="Varela Round"/>
    </font>
    <font>
      <b/>
      <sz val="12"/>
      <name val="Varela Round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7"/>
        <bgColor rgb="FF351C75"/>
      </patternFill>
    </fill>
    <fill>
      <patternFill patternType="solid">
        <fgColor theme="5" tint="0.79998168889431442"/>
        <bgColor rgb="FF0B539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1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E52" zoomScale="90" zoomScaleNormal="90" workbookViewId="0">
      <selection activeCell="H69" sqref="H69"/>
    </sheetView>
  </sheetViews>
  <sheetFormatPr baseColWidth="10" defaultColWidth="14.42578125" defaultRowHeight="15.75" customHeight="1"/>
  <cols>
    <col min="1" max="1" width="15.140625" customWidth="1"/>
    <col min="2" max="2" width="18.85546875" customWidth="1"/>
    <col min="3" max="3" width="15.28515625" customWidth="1"/>
    <col min="4" max="4" width="28.7109375" customWidth="1"/>
    <col min="5" max="5" width="17.28515625" customWidth="1"/>
    <col min="6" max="6" width="29.28515625" customWidth="1"/>
    <col min="7" max="8" width="17.42578125" customWidth="1"/>
    <col min="9" max="9" width="24.42578125" customWidth="1"/>
    <col min="10" max="10" width="14.42578125" customWidth="1"/>
    <col min="11" max="11" width="18.28515625" customWidth="1"/>
    <col min="12" max="12" width="29.5703125" customWidth="1"/>
    <col min="13" max="13" width="16.28515625" customWidth="1"/>
    <col min="14" max="14" width="17.140625" customWidth="1"/>
    <col min="15" max="15" width="25.42578125" customWidth="1"/>
    <col min="16" max="16" width="24.7109375" customWidth="1"/>
  </cols>
  <sheetData>
    <row r="1" spans="1:25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9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7">
        <v>60.25</v>
      </c>
      <c r="C2" s="7">
        <v>16.5</v>
      </c>
      <c r="D2" s="7">
        <v>155.5</v>
      </c>
      <c r="E2" s="1"/>
      <c r="F2" s="7">
        <f t="shared" ref="F2:H4" si="0">E54</f>
        <v>3.0310241137771516</v>
      </c>
      <c r="G2" s="7">
        <f t="shared" si="0"/>
        <v>-0.14386911728282731</v>
      </c>
      <c r="H2" s="7">
        <f t="shared" si="0"/>
        <v>3.1370723227118367</v>
      </c>
      <c r="I2" s="7">
        <f>I54</f>
        <v>17.851698901347564</v>
      </c>
      <c r="J2" s="1"/>
      <c r="K2" s="7">
        <v>17</v>
      </c>
      <c r="L2" s="7">
        <v>69</v>
      </c>
      <c r="M2" s="7">
        <v>69</v>
      </c>
      <c r="N2" s="7">
        <v>72</v>
      </c>
      <c r="O2" s="7">
        <v>46</v>
      </c>
      <c r="P2" s="9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7">
        <v>16.5</v>
      </c>
      <c r="C3" s="7">
        <v>7</v>
      </c>
      <c r="D3" s="7">
        <v>42.5</v>
      </c>
      <c r="E3" s="1"/>
      <c r="F3" s="7">
        <f t="shared" si="0"/>
        <v>-0.14386911728282731</v>
      </c>
      <c r="G3" s="7">
        <f t="shared" si="0"/>
        <v>2.9689758862228488</v>
      </c>
      <c r="H3" s="7">
        <f t="shared" si="0"/>
        <v>-2.5327001284494752</v>
      </c>
      <c r="I3" s="7">
        <f>I55</f>
        <v>-39.69119021460569</v>
      </c>
      <c r="J3" s="1"/>
      <c r="K3" s="7">
        <v>69</v>
      </c>
      <c r="L3" s="7">
        <v>69</v>
      </c>
      <c r="M3" s="7">
        <v>72</v>
      </c>
      <c r="N3" s="7">
        <v>81</v>
      </c>
      <c r="O3" s="7">
        <v>44</v>
      </c>
      <c r="P3" s="9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2">
        <f>B2/B2</f>
        <v>1</v>
      </c>
      <c r="C4" s="2">
        <f>C2/B2</f>
        <v>0.27385892116182575</v>
      </c>
      <c r="D4" s="2">
        <f>D2/B2</f>
        <v>2.5809128630705396</v>
      </c>
      <c r="E4" s="1"/>
      <c r="F4" s="7">
        <f t="shared" si="0"/>
        <v>3.1370723227118367</v>
      </c>
      <c r="G4" s="7">
        <f t="shared" si="0"/>
        <v>-2.5327001284494752</v>
      </c>
      <c r="H4" s="7">
        <f t="shared" si="0"/>
        <v>6</v>
      </c>
      <c r="I4" s="7">
        <f>I56</f>
        <v>53</v>
      </c>
      <c r="J4" s="1"/>
      <c r="K4" s="7">
        <v>69</v>
      </c>
      <c r="L4" s="7">
        <v>72</v>
      </c>
      <c r="M4" s="7">
        <v>81</v>
      </c>
      <c r="N4" s="7">
        <v>10</v>
      </c>
      <c r="O4" s="7">
        <v>45</v>
      </c>
      <c r="P4" s="9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2">
        <f>B3/C3</f>
        <v>2.3571428571428572</v>
      </c>
      <c r="C5" s="2">
        <f>C3/C3</f>
        <v>1</v>
      </c>
      <c r="D5" s="2">
        <f>D3/C3</f>
        <v>6.0714285714285712</v>
      </c>
      <c r="E5" s="1"/>
      <c r="F5" s="2">
        <f t="shared" ref="F5:I5" si="1">F2/$F$2</f>
        <v>1</v>
      </c>
      <c r="G5" s="2">
        <f t="shared" si="1"/>
        <v>-4.7465513926097692E-2</v>
      </c>
      <c r="H5" s="2">
        <f t="shared" si="1"/>
        <v>1.0349875833889464</v>
      </c>
      <c r="I5" s="2">
        <f t="shared" si="1"/>
        <v>5.889659148604208</v>
      </c>
      <c r="J5" s="1"/>
      <c r="K5" s="7">
        <v>72</v>
      </c>
      <c r="L5" s="7">
        <v>81</v>
      </c>
      <c r="M5" s="7">
        <v>10</v>
      </c>
      <c r="N5" s="7">
        <v>21</v>
      </c>
      <c r="O5" s="7">
        <v>49</v>
      </c>
      <c r="P5" s="9"/>
      <c r="Q5" s="1"/>
      <c r="R5" s="1"/>
      <c r="S5" s="1"/>
      <c r="T5" s="1"/>
      <c r="U5" s="1"/>
      <c r="V5" s="1"/>
      <c r="W5" s="1"/>
      <c r="X5" s="1"/>
      <c r="Y5" s="1"/>
    </row>
    <row r="6" spans="1:25" ht="15">
      <c r="A6" s="1"/>
      <c r="B6" s="2">
        <f>B4-B5*C4</f>
        <v>0.35447540011855361</v>
      </c>
      <c r="C6" s="2">
        <f>C4-C5*C4</f>
        <v>0</v>
      </c>
      <c r="D6" s="2">
        <f>D4-D5*C4</f>
        <v>0.91819798458802615</v>
      </c>
      <c r="E6" s="1"/>
      <c r="F6" s="2">
        <f t="shared" ref="F6:I6" si="2">F3/$G$3</f>
        <v>-4.8457489314895907E-2</v>
      </c>
      <c r="G6" s="2">
        <f t="shared" si="2"/>
        <v>1</v>
      </c>
      <c r="H6" s="2">
        <f t="shared" si="2"/>
        <v>-0.85305513601580429</v>
      </c>
      <c r="I6" s="2">
        <f t="shared" si="2"/>
        <v>-13.368646878806784</v>
      </c>
      <c r="J6" s="1"/>
      <c r="K6" s="2">
        <f t="shared" ref="K6:O6" si="3">K2/$K$2</f>
        <v>1</v>
      </c>
      <c r="L6" s="2">
        <f t="shared" si="3"/>
        <v>4.0588235294117645</v>
      </c>
      <c r="M6" s="2">
        <f t="shared" si="3"/>
        <v>4.0588235294117645</v>
      </c>
      <c r="N6" s="2">
        <f t="shared" si="3"/>
        <v>4.2352941176470589</v>
      </c>
      <c r="O6" s="2">
        <f t="shared" si="3"/>
        <v>2.7058823529411766</v>
      </c>
      <c r="P6" s="9"/>
      <c r="Q6" s="1"/>
      <c r="R6" s="1"/>
      <c r="S6" s="1"/>
      <c r="T6" s="1"/>
      <c r="U6" s="1"/>
      <c r="V6" s="1"/>
      <c r="W6" s="1"/>
      <c r="X6" s="1"/>
      <c r="Y6" s="1"/>
    </row>
    <row r="7" spans="1:25" ht="15">
      <c r="A7" s="1"/>
      <c r="B7" s="2">
        <f t="shared" ref="B7:D7" si="4">B5</f>
        <v>2.3571428571428572</v>
      </c>
      <c r="C7" s="2">
        <f t="shared" si="4"/>
        <v>1</v>
      </c>
      <c r="D7" s="2">
        <f t="shared" si="4"/>
        <v>6.0714285714285712</v>
      </c>
      <c r="E7" s="1"/>
      <c r="F7" s="2">
        <f t="shared" ref="F7:I7" si="5">F4/$H$4</f>
        <v>0.52284538711863948</v>
      </c>
      <c r="G7" s="2">
        <f t="shared" si="5"/>
        <v>-0.42211668807491254</v>
      </c>
      <c r="H7" s="2">
        <f t="shared" si="5"/>
        <v>1</v>
      </c>
      <c r="I7" s="2">
        <f t="shared" si="5"/>
        <v>8.8333333333333339</v>
      </c>
      <c r="J7" s="1"/>
      <c r="K7" s="2">
        <f t="shared" ref="K7:O7" si="6">K3/$L$3</f>
        <v>1</v>
      </c>
      <c r="L7" s="2">
        <f t="shared" si="6"/>
        <v>1</v>
      </c>
      <c r="M7" s="2">
        <f t="shared" si="6"/>
        <v>1.0434782608695652</v>
      </c>
      <c r="N7" s="2">
        <f t="shared" si="6"/>
        <v>1.173913043478261</v>
      </c>
      <c r="O7" s="2">
        <f t="shared" si="6"/>
        <v>0.6376811594202898</v>
      </c>
      <c r="P7" s="9"/>
      <c r="Q7" s="1"/>
      <c r="R7" s="1"/>
      <c r="S7" s="1"/>
      <c r="T7" s="1"/>
      <c r="U7" s="1"/>
      <c r="V7" s="1"/>
      <c r="W7" s="1"/>
      <c r="X7" s="1"/>
      <c r="Y7" s="1"/>
    </row>
    <row r="8" spans="1:25" ht="15">
      <c r="A8" s="1"/>
      <c r="B8" s="2">
        <f>B6/B6</f>
        <v>1</v>
      </c>
      <c r="C8" s="2">
        <f>C6/B6</f>
        <v>0</v>
      </c>
      <c r="D8" s="2">
        <f>D6/B6</f>
        <v>2.5903010033444822</v>
      </c>
      <c r="E8" s="1"/>
      <c r="F8" s="2">
        <f t="shared" ref="F8:I8" si="7">F5</f>
        <v>1</v>
      </c>
      <c r="G8" s="2">
        <f t="shared" si="7"/>
        <v>-4.7465513926097692E-2</v>
      </c>
      <c r="H8" s="2">
        <f t="shared" si="7"/>
        <v>1.0349875833889464</v>
      </c>
      <c r="I8" s="2">
        <f t="shared" si="7"/>
        <v>5.889659148604208</v>
      </c>
      <c r="J8" s="1"/>
      <c r="K8" s="2">
        <f t="shared" ref="K8:O8" si="8">K4/$M$4</f>
        <v>0.85185185185185186</v>
      </c>
      <c r="L8" s="2">
        <f t="shared" si="8"/>
        <v>0.88888888888888884</v>
      </c>
      <c r="M8" s="2">
        <f t="shared" si="8"/>
        <v>1</v>
      </c>
      <c r="N8" s="2">
        <f t="shared" si="8"/>
        <v>0.12345679012345678</v>
      </c>
      <c r="O8" s="2">
        <f t="shared" si="8"/>
        <v>0.55555555555555558</v>
      </c>
      <c r="P8" s="9"/>
      <c r="Q8" s="1"/>
      <c r="R8" s="1"/>
      <c r="S8" s="1"/>
      <c r="T8" s="1"/>
      <c r="U8" s="1"/>
      <c r="V8" s="1"/>
      <c r="W8" s="1"/>
      <c r="X8" s="1"/>
      <c r="Y8" s="1"/>
    </row>
    <row r="9" spans="1:25" ht="15">
      <c r="A9" s="1"/>
      <c r="B9" s="2">
        <f t="shared" ref="B9:D9" si="9">B7</f>
        <v>2.3571428571428572</v>
      </c>
      <c r="C9" s="2">
        <f t="shared" si="9"/>
        <v>1</v>
      </c>
      <c r="D9" s="2">
        <f t="shared" si="9"/>
        <v>6.0714285714285712</v>
      </c>
      <c r="E9" s="1"/>
      <c r="F9" s="2">
        <f t="shared" ref="F9:I9" si="10">F6-F5*$F$6</f>
        <v>0</v>
      </c>
      <c r="G9" s="2">
        <f t="shared" si="10"/>
        <v>0.9976999403661001</v>
      </c>
      <c r="H9" s="2">
        <f t="shared" si="10"/>
        <v>-0.80290223625268453</v>
      </c>
      <c r="I9" s="2">
        <f t="shared" si="10"/>
        <v>-13.083248783544917</v>
      </c>
      <c r="J9" s="1"/>
      <c r="K9" s="2">
        <f t="shared" ref="K9:O9" si="11">K5/$N$5</f>
        <v>3.4285714285714284</v>
      </c>
      <c r="L9" s="2">
        <f t="shared" si="11"/>
        <v>3.8571428571428572</v>
      </c>
      <c r="M9" s="2">
        <f t="shared" si="11"/>
        <v>0.47619047619047616</v>
      </c>
      <c r="N9" s="2">
        <f t="shared" si="11"/>
        <v>1</v>
      </c>
      <c r="O9" s="2">
        <f t="shared" si="11"/>
        <v>2.3333333333333335</v>
      </c>
      <c r="P9" s="9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2">
        <f t="shared" ref="B10:D10" si="12">B8</f>
        <v>1</v>
      </c>
      <c r="C10" s="2">
        <f t="shared" si="12"/>
        <v>0</v>
      </c>
      <c r="D10" s="4">
        <f t="shared" si="12"/>
        <v>2.5903010033444822</v>
      </c>
      <c r="E10" s="1"/>
      <c r="F10" s="2">
        <f t="shared" ref="F10:I10" si="13">F7-F5*$F$7</f>
        <v>0</v>
      </c>
      <c r="G10" s="2">
        <f t="shared" si="13"/>
        <v>-0.39729956307143682</v>
      </c>
      <c r="H10" s="2">
        <f t="shared" si="13"/>
        <v>0.45886151630002114</v>
      </c>
      <c r="I10" s="2">
        <f t="shared" si="13"/>
        <v>5.7539522157845298</v>
      </c>
      <c r="J10" s="1"/>
      <c r="K10" s="2">
        <f t="shared" ref="K10:O10" si="14">K6</f>
        <v>1</v>
      </c>
      <c r="L10" s="2">
        <f t="shared" si="14"/>
        <v>4.0588235294117645</v>
      </c>
      <c r="M10" s="2">
        <f t="shared" si="14"/>
        <v>4.0588235294117645</v>
      </c>
      <c r="N10" s="2">
        <f t="shared" si="14"/>
        <v>4.2352941176470589</v>
      </c>
      <c r="O10" s="2">
        <f t="shared" si="14"/>
        <v>2.7058823529411766</v>
      </c>
      <c r="P10" s="9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2">
        <f>B9-B8*B9</f>
        <v>0</v>
      </c>
      <c r="C11" s="2">
        <f>C9-C8*B9</f>
        <v>1</v>
      </c>
      <c r="D11" s="4">
        <f>D9-D8*B9</f>
        <v>-3.4280936454851307E-2</v>
      </c>
      <c r="E11" s="1"/>
      <c r="F11" s="2">
        <f t="shared" ref="F11:I11" si="15">F8</f>
        <v>1</v>
      </c>
      <c r="G11" s="2">
        <f t="shared" si="15"/>
        <v>-4.7465513926097692E-2</v>
      </c>
      <c r="H11" s="2">
        <f t="shared" si="15"/>
        <v>1.0349875833889464</v>
      </c>
      <c r="I11" s="2">
        <f t="shared" si="15"/>
        <v>5.889659148604208</v>
      </c>
      <c r="J11" s="1"/>
      <c r="K11" s="2">
        <f t="shared" ref="K11:O11" si="16">K7-K6*$K$7</f>
        <v>0</v>
      </c>
      <c r="L11" s="2">
        <f t="shared" si="16"/>
        <v>-3.0588235294117645</v>
      </c>
      <c r="M11" s="2">
        <f t="shared" si="16"/>
        <v>-3.0153452685421991</v>
      </c>
      <c r="N11" s="2">
        <f t="shared" si="16"/>
        <v>-3.0613810741687981</v>
      </c>
      <c r="O11" s="2">
        <f t="shared" si="16"/>
        <v>-2.0682011935208866</v>
      </c>
      <c r="P11" s="9"/>
      <c r="Q11" s="1"/>
      <c r="R11" s="1"/>
      <c r="S11" s="1"/>
      <c r="T11" s="1"/>
      <c r="U11" s="1"/>
      <c r="V11" s="1"/>
      <c r="W11" s="1"/>
      <c r="X11" s="1"/>
      <c r="Y11" s="1"/>
    </row>
    <row r="12" spans="1:25" ht="15">
      <c r="A12" s="1"/>
      <c r="E12" s="1"/>
      <c r="F12" s="2">
        <f t="shared" ref="F12:I12" si="17">F9/$G$9</f>
        <v>0</v>
      </c>
      <c r="G12" s="2">
        <f t="shared" si="17"/>
        <v>1</v>
      </c>
      <c r="H12" s="2">
        <f t="shared" si="17"/>
        <v>-0.80475321664153288</v>
      </c>
      <c r="I12" s="2">
        <f t="shared" si="17"/>
        <v>-13.11341040949055</v>
      </c>
      <c r="J12" s="1"/>
      <c r="K12" s="2">
        <f t="shared" ref="K12:O12" si="18">K8-K6*$K$8</f>
        <v>0</v>
      </c>
      <c r="L12" s="2">
        <f t="shared" si="18"/>
        <v>-2.5686274509803919</v>
      </c>
      <c r="M12" s="2">
        <f t="shared" si="18"/>
        <v>-2.4575163398692808</v>
      </c>
      <c r="N12" s="2">
        <f t="shared" si="18"/>
        <v>-3.4843863471314451</v>
      </c>
      <c r="O12" s="2">
        <f t="shared" si="18"/>
        <v>-1.7494553376906319</v>
      </c>
      <c r="P12" s="9"/>
      <c r="Q12" s="1"/>
      <c r="R12" s="1"/>
      <c r="S12" s="1"/>
      <c r="T12" s="1"/>
      <c r="U12" s="1"/>
      <c r="V12" s="1"/>
      <c r="W12" s="1"/>
      <c r="X12" s="1"/>
      <c r="Y12" s="1"/>
    </row>
    <row r="13" spans="1:25" ht="15">
      <c r="A13" s="1"/>
      <c r="B13" s="1"/>
      <c r="C13" s="1"/>
      <c r="D13" s="1"/>
      <c r="E13" s="1"/>
      <c r="F13" s="2">
        <f t="shared" ref="F13:I13" si="19">F10/$H$10</f>
        <v>0</v>
      </c>
      <c r="G13" s="2">
        <f t="shared" si="19"/>
        <v>-0.86583761975730222</v>
      </c>
      <c r="H13" s="2">
        <f t="shared" si="19"/>
        <v>1</v>
      </c>
      <c r="I13" s="2">
        <f t="shared" si="19"/>
        <v>12.5396269056967</v>
      </c>
      <c r="J13" s="1"/>
      <c r="K13" s="2">
        <f t="shared" ref="K13:O13" si="20">K9-K6*$K$9</f>
        <v>0</v>
      </c>
      <c r="L13" s="2">
        <f t="shared" si="20"/>
        <v>-10.058823529411763</v>
      </c>
      <c r="M13" s="2">
        <f t="shared" si="20"/>
        <v>-13.439775910364144</v>
      </c>
      <c r="N13" s="2">
        <f t="shared" si="20"/>
        <v>-13.521008403361344</v>
      </c>
      <c r="O13" s="2">
        <f t="shared" si="20"/>
        <v>-6.9439775910364148</v>
      </c>
      <c r="P13" s="9"/>
      <c r="Q13" s="1"/>
      <c r="R13" s="1"/>
      <c r="S13" s="1"/>
      <c r="T13" s="1"/>
      <c r="U13" s="1"/>
      <c r="V13" s="1"/>
      <c r="W13" s="1"/>
      <c r="X13" s="1"/>
      <c r="Y13" s="1"/>
    </row>
    <row r="14" spans="1:25" ht="15">
      <c r="A14" s="1"/>
      <c r="B14" s="1"/>
      <c r="C14" s="1"/>
      <c r="D14" s="1"/>
      <c r="E14" s="1"/>
      <c r="F14" s="2">
        <f t="shared" ref="F14:I14" si="21">F11-F12*$G$11</f>
        <v>1</v>
      </c>
      <c r="G14" s="2">
        <f t="shared" si="21"/>
        <v>0</v>
      </c>
      <c r="H14" s="2">
        <f t="shared" si="21"/>
        <v>0.99678955837737582</v>
      </c>
      <c r="I14" s="2">
        <f t="shared" si="21"/>
        <v>5.2672243841939004</v>
      </c>
      <c r="J14" s="1"/>
      <c r="K14" s="2">
        <f t="shared" ref="K14:O14" si="22">K10</f>
        <v>1</v>
      </c>
      <c r="L14" s="2">
        <f t="shared" si="22"/>
        <v>4.0588235294117645</v>
      </c>
      <c r="M14" s="2">
        <f t="shared" si="22"/>
        <v>4.0588235294117645</v>
      </c>
      <c r="N14" s="2">
        <f t="shared" si="22"/>
        <v>4.2352941176470589</v>
      </c>
      <c r="O14" s="2">
        <f t="shared" si="22"/>
        <v>2.7058823529411766</v>
      </c>
      <c r="P14" s="9"/>
      <c r="Q14" s="1"/>
      <c r="R14" s="1"/>
      <c r="S14" s="1"/>
      <c r="T14" s="1"/>
      <c r="U14" s="1"/>
      <c r="V14" s="1"/>
      <c r="W14" s="1"/>
      <c r="X14" s="1"/>
      <c r="Y14" s="1"/>
    </row>
    <row r="15" spans="1:25" ht="15">
      <c r="A15" s="1"/>
      <c r="B15" s="1"/>
      <c r="C15" s="1"/>
      <c r="D15" s="1"/>
      <c r="E15" s="1"/>
      <c r="F15" s="2">
        <f t="shared" ref="F15:I15" si="23">F12</f>
        <v>0</v>
      </c>
      <c r="G15" s="2">
        <f t="shared" si="23"/>
        <v>1</v>
      </c>
      <c r="H15" s="2">
        <f t="shared" si="23"/>
        <v>-0.80475321664153288</v>
      </c>
      <c r="I15" s="2">
        <f t="shared" si="23"/>
        <v>-13.11341040949055</v>
      </c>
      <c r="J15" s="1"/>
      <c r="K15" s="2">
        <f t="shared" ref="K15:O15" si="24">K11/$L$11</f>
        <v>0</v>
      </c>
      <c r="L15" s="2">
        <f t="shared" si="24"/>
        <v>1</v>
      </c>
      <c r="M15" s="2">
        <f t="shared" si="24"/>
        <v>0.98578595317725748</v>
      </c>
      <c r="N15" s="2">
        <f t="shared" si="24"/>
        <v>1.0008361204013378</v>
      </c>
      <c r="O15" s="2">
        <f t="shared" si="24"/>
        <v>0.67614269788182835</v>
      </c>
      <c r="P15" s="9"/>
      <c r="Q15" s="1"/>
      <c r="R15" s="1"/>
      <c r="S15" s="1"/>
      <c r="T15" s="1"/>
      <c r="U15" s="1"/>
      <c r="V15" s="1"/>
      <c r="W15" s="1"/>
      <c r="X15" s="1"/>
      <c r="Y15" s="1"/>
    </row>
    <row r="16" spans="1:25" ht="15">
      <c r="A16" s="1"/>
      <c r="B16" s="1"/>
      <c r="C16" s="1"/>
      <c r="D16" s="1"/>
      <c r="E16" s="1"/>
      <c r="F16" s="2">
        <f t="shared" ref="F16:I16" si="25">F13-F12*$G$13</f>
        <v>0</v>
      </c>
      <c r="G16" s="2">
        <f t="shared" si="25"/>
        <v>0</v>
      </c>
      <c r="H16" s="2">
        <f t="shared" si="25"/>
        <v>0.30321439041106257</v>
      </c>
      <c r="I16" s="2">
        <f t="shared" si="25"/>
        <v>1.185542849842772</v>
      </c>
      <c r="J16" s="1"/>
      <c r="K16" s="2">
        <f t="shared" ref="K16:O16" si="26">K12/$M$12</f>
        <v>0</v>
      </c>
      <c r="L16" s="2">
        <f t="shared" si="26"/>
        <v>1.0452127659574468</v>
      </c>
      <c r="M16" s="2">
        <f t="shared" si="26"/>
        <v>1</v>
      </c>
      <c r="N16" s="2">
        <f t="shared" si="26"/>
        <v>1.4178486997635935</v>
      </c>
      <c r="O16" s="2">
        <f t="shared" si="26"/>
        <v>0.71187943262411357</v>
      </c>
      <c r="P16" s="9"/>
      <c r="Q16" s="1"/>
      <c r="R16" s="1"/>
      <c r="S16" s="1"/>
      <c r="T16" s="1"/>
      <c r="U16" s="1"/>
      <c r="V16" s="1"/>
      <c r="W16" s="1"/>
      <c r="X16" s="1"/>
      <c r="Y16" s="1"/>
    </row>
    <row r="17" spans="1:25" ht="15">
      <c r="A17" s="1"/>
      <c r="B17" s="1"/>
      <c r="C17" s="1"/>
      <c r="D17" s="1"/>
      <c r="E17" s="1"/>
      <c r="F17" s="2">
        <f t="shared" ref="F17:I17" si="27">F14</f>
        <v>1</v>
      </c>
      <c r="G17" s="2">
        <f t="shared" si="27"/>
        <v>0</v>
      </c>
      <c r="H17" s="2">
        <f t="shared" si="27"/>
        <v>0.99678955837737582</v>
      </c>
      <c r="I17" s="2">
        <f t="shared" si="27"/>
        <v>5.2672243841939004</v>
      </c>
      <c r="J17" s="1"/>
      <c r="K17" s="2">
        <f t="shared" ref="K17:O17" si="28">K13/$N$13</f>
        <v>0</v>
      </c>
      <c r="L17" s="2">
        <f t="shared" si="28"/>
        <v>0.74394033561218131</v>
      </c>
      <c r="M17" s="2">
        <f t="shared" si="28"/>
        <v>0.99399212761549605</v>
      </c>
      <c r="N17" s="2">
        <f t="shared" si="28"/>
        <v>1</v>
      </c>
      <c r="O17" s="2">
        <f t="shared" si="28"/>
        <v>0.51356950486844832</v>
      </c>
      <c r="P17" s="9"/>
      <c r="Q17" s="1"/>
      <c r="R17" s="1"/>
      <c r="S17" s="1"/>
      <c r="T17" s="1"/>
      <c r="U17" s="1"/>
      <c r="V17" s="1"/>
      <c r="W17" s="1"/>
      <c r="X17" s="1"/>
      <c r="Y17" s="1"/>
    </row>
    <row r="18" spans="1:25" ht="15">
      <c r="A18" s="1"/>
      <c r="B18" s="1"/>
      <c r="C18" s="1"/>
      <c r="D18" s="1"/>
      <c r="E18" s="1"/>
      <c r="F18" s="2">
        <f t="shared" ref="F18:I18" si="29">F15</f>
        <v>0</v>
      </c>
      <c r="G18" s="2">
        <f t="shared" si="29"/>
        <v>1</v>
      </c>
      <c r="H18" s="2">
        <f t="shared" si="29"/>
        <v>-0.80475321664153288</v>
      </c>
      <c r="I18" s="2">
        <f t="shared" si="29"/>
        <v>-13.11341040949055</v>
      </c>
      <c r="J18" s="1"/>
      <c r="K18" s="2">
        <f>K14-K15*$L$14</f>
        <v>1</v>
      </c>
      <c r="L18" s="2">
        <f t="shared" ref="L18:O18" si="30">L14-L15*$L14</f>
        <v>0</v>
      </c>
      <c r="M18" s="2">
        <f t="shared" si="30"/>
        <v>5.7692307692307487E-2</v>
      </c>
      <c r="N18" s="2">
        <f t="shared" si="30"/>
        <v>0.17307692307692335</v>
      </c>
      <c r="O18" s="2">
        <f t="shared" si="30"/>
        <v>-3.8461538461538325E-2</v>
      </c>
      <c r="P18" s="9"/>
      <c r="Q18" s="1"/>
      <c r="R18" s="1"/>
      <c r="S18" s="1"/>
      <c r="T18" s="1"/>
      <c r="U18" s="1"/>
      <c r="V18" s="1"/>
      <c r="W18" s="1"/>
      <c r="X18" s="1"/>
      <c r="Y18" s="1"/>
    </row>
    <row r="19" spans="1:25" ht="15">
      <c r="A19" s="1"/>
      <c r="B19" s="1"/>
      <c r="C19" s="1"/>
      <c r="D19" s="1"/>
      <c r="E19" s="1"/>
      <c r="F19" s="2">
        <f t="shared" ref="F19:I19" si="31">F16/$H$16</f>
        <v>0</v>
      </c>
      <c r="G19" s="2">
        <f t="shared" si="31"/>
        <v>0</v>
      </c>
      <c r="H19" s="2">
        <f t="shared" si="31"/>
        <v>1</v>
      </c>
      <c r="I19" s="3">
        <f t="shared" si="31"/>
        <v>3.9099161759293541</v>
      </c>
      <c r="J19" s="1"/>
      <c r="K19" s="2">
        <f t="shared" ref="K19:O19" si="32">K15</f>
        <v>0</v>
      </c>
      <c r="L19" s="2">
        <f t="shared" si="32"/>
        <v>1</v>
      </c>
      <c r="M19" s="2">
        <f t="shared" si="32"/>
        <v>0.98578595317725748</v>
      </c>
      <c r="N19" s="2">
        <f t="shared" si="32"/>
        <v>1.0008361204013378</v>
      </c>
      <c r="O19" s="2">
        <f t="shared" si="32"/>
        <v>0.67614269788182835</v>
      </c>
      <c r="P19" s="9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2">
        <f t="shared" ref="F20:I20" si="33">F17-F19*$H$17</f>
        <v>1</v>
      </c>
      <c r="G20" s="2">
        <f t="shared" si="33"/>
        <v>0</v>
      </c>
      <c r="H20" s="2">
        <f t="shared" si="33"/>
        <v>0</v>
      </c>
      <c r="I20" s="5">
        <f t="shared" si="33"/>
        <v>1.3698607658967212</v>
      </c>
      <c r="J20" s="1"/>
      <c r="K20" s="2">
        <f t="shared" ref="K20:O20" si="34">K16-K15*$L$16</f>
        <v>0</v>
      </c>
      <c r="L20" s="2">
        <f t="shared" si="34"/>
        <v>0</v>
      </c>
      <c r="M20" s="2">
        <f t="shared" si="34"/>
        <v>-3.0356062762399549E-2</v>
      </c>
      <c r="N20" s="2">
        <f t="shared" si="34"/>
        <v>0.37176201008879084</v>
      </c>
      <c r="O20" s="2">
        <f t="shared" si="34"/>
        <v>5.1664531891174592E-3</v>
      </c>
      <c r="P20" s="9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2">
        <f t="shared" ref="F21:I21" si="35">F18-F19*$H$18</f>
        <v>0</v>
      </c>
      <c r="G21" s="2">
        <f t="shared" si="35"/>
        <v>1</v>
      </c>
      <c r="H21" s="2">
        <f t="shared" si="35"/>
        <v>0</v>
      </c>
      <c r="I21" s="4">
        <f t="shared" si="35"/>
        <v>-9.9668927901126416</v>
      </c>
      <c r="J21" s="1"/>
      <c r="K21" s="2">
        <f t="shared" ref="K21:O21" si="36">K17-K15*$L$17</f>
        <v>0</v>
      </c>
      <c r="L21" s="2">
        <f t="shared" si="36"/>
        <v>0</v>
      </c>
      <c r="M21" s="2">
        <f t="shared" si="36"/>
        <v>0.26062619476703308</v>
      </c>
      <c r="N21" s="2">
        <f t="shared" si="36"/>
        <v>0.25543764069583519</v>
      </c>
      <c r="O21" s="2">
        <f t="shared" si="36"/>
        <v>1.0559679284515178E-2</v>
      </c>
      <c r="P21" s="9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2">
        <f t="shared" ref="F22:I22" si="37">F19</f>
        <v>0</v>
      </c>
      <c r="G22" s="2">
        <f t="shared" si="37"/>
        <v>0</v>
      </c>
      <c r="H22" s="2">
        <f t="shared" si="37"/>
        <v>1</v>
      </c>
      <c r="I22" s="5">
        <f t="shared" si="37"/>
        <v>3.9099161759293541</v>
      </c>
      <c r="J22" s="1"/>
      <c r="K22" s="2">
        <f t="shared" ref="K22:O22" si="38">K18</f>
        <v>1</v>
      </c>
      <c r="L22" s="2">
        <f t="shared" si="38"/>
        <v>0</v>
      </c>
      <c r="M22" s="2">
        <f t="shared" si="38"/>
        <v>5.7692307692307487E-2</v>
      </c>
      <c r="N22" s="2">
        <f t="shared" si="38"/>
        <v>0.17307692307692335</v>
      </c>
      <c r="O22" s="2">
        <f t="shared" si="38"/>
        <v>-3.8461538461538325E-2</v>
      </c>
      <c r="P22" s="9"/>
      <c r="Q22" s="1"/>
      <c r="R22" s="1"/>
      <c r="S22" s="1"/>
      <c r="T22" s="1"/>
      <c r="U22" s="1"/>
      <c r="V22" s="1"/>
      <c r="W22" s="1"/>
      <c r="X22" s="1"/>
      <c r="Y22" s="1"/>
    </row>
    <row r="23" spans="1:25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2">
        <f t="shared" ref="K23:O23" si="39">K19</f>
        <v>0</v>
      </c>
      <c r="L23" s="2">
        <f t="shared" si="39"/>
        <v>1</v>
      </c>
      <c r="M23" s="2">
        <f t="shared" si="39"/>
        <v>0.98578595317725748</v>
      </c>
      <c r="N23" s="2">
        <f t="shared" si="39"/>
        <v>1.0008361204013378</v>
      </c>
      <c r="O23" s="2">
        <f t="shared" si="39"/>
        <v>0.67614269788182835</v>
      </c>
      <c r="P23" s="9"/>
      <c r="Q23" s="1"/>
      <c r="R23" s="1"/>
      <c r="S23" s="1"/>
      <c r="T23" s="1"/>
      <c r="U23" s="1"/>
      <c r="V23" s="1"/>
      <c r="W23" s="1"/>
      <c r="X23" s="1"/>
      <c r="Y23" s="1"/>
    </row>
    <row r="24" spans="1:25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f t="shared" ref="K24:O24" si="40">K20/$M$20</f>
        <v>0</v>
      </c>
      <c r="L24" s="2">
        <f t="shared" si="40"/>
        <v>0</v>
      </c>
      <c r="M24" s="2">
        <f t="shared" si="40"/>
        <v>1</v>
      </c>
      <c r="N24" s="2">
        <f t="shared" si="40"/>
        <v>-12.246713712467113</v>
      </c>
      <c r="O24" s="2">
        <f t="shared" si="40"/>
        <v>-0.17019510170195298</v>
      </c>
      <c r="P24" s="9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2">
        <f t="shared" ref="K25:O25" si="41">K21/$N$21</f>
        <v>0</v>
      </c>
      <c r="L25" s="2">
        <f t="shared" si="41"/>
        <v>0</v>
      </c>
      <c r="M25" s="2">
        <f t="shared" si="41"/>
        <v>1.0203124099371721</v>
      </c>
      <c r="N25" s="2">
        <f t="shared" si="41"/>
        <v>1</v>
      </c>
      <c r="O25" s="2">
        <f t="shared" si="41"/>
        <v>4.1339558475993035E-2</v>
      </c>
      <c r="P25" s="9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2">
        <f t="shared" ref="K26:O26" si="42">K22-K24*$M$22</f>
        <v>1</v>
      </c>
      <c r="L26" s="2">
        <f t="shared" si="42"/>
        <v>0</v>
      </c>
      <c r="M26" s="2">
        <f t="shared" si="42"/>
        <v>0</v>
      </c>
      <c r="N26" s="2">
        <f t="shared" si="42"/>
        <v>0.87961809879617736</v>
      </c>
      <c r="O26" s="2">
        <f t="shared" si="42"/>
        <v>-2.8642590286425688E-2</v>
      </c>
      <c r="P26" s="9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f t="shared" ref="K27:O27" si="43">K23-K24*$M$23</f>
        <v>0</v>
      </c>
      <c r="L27" s="2">
        <f t="shared" si="43"/>
        <v>1</v>
      </c>
      <c r="M27" s="2">
        <f t="shared" si="43"/>
        <v>0</v>
      </c>
      <c r="N27" s="2">
        <f t="shared" si="43"/>
        <v>13.07347447073472</v>
      </c>
      <c r="O27" s="2">
        <f t="shared" si="43"/>
        <v>0.84391863843918835</v>
      </c>
      <c r="P27" s="9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2">
        <f t="shared" ref="K28:O28" si="44">K24</f>
        <v>0</v>
      </c>
      <c r="L28" s="2">
        <f t="shared" si="44"/>
        <v>0</v>
      </c>
      <c r="M28" s="2">
        <f t="shared" si="44"/>
        <v>1</v>
      </c>
      <c r="N28" s="2">
        <f t="shared" si="44"/>
        <v>-12.246713712467113</v>
      </c>
      <c r="O28" s="2">
        <f t="shared" si="44"/>
        <v>-0.17019510170195298</v>
      </c>
      <c r="P28" s="9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2">
        <f t="shared" ref="K29:O29" si="45">K25-K24*$M$25</f>
        <v>0</v>
      </c>
      <c r="L29" s="2">
        <f t="shared" si="45"/>
        <v>0</v>
      </c>
      <c r="M29" s="2">
        <f t="shared" si="45"/>
        <v>0</v>
      </c>
      <c r="N29" s="2">
        <f t="shared" si="45"/>
        <v>13.495473981777931</v>
      </c>
      <c r="O29" s="2">
        <f t="shared" si="45"/>
        <v>0.21499173285301476</v>
      </c>
      <c r="P29" s="9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2">
        <f t="shared" ref="K30:O30" si="46">K26</f>
        <v>1</v>
      </c>
      <c r="L30" s="2">
        <f t="shared" si="46"/>
        <v>0</v>
      </c>
      <c r="M30" s="2">
        <f t="shared" si="46"/>
        <v>0</v>
      </c>
      <c r="N30" s="2">
        <f t="shared" si="46"/>
        <v>0.87961809879617736</v>
      </c>
      <c r="O30" s="2">
        <f t="shared" si="46"/>
        <v>-2.8642590286425688E-2</v>
      </c>
      <c r="P30" s="9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2">
        <f t="shared" ref="K31:O31" si="47">K27</f>
        <v>0</v>
      </c>
      <c r="L31" s="2">
        <f t="shared" si="47"/>
        <v>1</v>
      </c>
      <c r="M31" s="2">
        <f t="shared" si="47"/>
        <v>0</v>
      </c>
      <c r="N31" s="2">
        <f t="shared" si="47"/>
        <v>13.07347447073472</v>
      </c>
      <c r="O31" s="2">
        <f t="shared" si="47"/>
        <v>0.84391863843918835</v>
      </c>
      <c r="P31" s="9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f t="shared" ref="K32:O32" si="48">K28</f>
        <v>0</v>
      </c>
      <c r="L32" s="2">
        <f t="shared" si="48"/>
        <v>0</v>
      </c>
      <c r="M32" s="2">
        <f t="shared" si="48"/>
        <v>1</v>
      </c>
      <c r="N32" s="2">
        <f t="shared" si="48"/>
        <v>-12.246713712467113</v>
      </c>
      <c r="O32" s="2">
        <f t="shared" si="48"/>
        <v>-0.17019510170195298</v>
      </c>
      <c r="P32" s="9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f t="shared" ref="K33:O33" si="49">K29/$N$29</f>
        <v>0</v>
      </c>
      <c r="L33" s="2">
        <f t="shared" si="49"/>
        <v>0</v>
      </c>
      <c r="M33" s="2">
        <f t="shared" si="49"/>
        <v>0</v>
      </c>
      <c r="N33" s="2">
        <f t="shared" si="49"/>
        <v>1</v>
      </c>
      <c r="O33" s="2">
        <f t="shared" si="49"/>
        <v>1.5930654465586332E-2</v>
      </c>
      <c r="P33" s="9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2">
        <f t="shared" ref="K34:O34" si="50">K30-K33*$N$30</f>
        <v>1</v>
      </c>
      <c r="L34" s="2">
        <f t="shared" si="50"/>
        <v>0</v>
      </c>
      <c r="M34" s="2">
        <f t="shared" si="50"/>
        <v>0</v>
      </c>
      <c r="N34" s="2">
        <f t="shared" si="50"/>
        <v>0</v>
      </c>
      <c r="O34" s="6">
        <f t="shared" si="50"/>
        <v>-4.2655482280023568E-2</v>
      </c>
      <c r="P34" s="9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2">
        <f t="shared" ref="K35:O35" si="51">K31-K33*$N$31</f>
        <v>0</v>
      </c>
      <c r="L35" s="2">
        <f t="shared" si="51"/>
        <v>1</v>
      </c>
      <c r="M35" s="2">
        <f t="shared" si="51"/>
        <v>0</v>
      </c>
      <c r="N35" s="2">
        <f t="shared" si="51"/>
        <v>0</v>
      </c>
      <c r="O35" s="6">
        <f t="shared" si="51"/>
        <v>0.63564963398124941</v>
      </c>
      <c r="P35" s="9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2">
        <f t="shared" ref="K36:O36" si="52">K32-K33*$N$32</f>
        <v>0</v>
      </c>
      <c r="L36" s="2">
        <f t="shared" si="52"/>
        <v>0</v>
      </c>
      <c r="M36" s="2">
        <f t="shared" si="52"/>
        <v>1</v>
      </c>
      <c r="N36" s="2">
        <f t="shared" si="52"/>
        <v>0</v>
      </c>
      <c r="O36" s="6">
        <f t="shared" si="52"/>
        <v>2.4903062790318592E-2</v>
      </c>
      <c r="P36" s="9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f t="shared" ref="K37:O37" si="53">K33</f>
        <v>0</v>
      </c>
      <c r="L37" s="2">
        <f t="shared" si="53"/>
        <v>0</v>
      </c>
      <c r="M37" s="2">
        <f t="shared" si="53"/>
        <v>0</v>
      </c>
      <c r="N37" s="2">
        <f t="shared" si="53"/>
        <v>1</v>
      </c>
      <c r="O37" s="6">
        <f t="shared" si="53"/>
        <v>1.5930654465586332E-2</v>
      </c>
      <c r="P37" s="9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0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6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1" t="s">
        <v>1</v>
      </c>
      <c r="F41" s="11" t="s">
        <v>2</v>
      </c>
      <c r="G41" s="15" t="s">
        <v>15</v>
      </c>
      <c r="H41" s="15" t="s">
        <v>16</v>
      </c>
      <c r="I41" s="15" t="s">
        <v>17</v>
      </c>
      <c r="J41" s="15" t="s">
        <v>18</v>
      </c>
      <c r="K41" s="15" t="s">
        <v>19</v>
      </c>
      <c r="L41" s="15" t="s">
        <v>7</v>
      </c>
      <c r="M41" s="18"/>
      <c r="N41" s="15" t="s">
        <v>20</v>
      </c>
      <c r="O41" s="15" t="s">
        <v>21</v>
      </c>
      <c r="P41" s="15" t="s">
        <v>14</v>
      </c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2">
        <v>2</v>
      </c>
      <c r="F42" s="2">
        <v>1</v>
      </c>
      <c r="G42" s="2">
        <f>(SIN(0.5*E42))^2</f>
        <v>0.70807341827357118</v>
      </c>
      <c r="H42" s="2">
        <f>(SIN(0.5*E42)*COS(0.5*E42))</f>
        <v>0.45464871341284091</v>
      </c>
      <c r="I42" s="2">
        <f>SIN(0.5*E42)</f>
        <v>0.8414709848078965</v>
      </c>
      <c r="J42" s="2">
        <f>(COS(0.5*E42))^2</f>
        <v>0.29192658172642888</v>
      </c>
      <c r="K42" s="2">
        <f>COS(0.5*E42)</f>
        <v>0.54030230586813977</v>
      </c>
      <c r="L42" s="2">
        <f>E42^2</f>
        <v>4</v>
      </c>
      <c r="M42" s="18"/>
      <c r="N42" s="2">
        <f>SIN(0.5*E42)*F42</f>
        <v>0.8414709848078965</v>
      </c>
      <c r="O42" s="2">
        <f>COS(0.5*E42)*F42</f>
        <v>0.54030230586813977</v>
      </c>
      <c r="P42" s="2">
        <f>E42*F42</f>
        <v>2</v>
      </c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2">
        <v>3</v>
      </c>
      <c r="F43" s="2">
        <v>3</v>
      </c>
      <c r="G43" s="2">
        <f t="shared" ref="G43:G47" si="54">(SIN(0.5*E43))^2</f>
        <v>0.99499624830022271</v>
      </c>
      <c r="H43" s="2">
        <f t="shared" ref="H43:H47" si="55">(SIN(0.5*E43)*COS(0.5*E43))</f>
        <v>7.0560004029933607E-2</v>
      </c>
      <c r="I43" s="2">
        <f t="shared" ref="I43:I47" si="56">SIN(0.5*E43)</f>
        <v>0.99749498660405445</v>
      </c>
      <c r="J43" s="2">
        <f t="shared" ref="J43:J47" si="57">(COS(0.5*E43))^2</f>
        <v>5.0037516997772707E-3</v>
      </c>
      <c r="K43" s="2">
        <f t="shared" ref="K43:K47" si="58">COS(0.5*E43)</f>
        <v>7.0737201667702906E-2</v>
      </c>
      <c r="L43" s="2">
        <f t="shared" ref="L43:L47" si="59">E43^2</f>
        <v>9</v>
      </c>
      <c r="M43" s="18"/>
      <c r="N43" s="2">
        <f t="shared" ref="N43:N47" si="60">SIN(0.5*E43)*F43</f>
        <v>2.9924849598121632</v>
      </c>
      <c r="O43" s="2">
        <f t="shared" ref="O43:O47" si="61">COS(0.5*E43)*F43</f>
        <v>0.21221160500310871</v>
      </c>
      <c r="P43" s="2">
        <f t="shared" ref="P43:P47" si="62">E43*F43</f>
        <v>9</v>
      </c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2">
        <v>4</v>
      </c>
      <c r="F44" s="2">
        <v>8</v>
      </c>
      <c r="G44" s="2">
        <f t="shared" si="54"/>
        <v>0.82682181043180603</v>
      </c>
      <c r="H44" s="2">
        <f t="shared" si="55"/>
        <v>-0.37840124765396416</v>
      </c>
      <c r="I44" s="2">
        <f t="shared" si="56"/>
        <v>0.90929742682568171</v>
      </c>
      <c r="J44" s="2">
        <f t="shared" si="57"/>
        <v>0.17317818956819406</v>
      </c>
      <c r="K44" s="2">
        <f t="shared" si="58"/>
        <v>-0.41614683654714241</v>
      </c>
      <c r="L44" s="2">
        <f t="shared" si="59"/>
        <v>16</v>
      </c>
      <c r="M44" s="18"/>
      <c r="N44" s="2">
        <f t="shared" si="60"/>
        <v>7.2743794146054537</v>
      </c>
      <c r="O44" s="2">
        <f t="shared" si="61"/>
        <v>-3.3291746923771393</v>
      </c>
      <c r="P44" s="2">
        <f t="shared" si="62"/>
        <v>32</v>
      </c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2">
        <v>5</v>
      </c>
      <c r="F45" s="2">
        <v>15</v>
      </c>
      <c r="G45" s="2">
        <f t="shared" si="54"/>
        <v>0.35816890726838696</v>
      </c>
      <c r="H45" s="2">
        <f t="shared" si="55"/>
        <v>-0.47946213733156928</v>
      </c>
      <c r="I45" s="2">
        <f t="shared" si="56"/>
        <v>0.59847214410395655</v>
      </c>
      <c r="J45" s="2">
        <f t="shared" si="57"/>
        <v>0.6418310927316131</v>
      </c>
      <c r="K45" s="2">
        <f t="shared" si="58"/>
        <v>-0.8011436155469337</v>
      </c>
      <c r="L45" s="2">
        <f t="shared" si="59"/>
        <v>25</v>
      </c>
      <c r="M45" s="18"/>
      <c r="N45" s="2">
        <f t="shared" si="60"/>
        <v>8.9770821615593484</v>
      </c>
      <c r="O45" s="2">
        <f t="shared" si="61"/>
        <v>-12.017154233204005</v>
      </c>
      <c r="P45" s="2">
        <f t="shared" si="62"/>
        <v>75</v>
      </c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D46" s="1"/>
      <c r="E46" s="2">
        <v>6</v>
      </c>
      <c r="F46" s="2">
        <v>14</v>
      </c>
      <c r="G46" s="2">
        <f t="shared" si="54"/>
        <v>1.9914856674816989E-2</v>
      </c>
      <c r="H46" s="2">
        <f t="shared" si="55"/>
        <v>-0.13970774909946293</v>
      </c>
      <c r="I46" s="2">
        <f t="shared" si="56"/>
        <v>0.14112000805986721</v>
      </c>
      <c r="J46" s="2">
        <f t="shared" si="57"/>
        <v>0.98008514332518293</v>
      </c>
      <c r="K46" s="2">
        <f t="shared" si="58"/>
        <v>-0.98999249660044542</v>
      </c>
      <c r="L46" s="2">
        <f t="shared" si="59"/>
        <v>36</v>
      </c>
      <c r="M46" s="18"/>
      <c r="N46" s="2">
        <f t="shared" si="60"/>
        <v>1.9756801128381409</v>
      </c>
      <c r="O46" s="2">
        <f t="shared" si="61"/>
        <v>-13.859894952406236</v>
      </c>
      <c r="P46" s="2">
        <f t="shared" si="62"/>
        <v>84</v>
      </c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D47" s="1"/>
      <c r="E47" s="2">
        <v>7</v>
      </c>
      <c r="F47" s="2">
        <v>12</v>
      </c>
      <c r="G47" s="2">
        <f t="shared" si="54"/>
        <v>0.12304887282834767</v>
      </c>
      <c r="H47" s="2">
        <f t="shared" si="55"/>
        <v>0.32849329935939453</v>
      </c>
      <c r="I47" s="2">
        <f t="shared" si="56"/>
        <v>-0.35078322768961984</v>
      </c>
      <c r="J47" s="2">
        <f t="shared" si="57"/>
        <v>0.87695112717165236</v>
      </c>
      <c r="K47" s="2">
        <f t="shared" si="58"/>
        <v>-0.93645668729079634</v>
      </c>
      <c r="L47" s="2">
        <f t="shared" si="59"/>
        <v>49</v>
      </c>
      <c r="M47" s="18"/>
      <c r="N47" s="2">
        <f t="shared" si="60"/>
        <v>-4.2093987322754378</v>
      </c>
      <c r="O47" s="2">
        <f t="shared" si="61"/>
        <v>-11.237480247489556</v>
      </c>
      <c r="P47" s="2">
        <f t="shared" si="62"/>
        <v>84</v>
      </c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D48" s="1"/>
      <c r="E48" s="14">
        <f t="shared" ref="E48:L48" si="63">SUM(E42:E47)</f>
        <v>27</v>
      </c>
      <c r="F48" s="14">
        <f t="shared" si="63"/>
        <v>53</v>
      </c>
      <c r="G48" s="14">
        <f t="shared" si="63"/>
        <v>3.0310241137771516</v>
      </c>
      <c r="H48" s="14">
        <f>SUM(H42:H47)</f>
        <v>-0.14386911728282731</v>
      </c>
      <c r="I48" s="14">
        <f t="shared" si="63"/>
        <v>3.1370723227118367</v>
      </c>
      <c r="J48" s="14">
        <f t="shared" si="63"/>
        <v>2.9689758862228488</v>
      </c>
      <c r="K48" s="14">
        <f t="shared" si="63"/>
        <v>-2.5327001284494752</v>
      </c>
      <c r="L48" s="14">
        <f t="shared" si="63"/>
        <v>139</v>
      </c>
      <c r="M48" s="18"/>
      <c r="N48" s="14">
        <f>SUM(N42:N47)</f>
        <v>17.851698901347564</v>
      </c>
      <c r="O48" s="14">
        <f>SUM(O42:O47)</f>
        <v>-39.69119021460569</v>
      </c>
      <c r="P48" s="14">
        <f>SUM(P42:P47)</f>
        <v>286</v>
      </c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D49" s="1"/>
      <c r="E49" s="12" t="s">
        <v>3</v>
      </c>
      <c r="F49" s="13" t="s">
        <v>13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D50" s="1"/>
      <c r="E50" s="11" t="s">
        <v>4</v>
      </c>
      <c r="F50" s="2" t="s">
        <v>22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D52" s="1"/>
      <c r="E52" s="16" t="s">
        <v>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D53" s="1"/>
      <c r="E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D54" s="1"/>
      <c r="E54" s="2">
        <f>G48</f>
        <v>3.0310241137771516</v>
      </c>
      <c r="F54" s="2">
        <f>H48</f>
        <v>-0.14386911728282731</v>
      </c>
      <c r="G54" s="2">
        <f>I48</f>
        <v>3.1370723227118367</v>
      </c>
      <c r="I54" s="2">
        <f>N48</f>
        <v>17.851698901347564</v>
      </c>
      <c r="K54" s="2" t="s">
        <v>8</v>
      </c>
      <c r="L54" s="17">
        <f>I20</f>
        <v>1.3698607658967212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D55" s="1"/>
      <c r="E55" s="2">
        <f>H48</f>
        <v>-0.14386911728282731</v>
      </c>
      <c r="F55" s="2">
        <f>J48</f>
        <v>2.9689758862228488</v>
      </c>
      <c r="G55" s="2">
        <f>K48</f>
        <v>-2.5327001284494752</v>
      </c>
      <c r="I55" s="2">
        <f>O48</f>
        <v>-39.69119021460569</v>
      </c>
      <c r="K55" s="2" t="s">
        <v>9</v>
      </c>
      <c r="L55" s="14">
        <f>I21</f>
        <v>-9.9668927901126416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D56" s="1"/>
      <c r="E56" s="2">
        <f>I48</f>
        <v>3.1370723227118367</v>
      </c>
      <c r="F56" s="2">
        <f>K48</f>
        <v>-2.5327001284494752</v>
      </c>
      <c r="G56" s="2">
        <v>6</v>
      </c>
      <c r="H56" s="1"/>
      <c r="I56" s="2">
        <f>F48</f>
        <v>53</v>
      </c>
      <c r="J56" s="1"/>
      <c r="K56" s="2" t="s">
        <v>10</v>
      </c>
      <c r="L56" s="17">
        <f>I22</f>
        <v>3.9099161759293541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1"/>
      <c r="C60" s="1"/>
      <c r="D60" s="1"/>
      <c r="E60" s="16" t="s">
        <v>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1"/>
      <c r="C62" s="1"/>
      <c r="D62" s="1"/>
      <c r="E62" s="15" t="s">
        <v>1</v>
      </c>
      <c r="F62" s="15" t="s">
        <v>2</v>
      </c>
      <c r="H62" s="19" t="s">
        <v>3</v>
      </c>
      <c r="I62" s="19" t="s">
        <v>4</v>
      </c>
      <c r="J62" s="15" t="s">
        <v>12</v>
      </c>
      <c r="K62" s="15" t="s">
        <v>11</v>
      </c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1"/>
      <c r="C63" s="1"/>
      <c r="D63" s="1"/>
      <c r="E63" s="2">
        <f>E42</f>
        <v>2</v>
      </c>
      <c r="F63" s="2">
        <f>F42</f>
        <v>1</v>
      </c>
      <c r="H63" s="2">
        <f>$L$54*SIN(0.5*E63)+$L$55*COS(0.5*E63)+$L$56</f>
        <v>-0.3225208931802297</v>
      </c>
      <c r="I63" s="2">
        <f>3*E63-3</f>
        <v>3</v>
      </c>
      <c r="J63" s="2">
        <f>(F63-H63)^2</f>
        <v>1.7490615128982325</v>
      </c>
      <c r="K63" s="2">
        <f>(F63-I63)^2</f>
        <v>4</v>
      </c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1"/>
      <c r="C64" s="1"/>
      <c r="D64" s="1"/>
      <c r="E64" s="2">
        <f t="shared" ref="E64:E67" si="64">E43</f>
        <v>3</v>
      </c>
      <c r="F64" s="2">
        <f>F43</f>
        <v>3</v>
      </c>
      <c r="H64" s="2">
        <f t="shared" ref="H64:H69" si="65">$L$54*SIN(0.5*E64)+$L$55*COS(0.5*E64)+$L$56</f>
        <v>4.5713153169623517</v>
      </c>
      <c r="I64" s="2">
        <f t="shared" ref="I64:I69" si="66">3*E64-3</f>
        <v>6</v>
      </c>
      <c r="J64" s="2">
        <f t="shared" ref="J64:J68" si="67">(F64-H64)^2</f>
        <v>2.4690318253204957</v>
      </c>
      <c r="K64" s="2">
        <f t="shared" ref="K64:K68" si="68">(F64-I64)^2</f>
        <v>9</v>
      </c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1"/>
      <c r="C65" s="1"/>
      <c r="D65" s="1"/>
      <c r="E65" s="2">
        <f t="shared" si="64"/>
        <v>4</v>
      </c>
      <c r="F65" s="2">
        <f>F44</f>
        <v>8</v>
      </c>
      <c r="H65" s="2">
        <f t="shared" si="65"/>
        <v>9.303217950278599</v>
      </c>
      <c r="I65" s="2">
        <f t="shared" si="66"/>
        <v>9</v>
      </c>
      <c r="J65" s="2">
        <f t="shared" si="67"/>
        <v>1.6983770259283528</v>
      </c>
      <c r="K65" s="2">
        <f t="shared" si="68"/>
        <v>1</v>
      </c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1"/>
      <c r="C66" s="1"/>
      <c r="D66" s="1"/>
      <c r="E66" s="2">
        <f t="shared" si="64"/>
        <v>5</v>
      </c>
      <c r="F66" s="2">
        <f>F45</f>
        <v>15</v>
      </c>
      <c r="H66" s="2">
        <f t="shared" si="65"/>
        <v>12.71465221125896</v>
      </c>
      <c r="I66" s="2">
        <f t="shared" si="66"/>
        <v>12</v>
      </c>
      <c r="J66" s="2">
        <f t="shared" si="67"/>
        <v>5.2228145155035621</v>
      </c>
      <c r="K66" s="2">
        <f t="shared" si="68"/>
        <v>9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1"/>
      <c r="C67" s="1"/>
      <c r="D67" s="1"/>
      <c r="E67" s="2">
        <f t="shared" si="64"/>
        <v>6</v>
      </c>
      <c r="F67" s="2">
        <f>F46</f>
        <v>14</v>
      </c>
      <c r="H67" s="2">
        <f t="shared" si="65"/>
        <v>13.970380014886189</v>
      </c>
      <c r="I67" s="2">
        <f t="shared" si="66"/>
        <v>15</v>
      </c>
      <c r="J67" s="2">
        <f t="shared" si="67"/>
        <v>8.7734351814240023E-4</v>
      </c>
      <c r="K67" s="2">
        <f t="shared" si="68"/>
        <v>1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1"/>
      <c r="C68" s="1"/>
      <c r="D68" s="1"/>
      <c r="E68" s="2">
        <f>E47</f>
        <v>7</v>
      </c>
      <c r="F68" s="2">
        <f>F47</f>
        <v>12</v>
      </c>
      <c r="H68" s="2">
        <f t="shared" si="65"/>
        <v>12.762955399794134</v>
      </c>
      <c r="I68" s="2">
        <f t="shared" si="66"/>
        <v>18</v>
      </c>
      <c r="J68" s="2">
        <f t="shared" si="67"/>
        <v>0.58210094207502627</v>
      </c>
      <c r="K68" s="2">
        <f t="shared" si="68"/>
        <v>36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1"/>
      <c r="C69" s="1"/>
      <c r="D69" s="1"/>
      <c r="E69" s="2">
        <v>8</v>
      </c>
      <c r="H69" s="2">
        <f t="shared" si="65"/>
        <v>9.3879980221629413</v>
      </c>
      <c r="I69" s="2">
        <f t="shared" si="66"/>
        <v>21</v>
      </c>
      <c r="J69" s="21">
        <f>SUM(J63:J68)</f>
        <v>11.722263165243811</v>
      </c>
      <c r="K69" s="21">
        <f>SUM(K63:K68)</f>
        <v>60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1"/>
      <c r="C70" s="1"/>
      <c r="D70" s="1"/>
      <c r="E70" s="18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1"/>
      <c r="C72" s="1"/>
      <c r="D72" s="1"/>
      <c r="E72" s="18"/>
      <c r="G72" s="18"/>
      <c r="H72" s="18"/>
      <c r="I72" s="18"/>
      <c r="J72" s="18"/>
      <c r="K72" s="18"/>
      <c r="L72" s="18"/>
      <c r="M72" s="1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1"/>
      <c r="C73" s="1"/>
      <c r="D73" s="1"/>
      <c r="E73" s="18"/>
      <c r="G73" s="18"/>
      <c r="H73" s="18"/>
      <c r="I73" s="18"/>
      <c r="J73" s="18"/>
      <c r="K73" s="18"/>
      <c r="L73" s="18"/>
      <c r="M73" s="1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1"/>
      <c r="C74" s="1"/>
      <c r="D74" s="1"/>
      <c r="E74" s="18"/>
      <c r="G74" s="18"/>
      <c r="H74" s="18"/>
      <c r="I74" s="18"/>
      <c r="J74" s="18"/>
      <c r="K74" s="18"/>
      <c r="L74" s="18"/>
      <c r="M74" s="1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1"/>
      <c r="C75" s="1"/>
      <c r="D75" s="1"/>
      <c r="E75" s="18"/>
      <c r="G75" s="18"/>
      <c r="H75" s="18"/>
      <c r="I75" s="18"/>
      <c r="J75" s="18"/>
      <c r="K75" s="18"/>
      <c r="L75" s="18"/>
      <c r="M75" s="1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1"/>
      <c r="C76" s="1"/>
      <c r="D76" s="1"/>
      <c r="E76" s="18"/>
      <c r="G76" s="18"/>
      <c r="H76" s="18"/>
      <c r="I76" s="18"/>
      <c r="J76" s="18"/>
      <c r="K76" s="18"/>
      <c r="L76" s="18"/>
      <c r="M76" s="1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1"/>
      <c r="C77" s="1"/>
      <c r="D77" s="1"/>
      <c r="E77" s="18"/>
      <c r="G77" s="18"/>
      <c r="H77" s="18"/>
      <c r="I77" s="18"/>
      <c r="J77" s="18"/>
      <c r="K77" s="18"/>
      <c r="L77" s="18"/>
      <c r="M77" s="1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1"/>
      <c r="C78" s="1"/>
      <c r="D78" s="1"/>
      <c r="E78" s="18"/>
      <c r="G78" s="18"/>
      <c r="H78" s="18"/>
      <c r="I78" s="18"/>
      <c r="J78" s="18"/>
      <c r="K78" s="18"/>
      <c r="L78" s="18"/>
      <c r="M78" s="1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1"/>
      <c r="C79" s="1"/>
      <c r="D79" s="1"/>
      <c r="E79" s="18"/>
      <c r="F79" s="1"/>
      <c r="G79" s="18"/>
      <c r="H79" s="18"/>
      <c r="I79" s="18"/>
      <c r="J79" s="18"/>
      <c r="K79" s="18"/>
      <c r="L79" s="20"/>
      <c r="M79" s="1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1"/>
      <c r="C80" s="1"/>
      <c r="D80" s="1"/>
      <c r="E80" s="18"/>
      <c r="F80" s="18"/>
      <c r="G80" s="18"/>
      <c r="H80" s="18"/>
      <c r="I80" s="20"/>
      <c r="J80" s="20"/>
      <c r="K80" s="18"/>
      <c r="L80" s="20"/>
      <c r="M80" s="1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Magno_31</cp:lastModifiedBy>
  <dcterms:modified xsi:type="dcterms:W3CDTF">2021-07-03T15:39:24Z</dcterms:modified>
</cp:coreProperties>
</file>