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\Desktop\"/>
    </mc:Choice>
  </mc:AlternateContent>
  <xr:revisionPtr revIDLastSave="0" documentId="13_ncr:1_{73D77F14-FB5B-4C0F-96F5-00818E46F9D1}" xr6:coauthVersionLast="47" xr6:coauthVersionMax="47" xr10:uidLastSave="{00000000-0000-0000-0000-000000000000}"/>
  <bookViews>
    <workbookView xWindow="-28920" yWindow="-1935" windowWidth="29040" windowHeight="15840" activeTab="1" xr2:uid="{C2A18F19-F8F1-42FE-9321-DDCEB6C7DCC2}"/>
  </bookViews>
  <sheets>
    <sheet name="Sist de Ec Diferenciales" sheetId="1" r:id="rId1"/>
    <sheet name="3a - Ejercicio 1" sheetId="2" r:id="rId2"/>
  </sheets>
  <definedNames>
    <definedName name="_h" localSheetId="1">'3a - Ejercicio 1'!$B$27</definedName>
    <definedName name="_h" localSheetId="0">'Sist de Ec Diferenciales'!$H$20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E16" i="2"/>
  <c r="J16" i="2"/>
  <c r="E17" i="2" s="1"/>
  <c r="J17" i="2" s="1"/>
  <c r="J15" i="2"/>
  <c r="E15" i="2"/>
  <c r="L14" i="2"/>
  <c r="J14" i="2"/>
  <c r="I14" i="2"/>
  <c r="H14" i="2"/>
  <c r="K14" i="2" l="1"/>
  <c r="N14" i="2" s="1"/>
  <c r="P14" i="2" s="1"/>
  <c r="G15" i="2" s="1"/>
  <c r="M14" i="2" l="1"/>
  <c r="O14" i="2" s="1"/>
  <c r="F15" i="2" s="1"/>
  <c r="H15" i="2" s="1"/>
  <c r="K15" i="2" l="1"/>
  <c r="I15" i="2"/>
  <c r="L15" i="2" s="1"/>
  <c r="M15" i="2" s="1"/>
  <c r="O15" i="2" s="1"/>
  <c r="F16" i="2" s="1"/>
  <c r="N15" i="2" l="1"/>
  <c r="P15" i="2" s="1"/>
  <c r="G16" i="2" s="1"/>
  <c r="I16" i="2" l="1"/>
  <c r="H16" i="2"/>
  <c r="K16" i="2" s="1"/>
  <c r="L16" i="2"/>
  <c r="M16" i="2" l="1"/>
  <c r="O16" i="2" s="1"/>
  <c r="F17" i="2" s="1"/>
  <c r="N16" i="2"/>
  <c r="P16" i="2" s="1"/>
  <c r="G17" i="2" s="1"/>
  <c r="H17" i="2" l="1"/>
  <c r="K17" i="2" s="1"/>
  <c r="I17" i="2"/>
  <c r="L17" i="2" s="1"/>
  <c r="M17" i="2" l="1"/>
  <c r="O17" i="2" s="1"/>
  <c r="F18" i="2" s="1"/>
  <c r="N17" i="2"/>
  <c r="P17" i="2" s="1"/>
  <c r="G18" i="2" s="1"/>
  <c r="B27" i="2" l="1"/>
  <c r="J19" i="1"/>
  <c r="K19" i="1"/>
  <c r="L19" i="1"/>
  <c r="J18" i="1"/>
  <c r="K18" i="1"/>
  <c r="L18" i="1"/>
  <c r="N18" i="1" s="1"/>
  <c r="P18" i="1" s="1"/>
  <c r="M18" i="1"/>
  <c r="O18" i="1" s="1"/>
  <c r="M17" i="1"/>
  <c r="O17" i="1" s="1"/>
  <c r="N17" i="1"/>
  <c r="P17" i="1"/>
  <c r="L17" i="1"/>
  <c r="K17" i="1"/>
  <c r="J17" i="1"/>
  <c r="O16" i="1"/>
  <c r="P16" i="1"/>
  <c r="N16" i="1"/>
  <c r="M16" i="1"/>
</calcChain>
</file>

<file path=xl/sharedStrings.xml><?xml version="1.0" encoding="utf-8"?>
<sst xmlns="http://schemas.openxmlformats.org/spreadsheetml/2006/main" count="75" uniqueCount="66">
  <si>
    <t>PROBLEMA 1</t>
  </si>
  <si>
    <t>En un estanque hay dos poblaciones de peces: Peces A y peces B.</t>
  </si>
  <si>
    <t>La tasa de variación de los peces A se descibe por la sig ec:</t>
  </si>
  <si>
    <t>A' = 2xB + Ax</t>
  </si>
  <si>
    <t>Dónde x es el tiempo en horas, A es la población de peces "A" y B la población de peces "B".</t>
  </si>
  <si>
    <t>B' = 0,3xB + 9</t>
  </si>
  <si>
    <t>Dónde x es el tiempo en horas, A es la poblacion de peces "A" y B la población de peces "B".</t>
  </si>
  <si>
    <t>Si en el momento actual (t=0) ambas poblaciones son respectivamente 200 peces A y 350 peces B</t>
  </si>
  <si>
    <t>Se pide calcular la poblacion de los peces A a la media hora en 3 pasos</t>
  </si>
  <si>
    <t>1) Planteo del modelo</t>
  </si>
  <si>
    <t>Incógnitas: A;B</t>
  </si>
  <si>
    <t>(tienen que estar despejadas las derivadas)</t>
  </si>
  <si>
    <t>A' = 2xB + Ax = f(x;y;z)</t>
  </si>
  <si>
    <t>B' = 0,3xB + 9 = g(x;y;z)</t>
  </si>
  <si>
    <t>2) Condición inicial</t>
  </si>
  <si>
    <t>(x; A ; B) = (0; 200; 350)</t>
  </si>
  <si>
    <t>3) Objetivo</t>
  </si>
  <si>
    <t xml:space="preserve">A(0,5) </t>
  </si>
  <si>
    <t>4) Paso de cálculo h</t>
  </si>
  <si>
    <t>h = (0,5 - 0) / 3</t>
  </si>
  <si>
    <t xml:space="preserve">h = </t>
  </si>
  <si>
    <t>5) Euler 1er Orden</t>
  </si>
  <si>
    <t>Peces A</t>
  </si>
  <si>
    <t>Ai+1 = Ai +hf(Xi;Ai; Bi)</t>
  </si>
  <si>
    <t>Peces B</t>
  </si>
  <si>
    <t>Bi+1 = Bi + hg(Xi; Ai; Bi)</t>
  </si>
  <si>
    <t>Yi+1 = Yi +hf(Xi; Yi)</t>
  </si>
  <si>
    <t>Xi</t>
  </si>
  <si>
    <t>Ai</t>
  </si>
  <si>
    <t>Bi</t>
  </si>
  <si>
    <t>A' = f(Xi; Ai; Bi)</t>
  </si>
  <si>
    <t>B' = g(Xi;Ai;Bi)</t>
  </si>
  <si>
    <t>Ai+1</t>
  </si>
  <si>
    <t>Bi+1</t>
  </si>
  <si>
    <t>(0,1666;200;351;4994)</t>
  </si>
  <si>
    <t>Solución: la cnt aprox de peces A en media hora es de 277 peces</t>
  </si>
  <si>
    <t>En un estanque hay, actualmente (t = 0), 40000 peces y 500 tiburones. Se conoce que la tasa de variación de tiburones se plantea a partir de la</t>
  </si>
  <si>
    <t>siguiente ecuación:</t>
  </si>
  <si>
    <t>y' - 6z/y + 1,5y = 0</t>
  </si>
  <si>
    <t>donde y representa el número de tiburones, z representa el número de peces y t el tiempo (t=1 equivale a 10 años)</t>
  </si>
  <si>
    <t>donde "y" representa el número de tiburones, "z" representa el número de peces y "t" el tiempo (t=1 equivale a 10 años)</t>
  </si>
  <si>
    <t>A su vez la tasa de variación de los peces se describe por:</t>
  </si>
  <si>
    <t>z' - 0,5z + 2xy = 0</t>
  </si>
  <si>
    <t>a) Calcular cuántos peces habrá en el estanque luego de 15 años, en cuatro pasos del método de Euler Mejorado</t>
  </si>
  <si>
    <t>b) Analizar qué cantidad de peces y tiburones habría luego del mismo periodo de tiempo, si la población inicial de tiburones fuera de 150.</t>
  </si>
  <si>
    <t>1) Armado del modelo</t>
  </si>
  <si>
    <t>(x;y;z) = (0; 500; 40000)</t>
  </si>
  <si>
    <t>z(1,5)</t>
  </si>
  <si>
    <t>4) Paso de cálculo (h)</t>
  </si>
  <si>
    <t>h = (1,5-0) / 4</t>
  </si>
  <si>
    <t>Yi</t>
  </si>
  <si>
    <t>Zi</t>
  </si>
  <si>
    <t>y' = 6z/y - 1,5y = f(x;y;z)</t>
  </si>
  <si>
    <t>z' = 0,5z - 2xy = g(x;y;z)</t>
  </si>
  <si>
    <t>f(x;y;z)</t>
  </si>
  <si>
    <t>g(x;y;z)</t>
  </si>
  <si>
    <t>Xi+1</t>
  </si>
  <si>
    <t>Yi+1</t>
  </si>
  <si>
    <t>Zi+1</t>
  </si>
  <si>
    <t>EULER 1er ORD</t>
  </si>
  <si>
    <t>Yi+1 = Yi + h/2 [f(Xi;Yi) + f(Xi+1;Yi+1)]</t>
  </si>
  <si>
    <t>Mejorado</t>
  </si>
  <si>
    <t>Yi+1 = Yi +hf(Xi;Yi)</t>
  </si>
  <si>
    <t>a) Euler Mejorado</t>
  </si>
  <si>
    <t>b) Pobacion inicial de tiburones 150</t>
  </si>
  <si>
    <t>(x;y;z) = (1,5;517,2294;82973,16)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</si>
</sst>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AFC3-5A80-4434-BFC7-BFC35FCB03F6}">
  <dimension ref="A1:R23"/>
  <sheetViews>
    <sheetView workbookViewId="0">
      <selection activeCell="J24" sqref="J24"/>
    </sheetView>
  </sheetViews>
  <sheetFormatPr defaultRowHeight="15" x14ac:dyDescent="0.25"/>
  <cols>
    <col min="13" max="13" width="14.5703125" customWidth="1"/>
    <col min="14" max="14" width="14" customWidth="1"/>
  </cols>
  <sheetData>
    <row r="1" spans="1: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8" x14ac:dyDescent="0.2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</row>
    <row r="4" spans="1:18" x14ac:dyDescent="0.25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</row>
    <row r="5" spans="1:18" x14ac:dyDescent="0.25">
      <c r="A5" s="2" t="s">
        <v>3</v>
      </c>
      <c r="B5" s="1"/>
      <c r="C5" s="1"/>
      <c r="D5" s="1"/>
      <c r="E5" s="1"/>
      <c r="F5" s="1"/>
      <c r="G5" s="1"/>
      <c r="H5" s="1"/>
      <c r="I5" s="1"/>
      <c r="J5" s="1"/>
    </row>
    <row r="6" spans="1:18" x14ac:dyDescent="0.25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</row>
    <row r="7" spans="1:18" x14ac:dyDescent="0.25">
      <c r="A7" s="1" t="s">
        <v>2</v>
      </c>
      <c r="B7" s="1"/>
      <c r="C7" s="1"/>
      <c r="D7" s="1"/>
      <c r="E7" s="1"/>
      <c r="F7" s="1"/>
      <c r="G7" s="1"/>
      <c r="H7" s="1"/>
      <c r="I7" s="1"/>
      <c r="J7" s="1"/>
    </row>
    <row r="8" spans="1:18" x14ac:dyDescent="0.25">
      <c r="A8" s="2" t="s">
        <v>5</v>
      </c>
      <c r="B8" s="1"/>
      <c r="C8" s="1"/>
      <c r="D8" s="1"/>
      <c r="E8" s="1"/>
      <c r="F8" s="1"/>
      <c r="G8" s="1"/>
      <c r="H8" s="1"/>
      <c r="I8" s="1"/>
      <c r="J8" s="1"/>
      <c r="M8" t="s">
        <v>26</v>
      </c>
    </row>
    <row r="9" spans="1:18" x14ac:dyDescent="0.25">
      <c r="A9" s="1" t="s">
        <v>6</v>
      </c>
      <c r="B9" s="1"/>
      <c r="C9" s="1"/>
      <c r="D9" s="1"/>
      <c r="E9" s="1"/>
      <c r="F9" s="1"/>
      <c r="G9" s="1"/>
      <c r="H9" s="1"/>
      <c r="I9" s="1"/>
      <c r="J9" s="1"/>
      <c r="L9" t="s">
        <v>22</v>
      </c>
      <c r="M9" t="s">
        <v>23</v>
      </c>
    </row>
    <row r="10" spans="1:18" x14ac:dyDescent="0.25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L10" t="s">
        <v>24</v>
      </c>
      <c r="M10" t="s">
        <v>25</v>
      </c>
    </row>
    <row r="11" spans="1:18" x14ac:dyDescent="0.25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</row>
    <row r="13" spans="1:18" x14ac:dyDescent="0.25">
      <c r="A13" t="s">
        <v>9</v>
      </c>
      <c r="G13" t="s">
        <v>16</v>
      </c>
      <c r="J13" t="s">
        <v>21</v>
      </c>
    </row>
    <row r="15" spans="1:18" x14ac:dyDescent="0.25">
      <c r="A15" t="s">
        <v>12</v>
      </c>
      <c r="G15" t="s">
        <v>17</v>
      </c>
      <c r="J15" s="4" t="s">
        <v>27</v>
      </c>
      <c r="K15" s="4" t="s">
        <v>28</v>
      </c>
      <c r="L15" s="4" t="s">
        <v>29</v>
      </c>
      <c r="M15" s="4" t="s">
        <v>30</v>
      </c>
      <c r="N15" s="4" t="s">
        <v>31</v>
      </c>
      <c r="O15" s="4" t="s">
        <v>32</v>
      </c>
      <c r="P15" s="4" t="s">
        <v>33</v>
      </c>
    </row>
    <row r="16" spans="1:18" x14ac:dyDescent="0.25">
      <c r="A16" t="s">
        <v>13</v>
      </c>
      <c r="J16" s="3">
        <v>0</v>
      </c>
      <c r="K16" s="3">
        <v>200</v>
      </c>
      <c r="L16" s="3">
        <v>350</v>
      </c>
      <c r="M16" s="3">
        <f>2*J16*L16+K16*J16</f>
        <v>0</v>
      </c>
      <c r="N16" s="3">
        <f>0.3*J16*L16 + 9</f>
        <v>9</v>
      </c>
      <c r="O16" s="3">
        <f>K16 + _h * M16</f>
        <v>200</v>
      </c>
      <c r="P16" s="3">
        <f>L16+ _h *N16</f>
        <v>351.49939999999998</v>
      </c>
      <c r="R16" t="s">
        <v>34</v>
      </c>
    </row>
    <row r="17" spans="1:16" x14ac:dyDescent="0.25">
      <c r="G17" t="s">
        <v>18</v>
      </c>
      <c r="J17" s="3">
        <f>J16+ _h</f>
        <v>0.1666</v>
      </c>
      <c r="K17" s="3">
        <f t="shared" ref="K17:L19" si="0">O16</f>
        <v>200</v>
      </c>
      <c r="L17" s="3">
        <f t="shared" si="0"/>
        <v>351.49939999999998</v>
      </c>
      <c r="M17" s="3">
        <f>2*J17*L17+K17*J17</f>
        <v>150.43960007999999</v>
      </c>
      <c r="N17" s="3">
        <f>0.3*J17*L17 + 9</f>
        <v>26.567940011999998</v>
      </c>
      <c r="O17" s="3">
        <f>K17 + _h * M17</f>
        <v>225.06323737332801</v>
      </c>
      <c r="P17" s="3">
        <f>L17+ _h *N17</f>
        <v>355.92561880599919</v>
      </c>
    </row>
    <row r="18" spans="1:16" x14ac:dyDescent="0.25">
      <c r="A18" t="s">
        <v>10</v>
      </c>
      <c r="J18" s="3">
        <f>J17+ _h</f>
        <v>0.3332</v>
      </c>
      <c r="K18" s="3">
        <f t="shared" si="0"/>
        <v>225.06323737332801</v>
      </c>
      <c r="L18" s="3">
        <f t="shared" si="0"/>
        <v>355.92561880599919</v>
      </c>
      <c r="M18" s="3">
        <f>2*J18*L18+K18*J18</f>
        <v>312.17990306511075</v>
      </c>
      <c r="N18" s="3">
        <f>0.3*J18*L18 + 9</f>
        <v>44.578324855847676</v>
      </c>
      <c r="O18" s="3">
        <f>K18 + _h * M18</f>
        <v>277.07240922397546</v>
      </c>
      <c r="P18" s="3">
        <f>L18+ _h *N18</f>
        <v>363.3523677269834</v>
      </c>
    </row>
    <row r="19" spans="1:16" x14ac:dyDescent="0.25">
      <c r="A19" t="s">
        <v>11</v>
      </c>
      <c r="G19" t="s">
        <v>19</v>
      </c>
      <c r="J19" s="5">
        <f>J18+ _h</f>
        <v>0.49980000000000002</v>
      </c>
      <c r="K19" s="5">
        <f t="shared" si="0"/>
        <v>277.07240922397546</v>
      </c>
      <c r="L19" s="5">
        <f t="shared" si="0"/>
        <v>363.3523677269834</v>
      </c>
    </row>
    <row r="20" spans="1:16" x14ac:dyDescent="0.25">
      <c r="G20" t="s">
        <v>20</v>
      </c>
      <c r="H20">
        <v>0.1666</v>
      </c>
    </row>
    <row r="21" spans="1:16" x14ac:dyDescent="0.25">
      <c r="A21" t="s">
        <v>14</v>
      </c>
      <c r="J21" t="s">
        <v>35</v>
      </c>
    </row>
    <row r="23" spans="1:16" x14ac:dyDescent="0.25">
      <c r="A23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88FA9-8F3D-4C73-94A9-E69E1A37B7A0}">
  <dimension ref="A1:U27"/>
  <sheetViews>
    <sheetView tabSelected="1" workbookViewId="0">
      <selection activeCell="F15" sqref="F15"/>
    </sheetView>
  </sheetViews>
  <sheetFormatPr defaultRowHeight="15" x14ac:dyDescent="0.25"/>
  <sheetData>
    <row r="1" spans="1:21" x14ac:dyDescent="0.25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1" x14ac:dyDescent="0.25">
      <c r="A2" s="1" t="s">
        <v>37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1" x14ac:dyDescent="0.25">
      <c r="A3" s="2" t="s">
        <v>38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21" x14ac:dyDescent="0.25">
      <c r="A4" s="1" t="s">
        <v>40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21" x14ac:dyDescent="0.25">
      <c r="A5" s="1" t="s">
        <v>41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21" x14ac:dyDescent="0.25">
      <c r="A6" s="2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Q6" t="s">
        <v>61</v>
      </c>
      <c r="R6" s="8" t="s">
        <v>60</v>
      </c>
      <c r="S6" s="8"/>
      <c r="T6" s="8"/>
      <c r="U6" s="8"/>
    </row>
    <row r="7" spans="1:21" x14ac:dyDescent="0.25">
      <c r="A7" s="1" t="s">
        <v>39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21" x14ac:dyDescent="0.25">
      <c r="A8" s="1" t="s">
        <v>43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21" x14ac:dyDescent="0.25">
      <c r="A9" s="1" t="s">
        <v>44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1" spans="1:21" x14ac:dyDescent="0.25">
      <c r="A11" s="1" t="s">
        <v>45</v>
      </c>
      <c r="E11" t="s">
        <v>63</v>
      </c>
    </row>
    <row r="12" spans="1:21" x14ac:dyDescent="0.25">
      <c r="K12" s="7" t="s">
        <v>59</v>
      </c>
      <c r="L12" s="7"/>
      <c r="M12" s="1" t="s">
        <v>62</v>
      </c>
    </row>
    <row r="13" spans="1:21" x14ac:dyDescent="0.25">
      <c r="A13" s="1" t="s">
        <v>52</v>
      </c>
      <c r="E13" s="9" t="s">
        <v>27</v>
      </c>
      <c r="F13" s="9" t="s">
        <v>50</v>
      </c>
      <c r="G13" s="9" t="s">
        <v>51</v>
      </c>
      <c r="H13" s="9" t="s">
        <v>54</v>
      </c>
      <c r="I13" s="9" t="s">
        <v>55</v>
      </c>
      <c r="J13" s="9" t="s">
        <v>56</v>
      </c>
      <c r="K13" s="9" t="s">
        <v>57</v>
      </c>
      <c r="L13" s="9" t="s">
        <v>58</v>
      </c>
      <c r="M13" s="9" t="s">
        <v>54</v>
      </c>
      <c r="N13" s="9" t="s">
        <v>55</v>
      </c>
      <c r="O13" s="9" t="s">
        <v>57</v>
      </c>
      <c r="P13" s="9" t="s">
        <v>58</v>
      </c>
    </row>
    <row r="14" spans="1:21" x14ac:dyDescent="0.25">
      <c r="A14" t="s">
        <v>53</v>
      </c>
      <c r="E14">
        <v>0</v>
      </c>
      <c r="F14">
        <v>500</v>
      </c>
      <c r="G14">
        <v>40000</v>
      </c>
      <c r="H14">
        <f>6 * G14/F14 - 1.5*F14</f>
        <v>-270</v>
      </c>
      <c r="I14">
        <f>0.5*G14 - 2*E14*F14</f>
        <v>20000</v>
      </c>
      <c r="J14">
        <f>E14+_h</f>
        <v>0.375</v>
      </c>
      <c r="K14">
        <f>F14 + _h *H14</f>
        <v>398.75</v>
      </c>
      <c r="L14">
        <f>G14 + _h *I14</f>
        <v>47500</v>
      </c>
      <c r="M14">
        <f>6 * L14/K14 - 1.5*K14</f>
        <v>116.60854231974918</v>
      </c>
      <c r="N14">
        <f>0.5*L14 - 2*J14 *K14</f>
        <v>23450.9375</v>
      </c>
      <c r="O14">
        <f>F14 + (_h/2) * (H14+M14)</f>
        <v>471.23910168495297</v>
      </c>
      <c r="P14">
        <f>G14 + (_h/2) * (I14+N14)</f>
        <v>48147.05078125</v>
      </c>
    </row>
    <row r="15" spans="1:21" x14ac:dyDescent="0.25">
      <c r="E15">
        <f>J14</f>
        <v>0.375</v>
      </c>
      <c r="F15">
        <f>O14</f>
        <v>471.23910168495297</v>
      </c>
      <c r="G15">
        <f>P14</f>
        <v>48147.05078125</v>
      </c>
      <c r="H15">
        <f>6 * G15/F15 - 1.5*F15</f>
        <v>-93.831627277236407</v>
      </c>
      <c r="I15">
        <f>0.5*G15 - 2*E15*F15</f>
        <v>23720.096064361285</v>
      </c>
      <c r="J15">
        <f>E15+_h</f>
        <v>0.75</v>
      </c>
      <c r="K15">
        <f>F15 + _h *H15</f>
        <v>436.0522414559893</v>
      </c>
      <c r="L15">
        <f>G15 + _h *I15</f>
        <v>57042.086805385479</v>
      </c>
      <c r="M15">
        <f>6 * L15/K15 - 1.5*K15</f>
        <v>130.81043850082199</v>
      </c>
      <c r="N15">
        <f>0.5*L15 - 2*J15 *K15</f>
        <v>27866.965040508756</v>
      </c>
      <c r="O15">
        <f>F15 + (_h/2) * (H15+M15)</f>
        <v>478.17262878937527</v>
      </c>
      <c r="P15">
        <f>G15 + (_h/2) * (I15+N15)</f>
        <v>57819.624738413127</v>
      </c>
    </row>
    <row r="16" spans="1:21" x14ac:dyDescent="0.25">
      <c r="A16" t="s">
        <v>14</v>
      </c>
      <c r="E16">
        <f t="shared" ref="E16:E17" si="0">J15</f>
        <v>0.75</v>
      </c>
      <c r="F16">
        <f t="shared" ref="F16:F17" si="1">O15</f>
        <v>478.17262878937527</v>
      </c>
      <c r="G16">
        <f t="shared" ref="G16:G18" si="2">P15</f>
        <v>57819.624738413127</v>
      </c>
      <c r="H16">
        <f t="shared" ref="H16:H17" si="3">6 * G16/F16 - 1.5*F16</f>
        <v>8.2483894058342457</v>
      </c>
      <c r="I16">
        <f t="shared" ref="I16:I17" si="4">0.5*G16 - 2*E16*F16</f>
        <v>28192.553426022499</v>
      </c>
      <c r="J16">
        <f>E16+_h</f>
        <v>1.125</v>
      </c>
      <c r="K16">
        <f>F16 + _h *H16</f>
        <v>481.26577481656312</v>
      </c>
      <c r="L16">
        <f>G16 + _h *I16</f>
        <v>68391.83227317156</v>
      </c>
      <c r="M16">
        <f t="shared" ref="M16:M17" si="5">6 * L16/K16 - 1.5*K16</f>
        <v>130.75077829570068</v>
      </c>
      <c r="N16">
        <f t="shared" ref="N16:N17" si="6">0.5*L16 - 2*J16 *K16</f>
        <v>33113.068143248514</v>
      </c>
      <c r="O16">
        <f>F16 + (_h/2) * (H16+M16)</f>
        <v>504.23497273341309</v>
      </c>
      <c r="P16">
        <f>G16 + (_h/2) * (I16+N16)</f>
        <v>69314.428782651434</v>
      </c>
    </row>
    <row r="17" spans="1:16" x14ac:dyDescent="0.25">
      <c r="E17">
        <f t="shared" si="0"/>
        <v>1.125</v>
      </c>
      <c r="F17">
        <f t="shared" si="1"/>
        <v>504.23497273341309</v>
      </c>
      <c r="G17">
        <f t="shared" si="2"/>
        <v>69314.428782651434</v>
      </c>
      <c r="H17">
        <f t="shared" si="3"/>
        <v>68.434783326609249</v>
      </c>
      <c r="I17">
        <f t="shared" si="4"/>
        <v>33522.685702675539</v>
      </c>
      <c r="J17">
        <f>E17+_h</f>
        <v>1.5</v>
      </c>
      <c r="K17">
        <f>F17 + _h *H17</f>
        <v>529.89801648089156</v>
      </c>
      <c r="L17">
        <f>G17 + _h *I17</f>
        <v>81885.435921154756</v>
      </c>
      <c r="M17">
        <f t="shared" si="5"/>
        <v>132.33632046230252</v>
      </c>
      <c r="N17">
        <f t="shared" si="6"/>
        <v>39353.023911134704</v>
      </c>
      <c r="O17">
        <f>F17 + (_h/2) * (H17+M17)</f>
        <v>541.87955469383405</v>
      </c>
      <c r="P17">
        <f>G17 + (_h/2) * (I17+N17)</f>
        <v>82978.624335240849</v>
      </c>
    </row>
    <row r="18" spans="1:16" x14ac:dyDescent="0.25">
      <c r="A18" t="s">
        <v>46</v>
      </c>
      <c r="E18" s="10">
        <f t="shared" ref="E18" si="7">J17</f>
        <v>1.5</v>
      </c>
      <c r="F18" s="10">
        <f t="shared" ref="F18" si="8">O17</f>
        <v>541.87955469383405</v>
      </c>
      <c r="G18" s="10">
        <f t="shared" si="2"/>
        <v>82978.624335240849</v>
      </c>
    </row>
    <row r="20" spans="1:16" x14ac:dyDescent="0.25">
      <c r="A20" t="s">
        <v>16</v>
      </c>
      <c r="E20" t="s">
        <v>64</v>
      </c>
    </row>
    <row r="22" spans="1:16" x14ac:dyDescent="0.25">
      <c r="A22" t="s">
        <v>47</v>
      </c>
      <c r="E22" s="10" t="s">
        <v>65</v>
      </c>
      <c r="F22" s="10"/>
      <c r="G22" s="10"/>
      <c r="H22" s="10"/>
    </row>
    <row r="24" spans="1:16" x14ac:dyDescent="0.25">
      <c r="A24" t="s">
        <v>48</v>
      </c>
    </row>
    <row r="26" spans="1:16" x14ac:dyDescent="0.25">
      <c r="A26" t="s">
        <v>49</v>
      </c>
    </row>
    <row r="27" spans="1:16" x14ac:dyDescent="0.25">
      <c r="A27" t="s">
        <v>20</v>
      </c>
      <c r="B27" s="6">
        <f>1.5/4</f>
        <v>0.375</v>
      </c>
    </row>
  </sheetData>
  <mergeCells count="2">
    <mergeCell ref="K12:L12"/>
    <mergeCell ref="R6:U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Sist de Ec Diferenciales</vt:lpstr>
      <vt:lpstr>3a - Ejercicio 1</vt:lpstr>
      <vt:lpstr>'3a - Ejercicio 1'!_h</vt:lpstr>
      <vt:lpstr>'Sist de Ec Diferenciales'!_h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Gabi</cp:lastModifiedBy>
  <dcterms:created xsi:type="dcterms:W3CDTF">2021-06-21T18:25:33Z</dcterms:created>
  <dcterms:modified xsi:type="dcterms:W3CDTF">2021-06-23T02:17:07Z</dcterms:modified>
</cp:coreProperties>
</file>