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47" i="1"/>
  <c r="C48" i="1"/>
  <c r="C49" i="1"/>
  <c r="C50" i="1"/>
  <c r="C51" i="1"/>
  <c r="C47" i="1"/>
  <c r="N30" i="1"/>
  <c r="N31" i="1"/>
  <c r="N32" i="1"/>
  <c r="N33" i="1"/>
  <c r="O33" i="1" s="1"/>
  <c r="N29" i="1"/>
  <c r="V33" i="1"/>
  <c r="Q33" i="1"/>
  <c r="W33" i="1"/>
  <c r="S33" i="1" l="1"/>
  <c r="U33" i="1"/>
  <c r="W30" i="1" l="1"/>
  <c r="W31" i="1"/>
  <c r="W32" i="1"/>
  <c r="W29" i="1"/>
  <c r="V30" i="1"/>
  <c r="V31" i="1"/>
  <c r="V32" i="1"/>
  <c r="V29" i="1"/>
  <c r="U29" i="1"/>
  <c r="O32" i="1"/>
  <c r="S31" i="1"/>
  <c r="S30" i="1"/>
  <c r="S29" i="1"/>
  <c r="O29" i="1"/>
  <c r="M39" i="1"/>
  <c r="L39" i="1"/>
  <c r="Q31" i="1"/>
  <c r="Q32" i="1"/>
  <c r="U31" i="1" l="1"/>
  <c r="W39" i="1"/>
  <c r="U30" i="1"/>
  <c r="V39" i="1"/>
  <c r="S32" i="1"/>
  <c r="U32" i="1"/>
  <c r="Q29" i="1"/>
  <c r="O30" i="1"/>
  <c r="Q30" i="1"/>
  <c r="N39" i="1"/>
  <c r="O31" i="1"/>
  <c r="T39" i="1"/>
  <c r="P39" i="1"/>
  <c r="I47" i="1"/>
  <c r="J48" i="1"/>
  <c r="J49" i="1"/>
  <c r="J50" i="1"/>
  <c r="J51" i="1"/>
  <c r="J47" i="1"/>
  <c r="I48" i="1"/>
  <c r="I49" i="1"/>
  <c r="I50" i="1"/>
  <c r="I51" i="1"/>
  <c r="G48" i="1"/>
  <c r="G49" i="1"/>
  <c r="G50" i="1"/>
  <c r="G51" i="1"/>
  <c r="G47" i="1"/>
  <c r="F48" i="1"/>
  <c r="F49" i="1"/>
  <c r="F50" i="1"/>
  <c r="F51" i="1"/>
  <c r="F47" i="1"/>
  <c r="B39" i="1"/>
  <c r="A39" i="1"/>
  <c r="I30" i="1"/>
  <c r="I31" i="1"/>
  <c r="I32" i="1"/>
  <c r="I33" i="1"/>
  <c r="I29" i="1"/>
  <c r="H30" i="1"/>
  <c r="H31" i="1"/>
  <c r="H32" i="1"/>
  <c r="H33" i="1"/>
  <c r="H29" i="1"/>
  <c r="G30" i="1"/>
  <c r="G31" i="1"/>
  <c r="G32" i="1"/>
  <c r="G33" i="1"/>
  <c r="G29" i="1"/>
  <c r="F30" i="1"/>
  <c r="F31" i="1"/>
  <c r="F32" i="1"/>
  <c r="F33" i="1"/>
  <c r="F29" i="1"/>
  <c r="E30" i="1"/>
  <c r="E31" i="1"/>
  <c r="E32" i="1"/>
  <c r="E33" i="1"/>
  <c r="E29" i="1"/>
  <c r="D30" i="1"/>
  <c r="D31" i="1"/>
  <c r="D32" i="1"/>
  <c r="D33" i="1"/>
  <c r="D29" i="1"/>
  <c r="C30" i="1"/>
  <c r="C31" i="1"/>
  <c r="C32" i="1"/>
  <c r="C33" i="1"/>
  <c r="C29" i="1"/>
  <c r="U39" i="1" l="1"/>
  <c r="S39" i="1"/>
  <c r="O39" i="1"/>
  <c r="J54" i="1"/>
  <c r="I54" i="1"/>
  <c r="R39" i="1"/>
  <c r="Q39" i="1"/>
  <c r="C39" i="1"/>
  <c r="G39" i="1"/>
  <c r="D39" i="1"/>
  <c r="H39" i="1"/>
  <c r="E39" i="1"/>
  <c r="I39" i="1"/>
  <c r="F39" i="1"/>
</calcChain>
</file>

<file path=xl/sharedStrings.xml><?xml version="1.0" encoding="utf-8"?>
<sst xmlns="http://schemas.openxmlformats.org/spreadsheetml/2006/main" count="43" uniqueCount="38">
  <si>
    <t>APROXIMACIÓN DE FUNCIONES</t>
  </si>
  <si>
    <t>X</t>
  </si>
  <si>
    <t>Y</t>
  </si>
  <si>
    <t>Y(8) = ?</t>
  </si>
  <si>
    <t>Y(3) = ?</t>
  </si>
  <si>
    <t xml:space="preserve">S = </t>
  </si>
  <si>
    <t>O1(X)</t>
  </si>
  <si>
    <t>O2(X)</t>
  </si>
  <si>
    <t>O3(X)</t>
  </si>
  <si>
    <t>F2(X) = C1 . X^2 + C2. X + C3</t>
  </si>
  <si>
    <t>X^2</t>
  </si>
  <si>
    <t>X^3</t>
  </si>
  <si>
    <t>X^4</t>
  </si>
  <si>
    <t>X^5</t>
  </si>
  <si>
    <t>X.Y</t>
  </si>
  <si>
    <t>X^2.Y</t>
  </si>
  <si>
    <t>X^3.Y</t>
  </si>
  <si>
    <t>Calculo desviacion: la que tiene menor desviacion es la mejor</t>
  </si>
  <si>
    <t>F1(Xk)</t>
  </si>
  <si>
    <t>F2(Xk)</t>
  </si>
  <si>
    <t>F3(Xk)</t>
  </si>
  <si>
    <t>(Yk - F1(Xk))^2</t>
  </si>
  <si>
    <t>(Yk - F2(Xk))^2</t>
  </si>
  <si>
    <t>F1^2</t>
  </si>
  <si>
    <t>F2^2</t>
  </si>
  <si>
    <t>F3^3</t>
  </si>
  <si>
    <t>(Yk - F3(Xk))^2</t>
  </si>
  <si>
    <t>x</t>
  </si>
  <si>
    <t>y</t>
  </si>
  <si>
    <t>e^x</t>
  </si>
  <si>
    <t>Ln(x)^2</t>
  </si>
  <si>
    <t>(e^x)^2</t>
  </si>
  <si>
    <t>e^x . Y</t>
  </si>
  <si>
    <t>s1</t>
  </si>
  <si>
    <t>s2</t>
  </si>
  <si>
    <t>s3</t>
  </si>
  <si>
    <t>e^x . 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</si>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</sst>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10</xdr:row>
      <xdr:rowOff>4762</xdr:rowOff>
    </xdr:from>
    <xdr:ext cx="1647266" cy="587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" y="1909762"/>
              <a:ext cx="1647266" cy="587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en-US" sz="14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" y="1909762"/>
              <a:ext cx="1647266" cy="587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∑129_(𝐾=1)^𝑛▒(𝑦_𝑘−𝑓(𝑋_𝑘 ))^2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38101</xdr:rowOff>
    </xdr:from>
    <xdr:ext cx="259080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0" y="2705101"/>
              <a:ext cx="25908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6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0" y="2705101"/>
              <a:ext cx="259080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𝑓(𝑥)=𝐶_1⋅𝜃_1 (𝑥)+𝐶_2⋅𝜃_2 (𝑥)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9</xdr:col>
      <xdr:colOff>457200</xdr:colOff>
      <xdr:row>10</xdr:row>
      <xdr:rowOff>109537</xdr:rowOff>
    </xdr:from>
    <xdr:ext cx="2605200" cy="756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943600" y="2014537"/>
              <a:ext cx="2605200" cy="756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8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8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d>
                          <m:d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sz="18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𝐽</m:t>
                        </m:r>
                      </m:sub>
                    </m:sSub>
                    <m:r>
                      <a:rPr lang="en-US" sz="1800" i="0">
                        <a:latin typeface="Cambria Math" panose="02040503050406030204" pitchFamily="18" charset="0"/>
                      </a:rPr>
                      <m:t>⋅</m:t>
                    </m:r>
                    <m:d>
                      <m:d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943600" y="2014537"/>
              <a:ext cx="2605200" cy="756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𝜃_𝑖𝑗=∑129_(𝑘=1)^𝑛▒〖𝜃_𝑖 (𝑋_𝑘 ) 〗⋅𝜃_𝐽⋅(𝑥_𝑘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9</xdr:col>
      <xdr:colOff>438150</xdr:colOff>
      <xdr:row>15</xdr:row>
      <xdr:rowOff>42862</xdr:rowOff>
    </xdr:from>
    <xdr:ext cx="2038122" cy="756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924550" y="2900362"/>
              <a:ext cx="2038122" cy="756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8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8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d>
                          <m:d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sz="18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24550" y="2900362"/>
              <a:ext cx="2038122" cy="756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𝑏_</a:t>
              </a:r>
              <a:r>
                <a:rPr lang="en-US" sz="1800" i="0">
                  <a:latin typeface="Cambria Math" panose="02040503050406030204" pitchFamily="18" charset="0"/>
                </a:rPr>
                <a:t>𝑖𝑗=∑129_(𝑘=1)^𝑛▒〖𝜃_𝑖 (𝑋_𝑘 ) 〗⋅</a:t>
              </a:r>
              <a:r>
                <a:rPr lang="en-US" sz="1800" b="0" i="0">
                  <a:latin typeface="Cambria Math" panose="02040503050406030204" pitchFamily="18" charset="0"/>
                </a:rPr>
                <a:t>𝑦_𝑘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selection activeCell="J54" sqref="J54"/>
    </sheetView>
  </sheetViews>
  <sheetFormatPr baseColWidth="10" defaultColWidth="9.140625" defaultRowHeight="15" x14ac:dyDescent="0.25"/>
  <cols>
    <col min="6" max="7" width="7.85546875" customWidth="1"/>
    <col min="8" max="8" width="9.140625" customWidth="1"/>
    <col min="9" max="9" width="14.7109375" customWidth="1"/>
    <col min="10" max="10" width="15.7109375" customWidth="1"/>
    <col min="11" max="11" width="14.7109375" customWidth="1"/>
    <col min="18" max="18" width="10.28515625" customWidth="1"/>
  </cols>
  <sheetData>
    <row r="1" spans="1:4" x14ac:dyDescent="0.25">
      <c r="A1" s="1" t="s">
        <v>0</v>
      </c>
      <c r="B1" s="1"/>
      <c r="C1" s="1"/>
      <c r="D1" s="1"/>
    </row>
    <row r="4" spans="1:4" x14ac:dyDescent="0.25">
      <c r="A4" s="1" t="s">
        <v>1</v>
      </c>
      <c r="B4" s="1" t="s">
        <v>2</v>
      </c>
    </row>
    <row r="5" spans="1:4" x14ac:dyDescent="0.25">
      <c r="A5" s="1">
        <v>0</v>
      </c>
      <c r="B5">
        <v>12</v>
      </c>
    </row>
    <row r="6" spans="1:4" x14ac:dyDescent="0.25">
      <c r="A6">
        <v>2.1</v>
      </c>
      <c r="B6">
        <v>11.5</v>
      </c>
      <c r="D6" t="s">
        <v>3</v>
      </c>
    </row>
    <row r="7" spans="1:4" x14ac:dyDescent="0.25">
      <c r="A7">
        <v>3.9</v>
      </c>
      <c r="B7">
        <v>11.2</v>
      </c>
      <c r="D7" t="s">
        <v>4</v>
      </c>
    </row>
    <row r="8" spans="1:4" x14ac:dyDescent="0.25">
      <c r="A8">
        <v>4.7</v>
      </c>
      <c r="B8">
        <v>13.7</v>
      </c>
    </row>
    <row r="9" spans="1:4" x14ac:dyDescent="0.25">
      <c r="A9">
        <v>5</v>
      </c>
      <c r="B9">
        <v>18</v>
      </c>
    </row>
    <row r="12" spans="1:4" x14ac:dyDescent="0.25">
      <c r="A12" t="s">
        <v>5</v>
      </c>
    </row>
    <row r="22" spans="1:23" x14ac:dyDescent="0.25">
      <c r="A22" t="s">
        <v>9</v>
      </c>
    </row>
    <row r="23" spans="1:23" x14ac:dyDescent="0.25">
      <c r="A23" t="s">
        <v>6</v>
      </c>
    </row>
    <row r="24" spans="1:23" x14ac:dyDescent="0.25">
      <c r="A24" t="s">
        <v>7</v>
      </c>
    </row>
    <row r="25" spans="1:23" x14ac:dyDescent="0.25">
      <c r="A25" t="s">
        <v>8</v>
      </c>
    </row>
    <row r="28" spans="1:23" x14ac:dyDescent="0.25">
      <c r="A28" t="s">
        <v>1</v>
      </c>
      <c r="B28" t="s">
        <v>2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L28" t="s">
        <v>27</v>
      </c>
      <c r="M28" t="s">
        <v>28</v>
      </c>
      <c r="N28" t="s">
        <v>29</v>
      </c>
      <c r="O28" t="s">
        <v>31</v>
      </c>
      <c r="Q28" t="s">
        <v>30</v>
      </c>
      <c r="S28" t="s">
        <v>32</v>
      </c>
      <c r="U28" t="s">
        <v>36</v>
      </c>
      <c r="V28" t="s">
        <v>14</v>
      </c>
      <c r="W28" t="s">
        <v>37</v>
      </c>
    </row>
    <row r="29" spans="1:23" x14ac:dyDescent="0.25">
      <c r="A29" s="1">
        <v>0</v>
      </c>
      <c r="B29">
        <v>-2</v>
      </c>
      <c r="C29">
        <f>A29^2</f>
        <v>0</v>
      </c>
      <c r="D29">
        <f>A29^3</f>
        <v>0</v>
      </c>
      <c r="E29">
        <f>A29^4</f>
        <v>0</v>
      </c>
      <c r="F29">
        <f>A29^5</f>
        <v>0</v>
      </c>
      <c r="G29">
        <f>A29*B29</f>
        <v>0</v>
      </c>
      <c r="H29">
        <f>((A29^2)*B29)</f>
        <v>0</v>
      </c>
      <c r="I29">
        <f>((A29^3)*B29)</f>
        <v>0</v>
      </c>
      <c r="L29" s="1">
        <v>0.25</v>
      </c>
      <c r="M29">
        <v>6</v>
      </c>
      <c r="N29">
        <f>EXP(L29)</f>
        <v>1.2840254166877414</v>
      </c>
      <c r="O29">
        <f>N29^2</f>
        <v>1.648721270700128</v>
      </c>
      <c r="Q29">
        <f>P29^2</f>
        <v>0</v>
      </c>
      <c r="S29">
        <f>N29*M29</f>
        <v>7.7041525001264484</v>
      </c>
      <c r="U29">
        <f>N29*L29</f>
        <v>0.32100635417193535</v>
      </c>
      <c r="V29">
        <f>L29*M29</f>
        <v>1.5</v>
      </c>
      <c r="W29">
        <f>L29^2</f>
        <v>6.25E-2</v>
      </c>
    </row>
    <row r="30" spans="1:23" x14ac:dyDescent="0.25">
      <c r="A30">
        <v>1</v>
      </c>
      <c r="B30">
        <v>3</v>
      </c>
      <c r="C30">
        <f t="shared" ref="C30:C33" si="0">A30^2</f>
        <v>1</v>
      </c>
      <c r="D30">
        <f t="shared" ref="D30:D33" si="1">A30^3</f>
        <v>1</v>
      </c>
      <c r="E30">
        <f t="shared" ref="E30:E33" si="2">A30^4</f>
        <v>1</v>
      </c>
      <c r="F30">
        <f t="shared" ref="F30:F33" si="3">A30^5</f>
        <v>1</v>
      </c>
      <c r="G30">
        <f t="shared" ref="G30:G33" si="4">A30*B30</f>
        <v>3</v>
      </c>
      <c r="H30">
        <f t="shared" ref="H30:H33" si="5">((A30^2)*B30)</f>
        <v>3</v>
      </c>
      <c r="I30">
        <f t="shared" ref="I30:I33" si="6">((A30^3)*B30)</f>
        <v>3</v>
      </c>
      <c r="L30">
        <v>0.32</v>
      </c>
      <c r="M30">
        <v>4.8</v>
      </c>
      <c r="N30">
        <f t="shared" ref="N30:N33" si="7">EXP(L30)</f>
        <v>1.3771277643359572</v>
      </c>
      <c r="O30">
        <f t="shared" ref="O30:O33" si="8">N30^2</f>
        <v>1.8964808793049517</v>
      </c>
      <c r="Q30">
        <f t="shared" ref="Q30:Q33" si="9">P30^2</f>
        <v>0</v>
      </c>
      <c r="S30">
        <f t="shared" ref="S30:U33" si="10">N30*M30</f>
        <v>6.6102132688125943</v>
      </c>
      <c r="U30">
        <f t="shared" ref="U30:U33" si="11">N30*L30</f>
        <v>0.44068088458750632</v>
      </c>
      <c r="V30">
        <f t="shared" ref="V30:V33" si="12">L30*M30</f>
        <v>1.536</v>
      </c>
      <c r="W30">
        <f t="shared" ref="W30:W33" si="13">L30^2</f>
        <v>0.1024</v>
      </c>
    </row>
    <row r="31" spans="1:23" x14ac:dyDescent="0.25">
      <c r="A31">
        <v>2</v>
      </c>
      <c r="B31">
        <v>3</v>
      </c>
      <c r="C31">
        <f t="shared" si="0"/>
        <v>4</v>
      </c>
      <c r="D31">
        <f t="shared" si="1"/>
        <v>8</v>
      </c>
      <c r="E31">
        <f t="shared" si="2"/>
        <v>16</v>
      </c>
      <c r="F31">
        <f t="shared" si="3"/>
        <v>32</v>
      </c>
      <c r="G31">
        <f t="shared" si="4"/>
        <v>6</v>
      </c>
      <c r="H31">
        <f t="shared" si="5"/>
        <v>12</v>
      </c>
      <c r="I31">
        <f t="shared" si="6"/>
        <v>24</v>
      </c>
      <c r="L31">
        <v>0.435</v>
      </c>
      <c r="M31">
        <v>4.2</v>
      </c>
      <c r="N31">
        <f t="shared" si="7"/>
        <v>1.5449630589513383</v>
      </c>
      <c r="O31">
        <f t="shared" si="8"/>
        <v>2.3869108535242765</v>
      </c>
      <c r="Q31">
        <f t="shared" si="9"/>
        <v>0</v>
      </c>
      <c r="S31">
        <f t="shared" si="10"/>
        <v>6.4888448475956215</v>
      </c>
      <c r="U31">
        <f t="shared" si="11"/>
        <v>0.67205893064383215</v>
      </c>
      <c r="V31">
        <f t="shared" si="12"/>
        <v>1.827</v>
      </c>
      <c r="W31">
        <f t="shared" si="13"/>
        <v>0.189225</v>
      </c>
    </row>
    <row r="32" spans="1:23" x14ac:dyDescent="0.25">
      <c r="A32">
        <v>1</v>
      </c>
      <c r="B32">
        <v>0</v>
      </c>
      <c r="C32">
        <f t="shared" si="0"/>
        <v>1</v>
      </c>
      <c r="D32">
        <f t="shared" si="1"/>
        <v>1</v>
      </c>
      <c r="E32">
        <f t="shared" si="2"/>
        <v>1</v>
      </c>
      <c r="F32">
        <f t="shared" si="3"/>
        <v>1</v>
      </c>
      <c r="G32">
        <f t="shared" si="4"/>
        <v>0</v>
      </c>
      <c r="H32">
        <f t="shared" si="5"/>
        <v>0</v>
      </c>
      <c r="I32">
        <f t="shared" si="6"/>
        <v>0</v>
      </c>
      <c r="L32">
        <v>0.51</v>
      </c>
      <c r="M32">
        <v>3.2</v>
      </c>
      <c r="N32">
        <f t="shared" si="7"/>
        <v>1.6652911949458864</v>
      </c>
      <c r="O32">
        <f t="shared" si="8"/>
        <v>2.7731947639642982</v>
      </c>
      <c r="Q32">
        <f t="shared" si="9"/>
        <v>0</v>
      </c>
      <c r="S32">
        <f t="shared" si="10"/>
        <v>5.3289318238268368</v>
      </c>
      <c r="U32">
        <f t="shared" si="11"/>
        <v>0.84929850942240204</v>
      </c>
      <c r="V32">
        <f t="shared" si="12"/>
        <v>1.6320000000000001</v>
      </c>
      <c r="W32">
        <f t="shared" si="13"/>
        <v>0.2601</v>
      </c>
    </row>
    <row r="33" spans="1:23" x14ac:dyDescent="0.25">
      <c r="A33">
        <v>0</v>
      </c>
      <c r="B33"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L33">
        <v>0.72499999999999998</v>
      </c>
      <c r="M33">
        <v>3.4</v>
      </c>
      <c r="N33">
        <f t="shared" si="7"/>
        <v>2.0647310999664863</v>
      </c>
      <c r="O33">
        <f t="shared" si="8"/>
        <v>4.2631145151688168</v>
      </c>
      <c r="Q33">
        <f t="shared" si="9"/>
        <v>0</v>
      </c>
      <c r="S33">
        <f t="shared" si="10"/>
        <v>7.0200857398860528</v>
      </c>
      <c r="U33">
        <f t="shared" si="11"/>
        <v>1.4969300474757026</v>
      </c>
      <c r="V33">
        <f t="shared" si="12"/>
        <v>2.4649999999999999</v>
      </c>
      <c r="W33">
        <f t="shared" si="13"/>
        <v>0.52562500000000001</v>
      </c>
    </row>
    <row r="39" spans="1:23" x14ac:dyDescent="0.25">
      <c r="A39">
        <f>SUM(A29:A33)</f>
        <v>4</v>
      </c>
      <c r="B39">
        <f t="shared" ref="B39:I39" si="14">SUM(B29:B33)</f>
        <v>4</v>
      </c>
      <c r="C39">
        <f t="shared" si="14"/>
        <v>6</v>
      </c>
      <c r="D39">
        <f t="shared" si="14"/>
        <v>10</v>
      </c>
      <c r="E39">
        <f t="shared" si="14"/>
        <v>18</v>
      </c>
      <c r="F39">
        <f t="shared" si="14"/>
        <v>34</v>
      </c>
      <c r="G39">
        <f t="shared" si="14"/>
        <v>9</v>
      </c>
      <c r="H39">
        <f t="shared" si="14"/>
        <v>15</v>
      </c>
      <c r="I39">
        <f t="shared" si="14"/>
        <v>27</v>
      </c>
      <c r="L39">
        <f>SUM(L29:L33)</f>
        <v>2.2400000000000002</v>
      </c>
      <c r="M39">
        <f t="shared" ref="M39:P39" si="15">SUM(M29:M33)</f>
        <v>21.599999999999998</v>
      </c>
      <c r="N39">
        <f t="shared" si="15"/>
        <v>7.9361385348874105</v>
      </c>
      <c r="O39">
        <f t="shared" si="15"/>
        <v>12.96842228266247</v>
      </c>
      <c r="P39">
        <f t="shared" si="15"/>
        <v>0</v>
      </c>
      <c r="Q39">
        <f>SUM(Q29:Q33)</f>
        <v>0</v>
      </c>
      <c r="R39">
        <f>SUM(R29:R33)</f>
        <v>0</v>
      </c>
      <c r="S39">
        <f t="shared" ref="S39:W39" si="16">SUM(S29:S33)</f>
        <v>33.152228180247548</v>
      </c>
      <c r="T39">
        <f t="shared" si="16"/>
        <v>0</v>
      </c>
      <c r="U39">
        <f t="shared" si="16"/>
        <v>3.7799747263013783</v>
      </c>
      <c r="V39">
        <f t="shared" si="16"/>
        <v>8.9599999999999991</v>
      </c>
      <c r="W39">
        <f t="shared" si="16"/>
        <v>1.13985</v>
      </c>
    </row>
    <row r="44" spans="1:23" x14ac:dyDescent="0.25">
      <c r="A44" t="s">
        <v>17</v>
      </c>
    </row>
    <row r="45" spans="1:23" x14ac:dyDescent="0.25">
      <c r="I45" t="s">
        <v>33</v>
      </c>
      <c r="J45" t="s">
        <v>34</v>
      </c>
      <c r="K45" t="s">
        <v>35</v>
      </c>
    </row>
    <row r="46" spans="1:23" x14ac:dyDescent="0.25">
      <c r="A46" t="s">
        <v>1</v>
      </c>
      <c r="B46" t="s">
        <v>2</v>
      </c>
      <c r="C46" t="s">
        <v>18</v>
      </c>
      <c r="D46" t="s">
        <v>19</v>
      </c>
      <c r="E46" t="s">
        <v>20</v>
      </c>
      <c r="F46" t="s">
        <v>23</v>
      </c>
      <c r="G46" t="s">
        <v>24</v>
      </c>
      <c r="H46" t="s">
        <v>25</v>
      </c>
      <c r="I46" t="s">
        <v>21</v>
      </c>
      <c r="J46" t="s">
        <v>22</v>
      </c>
      <c r="K46" t="s">
        <v>26</v>
      </c>
    </row>
    <row r="47" spans="1:23" x14ac:dyDescent="0.25">
      <c r="A47" s="1">
        <v>0.25</v>
      </c>
      <c r="B47">
        <v>6</v>
      </c>
      <c r="C47">
        <f>-1.77*A47^2+0.24*A47+6.44</f>
        <v>6.3893750000000002</v>
      </c>
      <c r="D47">
        <f>24.6237*EXP(A47)-45.822*A47-14.2352</f>
        <v>5.9267566528939373</v>
      </c>
      <c r="F47">
        <f>C47^2</f>
        <v>40.824112890625003</v>
      </c>
      <c r="G47">
        <f>D47^2</f>
        <v>35.126444422622548</v>
      </c>
      <c r="I47">
        <f>(B47-C47)^2</f>
        <v>0.15161289062500019</v>
      </c>
      <c r="J47">
        <f>(B47-D47)^2</f>
        <v>5.3645878952991877E-3</v>
      </c>
    </row>
    <row r="48" spans="1:23" x14ac:dyDescent="0.25">
      <c r="A48">
        <v>0.32</v>
      </c>
      <c r="B48">
        <v>4.8</v>
      </c>
      <c r="C48">
        <f t="shared" ref="C48:C51" si="17">-1.77*A48^2+0.24*A48+6.44</f>
        <v>6.3355520000000007</v>
      </c>
      <c r="D48">
        <f t="shared" ref="D48:D51" si="18">24.6237*EXP(A48)-45.822*A48-14.2352</f>
        <v>5.0117409306793075</v>
      </c>
      <c r="F48">
        <f t="shared" ref="F48:F51" si="19">C48^2</f>
        <v>40.139219144704008</v>
      </c>
      <c r="G48">
        <f t="shared" ref="G48:G51" si="20">D48^2</f>
        <v>25.117547156246292</v>
      </c>
      <c r="I48">
        <f t="shared" ref="I48:I51" si="21">(B48-C48)^2</f>
        <v>2.3579199447040029</v>
      </c>
      <c r="J48">
        <f t="shared" ref="J48:J51" si="22">(B48-D48)^2</f>
        <v>4.4834221724939373E-2</v>
      </c>
    </row>
    <row r="49" spans="1:10" x14ac:dyDescent="0.25">
      <c r="A49">
        <v>0.435</v>
      </c>
      <c r="B49">
        <v>4.2</v>
      </c>
      <c r="C49">
        <f t="shared" si="17"/>
        <v>6.2094717500000005</v>
      </c>
      <c r="D49">
        <f t="shared" si="18"/>
        <v>3.8749368747000634</v>
      </c>
      <c r="F49">
        <f t="shared" si="19"/>
        <v>38.557539414048065</v>
      </c>
      <c r="G49">
        <f t="shared" si="20"/>
        <v>15.015135782910296</v>
      </c>
      <c r="I49">
        <f t="shared" si="21"/>
        <v>4.0379767140480638</v>
      </c>
      <c r="J49">
        <f t="shared" si="22"/>
        <v>0.10566603542976238</v>
      </c>
    </row>
    <row r="50" spans="1:10" x14ac:dyDescent="0.25">
      <c r="A50">
        <v>0.51</v>
      </c>
      <c r="B50">
        <v>3.2</v>
      </c>
      <c r="C50">
        <f t="shared" si="17"/>
        <v>6.1020230000000009</v>
      </c>
      <c r="D50">
        <f t="shared" si="18"/>
        <v>3.4012107969890213</v>
      </c>
      <c r="F50">
        <f t="shared" si="19"/>
        <v>37.234684692529008</v>
      </c>
      <c r="G50">
        <f t="shared" si="20"/>
        <v>11.568234885554693</v>
      </c>
      <c r="I50">
        <f t="shared" si="21"/>
        <v>8.4217374925290045</v>
      </c>
      <c r="J50">
        <f t="shared" si="22"/>
        <v>4.0485784824957065E-2</v>
      </c>
    </row>
    <row r="51" spans="1:10" x14ac:dyDescent="0.25">
      <c r="A51">
        <v>0.72499999999999998</v>
      </c>
      <c r="B51">
        <v>3.4</v>
      </c>
      <c r="C51">
        <f t="shared" si="17"/>
        <v>5.6836437499999999</v>
      </c>
      <c r="D51">
        <f t="shared" si="18"/>
        <v>3.3851691862447648</v>
      </c>
      <c r="F51">
        <f t="shared" si="19"/>
        <v>32.303806276914059</v>
      </c>
      <c r="G51">
        <f t="shared" si="20"/>
        <v>11.459370419501044</v>
      </c>
      <c r="I51">
        <f t="shared" si="21"/>
        <v>5.2150287769140622</v>
      </c>
      <c r="J51">
        <f t="shared" si="22"/>
        <v>2.199530366424705E-4</v>
      </c>
    </row>
    <row r="54" spans="1:10" x14ac:dyDescent="0.25">
      <c r="I54">
        <f>SUM(I47:I51)</f>
        <v>20.184275818820133</v>
      </c>
      <c r="J54">
        <f>SUM(J47:J51)</f>
        <v>0.19657058291160048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2021-06-26T19:59:51Z</dcterms:modified>
</cp:coreProperties>
</file>