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SAADS\RESAD\Stage RESAD\Stage GEAU\Traitement\"/>
    </mc:Choice>
  </mc:AlternateContent>
  <xr:revisionPtr revIDLastSave="0" documentId="8_{6B706CC1-7851-4694-B4AB-3DC361F99EE5}" xr6:coauthVersionLast="45" xr6:coauthVersionMax="45" xr10:uidLastSave="{00000000-0000-0000-0000-000000000000}"/>
  <bookViews>
    <workbookView xWindow="-108" yWindow="-108" windowWidth="23256" windowHeight="12576" xr2:uid="{45D59291-4EDB-40B6-BCDA-8FC8C54F95E2}"/>
  </bookViews>
  <sheets>
    <sheet name="Feuil1" sheetId="6" r:id="rId1"/>
    <sheet name="Feuil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2" i="7"/>
  <c r="U4" i="6" l="1"/>
  <c r="P4" i="6"/>
</calcChain>
</file>

<file path=xl/sharedStrings.xml><?xml version="1.0" encoding="utf-8"?>
<sst xmlns="http://schemas.openxmlformats.org/spreadsheetml/2006/main" count="389" uniqueCount="124">
  <si>
    <t>CODE</t>
  </si>
  <si>
    <t>MAE</t>
  </si>
  <si>
    <t>Type</t>
  </si>
  <si>
    <t>Charte</t>
  </si>
  <si>
    <t>Superficie planté (ha)</t>
  </si>
  <si>
    <t>En production (ha)</t>
  </si>
  <si>
    <t>Superficie MAE</t>
  </si>
  <si>
    <t>Cave particulière (hL)</t>
  </si>
  <si>
    <t>Volume décla 2016</t>
  </si>
  <si>
    <t>Volume décla 2017</t>
  </si>
  <si>
    <t>Volume décla 2018</t>
  </si>
  <si>
    <t>Volume décla 2019</t>
  </si>
  <si>
    <t>Volume décla 2020</t>
  </si>
  <si>
    <t>NA</t>
  </si>
  <si>
    <t>NON</t>
  </si>
  <si>
    <t xml:space="preserve">Autre </t>
  </si>
  <si>
    <t>Coursan</t>
  </si>
  <si>
    <t>Volume (hL)</t>
  </si>
  <si>
    <t>IGP</t>
  </si>
  <si>
    <t>E3</t>
  </si>
  <si>
    <t>Pourcentage 1</t>
  </si>
  <si>
    <t>Catégorie vin 1</t>
  </si>
  <si>
    <t>Catégorie vin 2</t>
  </si>
  <si>
    <t>Pourcentage 2</t>
  </si>
  <si>
    <t>Catégorie vin 3</t>
  </si>
  <si>
    <t>Pourcentage 3</t>
  </si>
  <si>
    <t>Nom exploitant</t>
  </si>
  <si>
    <t>E17</t>
  </si>
  <si>
    <t>Negret</t>
  </si>
  <si>
    <t>Ouveillan</t>
  </si>
  <si>
    <t>Aucun</t>
  </si>
  <si>
    <t>E16</t>
  </si>
  <si>
    <t>Frezal</t>
  </si>
  <si>
    <t>Gruissan</t>
  </si>
  <si>
    <t>AOC</t>
  </si>
  <si>
    <t>E15</t>
  </si>
  <si>
    <t>Aribo</t>
  </si>
  <si>
    <t>E25</t>
  </si>
  <si>
    <t>Santa</t>
  </si>
  <si>
    <t>Date début certif ou prod</t>
  </si>
  <si>
    <t>Raisonée</t>
  </si>
  <si>
    <t>HVE3</t>
  </si>
  <si>
    <t>Coopé</t>
  </si>
  <si>
    <t>Domaine</t>
  </si>
  <si>
    <t>Vinification</t>
  </si>
  <si>
    <t>E24</t>
  </si>
  <si>
    <t>Banon</t>
  </si>
  <si>
    <t>Cave coopé 1 (hL)</t>
  </si>
  <si>
    <t>Nom coopé 1</t>
  </si>
  <si>
    <t>Cave coopé 2 (hL)</t>
  </si>
  <si>
    <t>Nom coopé 2</t>
  </si>
  <si>
    <t>Fleury</t>
  </si>
  <si>
    <t>E13</t>
  </si>
  <si>
    <t>Martinez</t>
  </si>
  <si>
    <t>E14</t>
  </si>
  <si>
    <t>Miramont</t>
  </si>
  <si>
    <t>Raisonnée</t>
  </si>
  <si>
    <t>Cuxac d'Aude</t>
  </si>
  <si>
    <t>E6</t>
  </si>
  <si>
    <t>Tavallo</t>
  </si>
  <si>
    <t>Narbonne</t>
  </si>
  <si>
    <t>E5</t>
  </si>
  <si>
    <t>Antoine</t>
  </si>
  <si>
    <t>E8</t>
  </si>
  <si>
    <t>Chamayrac</t>
  </si>
  <si>
    <t>Terra Vitis</t>
  </si>
  <si>
    <t xml:space="preserve">AOC </t>
  </si>
  <si>
    <t>E22</t>
  </si>
  <si>
    <t>Woillemont</t>
  </si>
  <si>
    <t>OUI</t>
  </si>
  <si>
    <t>E28</t>
  </si>
  <si>
    <t>Olmos</t>
  </si>
  <si>
    <t>E27</t>
  </si>
  <si>
    <t>Loubatière</t>
  </si>
  <si>
    <t>IPG</t>
  </si>
  <si>
    <t>E26</t>
  </si>
  <si>
    <t>E11</t>
  </si>
  <si>
    <t>Ortola</t>
  </si>
  <si>
    <t>Bio</t>
  </si>
  <si>
    <t>AB</t>
  </si>
  <si>
    <t>E9</t>
  </si>
  <si>
    <t>Germa</t>
  </si>
  <si>
    <t>E10</t>
  </si>
  <si>
    <t>Bottero</t>
  </si>
  <si>
    <t>%</t>
  </si>
  <si>
    <t>E21</t>
  </si>
  <si>
    <t>Arnaud</t>
  </si>
  <si>
    <t>E23</t>
  </si>
  <si>
    <t>Adell</t>
  </si>
  <si>
    <t>Névian</t>
  </si>
  <si>
    <t>E20</t>
  </si>
  <si>
    <t>Taysse</t>
  </si>
  <si>
    <t>E19</t>
  </si>
  <si>
    <t>Anguito</t>
  </si>
  <si>
    <t>E12</t>
  </si>
  <si>
    <t>Ros</t>
  </si>
  <si>
    <t>MIXTE</t>
  </si>
  <si>
    <t>numéro</t>
  </si>
  <si>
    <t>Colonne3</t>
  </si>
  <si>
    <t>E1</t>
  </si>
  <si>
    <t>E2</t>
  </si>
  <si>
    <t>E4</t>
  </si>
  <si>
    <t>E7</t>
  </si>
  <si>
    <t>E18</t>
  </si>
  <si>
    <t xml:space="preserve">T. Olmos </t>
  </si>
  <si>
    <t>Servere</t>
  </si>
  <si>
    <t>Latorre</t>
  </si>
  <si>
    <t>Ferrera</t>
  </si>
  <si>
    <t>Mixte</t>
  </si>
  <si>
    <t>Vinif</t>
  </si>
  <si>
    <t>Appelation</t>
  </si>
  <si>
    <t>Perez</t>
  </si>
  <si>
    <t>Grand chai</t>
  </si>
  <si>
    <t>HVE3/Terra Vitis</t>
  </si>
  <si>
    <t>Groupe</t>
  </si>
  <si>
    <t>plus de 40 ha</t>
  </si>
  <si>
    <t>moins de 20 ha</t>
  </si>
  <si>
    <t>20 à 40 ha</t>
  </si>
  <si>
    <t>Coopérative</t>
  </si>
  <si>
    <t>HVE/terra vitis</t>
  </si>
  <si>
    <t>Surface des exploitation</t>
  </si>
  <si>
    <t>Label</t>
  </si>
  <si>
    <t>Appellation</t>
  </si>
  <si>
    <t>Nombre 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</si>
</sst>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9" fontId="1" fillId="0" borderId="0" xfId="0" applyNumberFormat="1" applyFont="1" applyAlignment="1">
      <alignment wrapText="1"/>
    </xf>
    <xf numFmtId="9" fontId="0" fillId="0" borderId="0" xfId="0" applyNumberFormat="1"/>
    <xf numFmtId="9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/>
    <xf numFmtId="1" fontId="0" fillId="0" borderId="0" xfId="0" applyNumberFormat="1" applyAlignment="1">
      <alignment horizontal="right" vertical="center" wrapText="1"/>
    </xf>
    <xf numFmtId="1" fontId="1" fillId="0" borderId="0" xfId="0" applyNumberFormat="1" applyFont="1" applyAlignment="1">
      <alignment horizontal="right" wrapText="1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center" wrapText="1"/>
    </xf>
    <xf numFmtId="165" fontId="1" fillId="0" borderId="0" xfId="0" applyNumberFormat="1" applyFont="1" applyAlignment="1">
      <alignment horizontal="right" wrapText="1"/>
    </xf>
    <xf numFmtId="165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7" fontId="0" fillId="2" borderId="2" xfId="0" applyNumberFormat="1" applyFill="1" applyBorder="1"/>
    <xf numFmtId="0" fontId="0" fillId="2" borderId="2" xfId="0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0" fontId="0" fillId="2" borderId="2" xfId="0" applyFill="1" applyBorder="1"/>
    <xf numFmtId="0" fontId="0" fillId="0" borderId="1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5" formatCode="0.0"/>
      <alignment horizontal="right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right" textRotation="0" indent="0" justifyLastLine="0" shrinkToFit="0" readingOrder="0"/>
    </dxf>
    <dxf>
      <numFmt numFmtId="1" formatCode="0"/>
      <alignment horizontal="right" textRotation="0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0B7F1-80B0-49D4-A1AB-5742A7368921}" name="Tableau1" displayName="Tableau1" ref="A1:AG29" totalsRowShown="0" headerRowDxfId="6">
  <autoFilter ref="A1:AG29" xr:uid="{9466287A-8DE7-41A9-BEA9-62393176BED4}"/>
  <sortState xmlns:xlrd2="http://schemas.microsoft.com/office/spreadsheetml/2017/richdata2" ref="A2:AG29">
    <sortCondition ref="B1:B29"/>
  </sortState>
  <tableColumns count="33">
    <tableColumn id="1" xr3:uid="{841D854E-F10B-4DB1-8FAF-1878746E522B}" name="CODE"/>
    <tableColumn id="2" xr3:uid="{7D547DE8-F6F8-4219-A31F-3A50FA4FDF52}" name="numéro" dataDxfId="5"/>
    <tableColumn id="12" xr3:uid="{7F8168EC-043A-4A0B-82CF-5DA633D3C4F5}" name="Groupe" dataDxfId="4"/>
    <tableColumn id="3" xr3:uid="{6AB7D690-7DEF-4047-B4E6-BB6BE06D5279}" name="Nom exploitant"/>
    <tableColumn id="4" xr3:uid="{AD06B617-983A-4802-8279-A04F28015AF1}" name="Type" dataDxfId="3"/>
    <tableColumn id="5" xr3:uid="{1A646DEB-2620-4C6E-A126-E0844756A5FE}" name="Charte"/>
    <tableColumn id="6" xr3:uid="{DE83EFD5-CA76-4FAD-88D5-40E3659AA687}" name="Superficie planté (ha)"/>
    <tableColumn id="7" xr3:uid="{1EB25E8B-CDC6-4983-85F5-893E093229B2}" name="En production (ha)" dataDxfId="2"/>
    <tableColumn id="8" xr3:uid="{BCB45F7A-C9FA-4631-93AF-28A55BD0F7C8}" name="Date début certif ou prod"/>
    <tableColumn id="9" xr3:uid="{03C78E77-2427-4A19-BA9D-99D5BD25EDCA}" name="MAE"/>
    <tableColumn id="10" xr3:uid="{82871107-1B53-4253-A0C7-0E0BDABCF997}" name="Superficie MAE"/>
    <tableColumn id="11" xr3:uid="{01E48982-50DE-4937-8012-00145A7582C7}" name="Vinif"/>
    <tableColumn id="13" xr3:uid="{F7747C3B-6A74-4C3F-9A4F-70F76D5BF935}" name="Appelation"/>
    <tableColumn id="14" xr3:uid="{802F5687-B14A-4A9F-9D22-2E0EC50636DF}" name="Colonne3"/>
    <tableColumn id="15" xr3:uid="{03F6A709-D69C-4246-A913-80E3585047E0}" name="Cave particulière (hL)"/>
    <tableColumn id="16" xr3:uid="{4E75A19A-0154-4388-9C57-690441D3CC96}" name="Cave coopé 1 (hL)"/>
    <tableColumn id="17" xr3:uid="{8AA39389-6361-4D99-B320-4B812952B512}" name="Nom coopé 1"/>
    <tableColumn id="18" xr3:uid="{C0111304-1C4F-400D-8673-E0F38800378E}" name="Cave coopé 2 (hL)"/>
    <tableColumn id="19" xr3:uid="{6D063290-AF5A-4ECE-8EBD-1BB8F8698113}" name="Nom coopé 2"/>
    <tableColumn id="20" xr3:uid="{AD2A8942-16CB-4200-B093-F0193DF7988B}" name="Autre "/>
    <tableColumn id="21" xr3:uid="{CFE9CA14-62FE-493C-82F9-7B710CEEC113}" name="Volume (hL)"/>
    <tableColumn id="22" xr3:uid="{1F96445C-7733-47F0-AB03-A1D3EFF43411}" name="Vinification" dataDxfId="1"/>
    <tableColumn id="23" xr3:uid="{449012D8-9194-4528-98F9-23EF77B3F8CD}" name="Catégorie vin 1"/>
    <tableColumn id="24" xr3:uid="{21D48CB5-0F58-4EEC-83E1-76708265B152}" name="Pourcentage 1" dataDxfId="0"/>
    <tableColumn id="25" xr3:uid="{79C2FF76-54F3-4F5E-92C2-8B2AA97F168F}" name="Catégorie vin 2"/>
    <tableColumn id="26" xr3:uid="{B5516712-07E6-4E36-A0FD-1FAAF3FF105D}" name="Pourcentage 2"/>
    <tableColumn id="27" xr3:uid="{E4419B4E-C007-45DF-B13E-688A79E12BE8}" name="Catégorie vin 3"/>
    <tableColumn id="28" xr3:uid="{72C6F6DC-2CF7-4B1C-8596-85A6DAF2923B}" name="Pourcentage 3"/>
    <tableColumn id="29" xr3:uid="{492AE54C-3794-4B42-BBDF-317DD249ACF0}" name="Volume décla 2016"/>
    <tableColumn id="30" xr3:uid="{682C47B8-AB05-4E4B-9C3F-B0261971EA45}" name="Volume décla 2017"/>
    <tableColumn id="31" xr3:uid="{92C3CC53-9908-4937-B1B1-21FC5A1AFC28}" name="Volume décla 2018"/>
    <tableColumn id="32" xr3:uid="{612C8695-B939-4CFE-9A35-948369AC9E95}" name="Volume décla 2019"/>
    <tableColumn id="33" xr3:uid="{2F8DD243-C147-4110-B2F8-737ECF47B929}" name="Volume décla 202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3845-40A4-4E83-A0C6-D96BB5C3AAE1}">
  <dimension ref="A1:AG29"/>
  <sheetViews>
    <sheetView tabSelected="1" zoomScaleNormal="100" workbookViewId="0">
      <selection activeCell="A2" sqref="A2"/>
    </sheetView>
  </sheetViews>
  <sheetFormatPr baseColWidth="10" defaultRowHeight="14.4" x14ac:dyDescent="0.3"/>
  <cols>
    <col min="2" max="3" width="11.5546875" style="8"/>
    <col min="4" max="4" width="15.88671875" customWidth="1"/>
    <col min="6" max="6" width="19.44140625" customWidth="1"/>
    <col min="7" max="7" width="20.88671875" customWidth="1"/>
    <col min="8" max="8" width="18.6640625" style="14" customWidth="1"/>
    <col min="9" max="9" width="24.109375" customWidth="1"/>
    <col min="11" max="11" width="15.6640625" customWidth="1"/>
    <col min="12" max="12" width="12.6640625" customWidth="1"/>
    <col min="15" max="15" width="20.6640625" customWidth="1"/>
    <col min="16" max="16" width="17.88671875" customWidth="1"/>
    <col min="17" max="17" width="14.109375" customWidth="1"/>
    <col min="18" max="18" width="17.88671875" customWidth="1"/>
    <col min="19" max="19" width="14.109375" customWidth="1"/>
    <col min="21" max="21" width="13.21875" customWidth="1"/>
    <col min="22" max="22" width="12.44140625" customWidth="1"/>
    <col min="23" max="23" width="15.33203125" customWidth="1"/>
    <col min="24" max="24" width="15" customWidth="1"/>
    <col min="25" max="25" width="15.33203125" customWidth="1"/>
    <col min="26" max="26" width="15" customWidth="1"/>
    <col min="27" max="27" width="15.33203125" customWidth="1"/>
    <col min="28" max="28" width="15" customWidth="1"/>
    <col min="29" max="33" width="18.77734375" customWidth="1"/>
  </cols>
  <sheetData>
    <row r="1" spans="1:33" ht="15" customHeight="1" x14ac:dyDescent="0.3">
      <c r="A1" s="2" t="s">
        <v>0</v>
      </c>
      <c r="B1" s="7" t="s">
        <v>97</v>
      </c>
      <c r="C1" s="7" t="s">
        <v>114</v>
      </c>
      <c r="D1" t="s">
        <v>26</v>
      </c>
      <c r="E1" s="2" t="s">
        <v>2</v>
      </c>
      <c r="F1" s="2" t="s">
        <v>3</v>
      </c>
      <c r="G1" s="2" t="s">
        <v>4</v>
      </c>
      <c r="H1" s="12" t="s">
        <v>5</v>
      </c>
      <c r="I1" s="2" t="s">
        <v>39</v>
      </c>
      <c r="J1" s="2" t="s">
        <v>1</v>
      </c>
      <c r="K1" s="2" t="s">
        <v>6</v>
      </c>
      <c r="L1" s="2" t="s">
        <v>109</v>
      </c>
      <c r="M1" s="2" t="s">
        <v>110</v>
      </c>
      <c r="N1" s="2" t="s">
        <v>98</v>
      </c>
      <c r="O1" s="2" t="s">
        <v>7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15</v>
      </c>
      <c r="U1" s="2" t="s">
        <v>17</v>
      </c>
      <c r="V1" s="2" t="s">
        <v>44</v>
      </c>
      <c r="W1" s="2" t="s">
        <v>21</v>
      </c>
      <c r="X1" s="2" t="s">
        <v>20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</row>
    <row r="2" spans="1:33" ht="15" customHeight="1" x14ac:dyDescent="0.3">
      <c r="A2" s="2" t="s">
        <v>99</v>
      </c>
      <c r="B2" s="9">
        <v>1</v>
      </c>
      <c r="C2" s="9">
        <v>2</v>
      </c>
      <c r="D2" t="s">
        <v>28</v>
      </c>
      <c r="E2" s="1" t="s">
        <v>56</v>
      </c>
      <c r="F2" s="2" t="s">
        <v>30</v>
      </c>
      <c r="G2" s="2"/>
      <c r="H2" s="12">
        <v>19.98</v>
      </c>
      <c r="I2" s="2"/>
      <c r="J2" s="2"/>
      <c r="K2" s="2"/>
      <c r="L2" s="2" t="s">
        <v>42</v>
      </c>
      <c r="M2" s="2" t="s">
        <v>96</v>
      </c>
      <c r="N2" s="2"/>
      <c r="O2" s="2"/>
      <c r="P2" s="2"/>
      <c r="Q2" s="2"/>
      <c r="R2" s="2"/>
      <c r="S2" s="2"/>
      <c r="T2" s="2"/>
      <c r="U2" s="2"/>
      <c r="V2" s="3"/>
      <c r="W2" s="2"/>
      <c r="X2" s="6"/>
      <c r="Y2" s="2"/>
      <c r="Z2" s="2"/>
      <c r="AA2" s="2"/>
      <c r="AB2" s="2"/>
      <c r="AC2" s="2"/>
      <c r="AD2" s="2"/>
      <c r="AE2" s="2"/>
      <c r="AF2" s="2"/>
      <c r="AG2" s="2"/>
    </row>
    <row r="3" spans="1:33" ht="15" customHeight="1" x14ac:dyDescent="0.3">
      <c r="A3" s="2" t="s">
        <v>100</v>
      </c>
      <c r="B3" s="9">
        <v>2</v>
      </c>
      <c r="C3" s="9">
        <v>1</v>
      </c>
      <c r="D3" t="s">
        <v>104</v>
      </c>
      <c r="E3" s="1" t="s">
        <v>56</v>
      </c>
      <c r="F3" s="2" t="s">
        <v>30</v>
      </c>
      <c r="G3" s="2"/>
      <c r="H3" s="12">
        <v>12.95</v>
      </c>
      <c r="I3" s="2"/>
      <c r="J3" s="2"/>
      <c r="K3" s="2"/>
      <c r="L3" s="2" t="s">
        <v>42</v>
      </c>
      <c r="M3" s="2" t="s">
        <v>18</v>
      </c>
      <c r="N3" s="2"/>
      <c r="O3" s="2"/>
      <c r="P3" s="2"/>
      <c r="Q3" s="2"/>
      <c r="R3" s="2"/>
      <c r="S3" s="2"/>
      <c r="T3" s="2"/>
      <c r="U3" s="2"/>
      <c r="V3" s="3"/>
      <c r="W3" s="2"/>
      <c r="X3" s="6"/>
      <c r="Y3" s="2"/>
      <c r="Z3" s="2"/>
      <c r="AA3" s="2"/>
      <c r="AB3" s="2"/>
      <c r="AC3" s="2"/>
      <c r="AD3" s="2"/>
      <c r="AE3" s="2"/>
      <c r="AF3" s="2"/>
      <c r="AG3" s="2"/>
    </row>
    <row r="4" spans="1:33" ht="12.6" customHeight="1" x14ac:dyDescent="0.3">
      <c r="A4" s="3" t="s">
        <v>19</v>
      </c>
      <c r="B4" s="10">
        <v>3</v>
      </c>
      <c r="C4" s="10">
        <v>5</v>
      </c>
      <c r="D4" t="s">
        <v>105</v>
      </c>
      <c r="E4" s="1" t="s">
        <v>56</v>
      </c>
      <c r="F4" s="3" t="s">
        <v>30</v>
      </c>
      <c r="G4" s="3">
        <v>40</v>
      </c>
      <c r="H4" s="13">
        <v>31</v>
      </c>
      <c r="I4" s="3" t="s">
        <v>13</v>
      </c>
      <c r="J4" s="3" t="s">
        <v>14</v>
      </c>
      <c r="K4" s="3">
        <v>0</v>
      </c>
      <c r="L4" s="2" t="s">
        <v>42</v>
      </c>
      <c r="M4" s="3" t="s">
        <v>18</v>
      </c>
      <c r="N4" s="3"/>
      <c r="O4" s="3">
        <v>0</v>
      </c>
      <c r="P4" s="3">
        <f>0.85*3000</f>
        <v>2550</v>
      </c>
      <c r="Q4" s="3" t="s">
        <v>16</v>
      </c>
      <c r="R4" s="3"/>
      <c r="S4" s="3"/>
      <c r="T4" s="3" t="s">
        <v>112</v>
      </c>
      <c r="U4" s="3">
        <f>0.15*3000</f>
        <v>450</v>
      </c>
      <c r="V4" s="3" t="s">
        <v>42</v>
      </c>
      <c r="W4" s="3" t="s">
        <v>18</v>
      </c>
      <c r="X4" s="4">
        <v>1</v>
      </c>
      <c r="Y4" s="3"/>
      <c r="Z4" s="3"/>
      <c r="AA4" s="3"/>
      <c r="AC4" s="3" t="s">
        <v>13</v>
      </c>
      <c r="AD4" s="3">
        <v>2800</v>
      </c>
      <c r="AE4" s="3">
        <v>2800</v>
      </c>
      <c r="AF4" s="3">
        <v>3000</v>
      </c>
      <c r="AG4" s="3" t="s">
        <v>13</v>
      </c>
    </row>
    <row r="5" spans="1:33" ht="12.6" customHeight="1" x14ac:dyDescent="0.3">
      <c r="A5" s="3" t="s">
        <v>101</v>
      </c>
      <c r="B5" s="10">
        <v>4</v>
      </c>
      <c r="C5" s="10">
        <v>5</v>
      </c>
      <c r="D5" t="s">
        <v>106</v>
      </c>
      <c r="E5" s="1" t="s">
        <v>56</v>
      </c>
      <c r="F5" s="3" t="s">
        <v>65</v>
      </c>
      <c r="G5" s="3"/>
      <c r="H5" s="13">
        <v>28.5</v>
      </c>
      <c r="I5" s="3"/>
      <c r="J5" s="3"/>
      <c r="K5" s="3"/>
      <c r="L5" s="2" t="s">
        <v>42</v>
      </c>
      <c r="M5" s="3" t="s">
        <v>18</v>
      </c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3"/>
      <c r="Z5" s="3"/>
      <c r="AA5" s="3"/>
      <c r="AC5" s="3"/>
      <c r="AD5" s="3"/>
      <c r="AE5" s="3"/>
      <c r="AF5" s="3"/>
      <c r="AG5" s="3"/>
    </row>
    <row r="6" spans="1:33" x14ac:dyDescent="0.3">
      <c r="A6" t="s">
        <v>61</v>
      </c>
      <c r="B6" s="11">
        <v>5</v>
      </c>
      <c r="C6" s="11">
        <v>4</v>
      </c>
      <c r="D6" t="s">
        <v>62</v>
      </c>
      <c r="E6" s="1" t="s">
        <v>78</v>
      </c>
      <c r="F6" t="s">
        <v>30</v>
      </c>
      <c r="G6">
        <v>22</v>
      </c>
      <c r="H6" s="14">
        <v>22</v>
      </c>
      <c r="I6">
        <v>2018</v>
      </c>
      <c r="J6" t="s">
        <v>14</v>
      </c>
      <c r="K6">
        <v>0</v>
      </c>
      <c r="L6" t="s">
        <v>43</v>
      </c>
      <c r="M6" t="s">
        <v>96</v>
      </c>
      <c r="O6">
        <v>800</v>
      </c>
      <c r="P6">
        <v>0</v>
      </c>
      <c r="V6" s="3" t="s">
        <v>43</v>
      </c>
      <c r="W6" t="s">
        <v>34</v>
      </c>
      <c r="X6" s="5">
        <v>0.66</v>
      </c>
      <c r="Y6" t="s">
        <v>18</v>
      </c>
      <c r="Z6" s="5">
        <v>0.33</v>
      </c>
      <c r="AC6" t="s">
        <v>13</v>
      </c>
      <c r="AD6" t="s">
        <v>13</v>
      </c>
      <c r="AE6" t="s">
        <v>13</v>
      </c>
      <c r="AF6">
        <v>800</v>
      </c>
      <c r="AG6" t="s">
        <v>13</v>
      </c>
    </row>
    <row r="7" spans="1:33" x14ac:dyDescent="0.3">
      <c r="A7" t="s">
        <v>58</v>
      </c>
      <c r="B7" s="11">
        <v>6</v>
      </c>
      <c r="C7" s="11">
        <v>1</v>
      </c>
      <c r="D7" t="s">
        <v>59</v>
      </c>
      <c r="E7" s="1" t="s">
        <v>56</v>
      </c>
      <c r="F7" t="s">
        <v>30</v>
      </c>
      <c r="G7">
        <v>29</v>
      </c>
      <c r="H7" s="14">
        <v>29</v>
      </c>
      <c r="I7">
        <v>2007</v>
      </c>
      <c r="J7" t="s">
        <v>14</v>
      </c>
      <c r="K7">
        <v>0</v>
      </c>
      <c r="L7" s="2" t="s">
        <v>42</v>
      </c>
      <c r="M7" t="s">
        <v>18</v>
      </c>
      <c r="O7">
        <v>0</v>
      </c>
      <c r="P7">
        <v>1250</v>
      </c>
      <c r="Q7" t="s">
        <v>60</v>
      </c>
      <c r="R7">
        <v>1250</v>
      </c>
      <c r="S7" t="s">
        <v>33</v>
      </c>
      <c r="V7" s="3" t="s">
        <v>42</v>
      </c>
      <c r="W7" t="s">
        <v>18</v>
      </c>
      <c r="X7" s="5">
        <v>1</v>
      </c>
      <c r="AC7" t="s">
        <v>13</v>
      </c>
      <c r="AD7" t="s">
        <v>13</v>
      </c>
      <c r="AE7" t="s">
        <v>13</v>
      </c>
      <c r="AF7">
        <v>2500</v>
      </c>
      <c r="AG7" t="s">
        <v>13</v>
      </c>
    </row>
    <row r="8" spans="1:33" ht="14.4" customHeight="1" x14ac:dyDescent="0.3">
      <c r="A8" t="s">
        <v>102</v>
      </c>
      <c r="B8" s="11">
        <v>7</v>
      </c>
      <c r="C8" s="11">
        <v>3</v>
      </c>
      <c r="D8" t="s">
        <v>111</v>
      </c>
      <c r="E8" s="1" t="s">
        <v>56</v>
      </c>
      <c r="F8" t="s">
        <v>41</v>
      </c>
      <c r="H8" s="14">
        <v>15.86</v>
      </c>
      <c r="L8" s="2" t="s">
        <v>42</v>
      </c>
      <c r="M8" t="s">
        <v>96</v>
      </c>
      <c r="V8" s="3"/>
      <c r="X8" s="5"/>
    </row>
    <row r="9" spans="1:33" x14ac:dyDescent="0.3">
      <c r="A9" t="s">
        <v>63</v>
      </c>
      <c r="B9" s="11">
        <v>8</v>
      </c>
      <c r="C9" s="11">
        <v>4</v>
      </c>
      <c r="D9" t="s">
        <v>64</v>
      </c>
      <c r="E9" s="1" t="s">
        <v>40</v>
      </c>
      <c r="F9" t="s">
        <v>65</v>
      </c>
      <c r="G9">
        <v>50</v>
      </c>
      <c r="H9" s="14">
        <v>50</v>
      </c>
      <c r="I9">
        <v>2003</v>
      </c>
      <c r="J9" t="s">
        <v>14</v>
      </c>
      <c r="L9" t="s">
        <v>43</v>
      </c>
      <c r="M9" t="s">
        <v>96</v>
      </c>
      <c r="O9">
        <v>2000</v>
      </c>
      <c r="P9">
        <v>0</v>
      </c>
      <c r="V9" s="3" t="s">
        <v>43</v>
      </c>
      <c r="W9" t="s">
        <v>66</v>
      </c>
      <c r="X9" s="5">
        <v>0.75</v>
      </c>
      <c r="Y9" t="s">
        <v>18</v>
      </c>
      <c r="Z9" s="5">
        <v>0.25</v>
      </c>
      <c r="AC9" t="s">
        <v>13</v>
      </c>
      <c r="AD9" t="s">
        <v>13</v>
      </c>
      <c r="AE9">
        <v>2000</v>
      </c>
      <c r="AF9">
        <v>2000</v>
      </c>
      <c r="AG9" t="s">
        <v>13</v>
      </c>
    </row>
    <row r="10" spans="1:33" x14ac:dyDescent="0.3">
      <c r="A10" t="s">
        <v>80</v>
      </c>
      <c r="B10" s="11">
        <v>9</v>
      </c>
      <c r="C10" s="11">
        <v>2</v>
      </c>
      <c r="D10" t="s">
        <v>81</v>
      </c>
      <c r="E10" s="1" t="s">
        <v>56</v>
      </c>
      <c r="F10" t="s">
        <v>41</v>
      </c>
      <c r="G10">
        <v>21.37</v>
      </c>
      <c r="H10" s="14">
        <v>21.37</v>
      </c>
      <c r="I10" t="s">
        <v>13</v>
      </c>
      <c r="J10" t="s">
        <v>13</v>
      </c>
      <c r="K10">
        <v>0</v>
      </c>
      <c r="L10" s="2" t="s">
        <v>42</v>
      </c>
      <c r="M10" t="s">
        <v>18</v>
      </c>
      <c r="O10">
        <v>0</v>
      </c>
      <c r="P10">
        <v>1500</v>
      </c>
      <c r="Q10" t="s">
        <v>51</v>
      </c>
      <c r="R10">
        <v>200</v>
      </c>
      <c r="S10" t="s">
        <v>16</v>
      </c>
      <c r="V10" s="3" t="s">
        <v>42</v>
      </c>
      <c r="W10" t="s">
        <v>18</v>
      </c>
      <c r="X10" s="5">
        <v>1</v>
      </c>
      <c r="AC10">
        <v>1000</v>
      </c>
      <c r="AD10">
        <v>1800</v>
      </c>
      <c r="AE10">
        <v>1600</v>
      </c>
      <c r="AF10">
        <v>1700</v>
      </c>
      <c r="AG10" t="s">
        <v>13</v>
      </c>
    </row>
    <row r="11" spans="1:33" x14ac:dyDescent="0.3">
      <c r="A11" t="s">
        <v>82</v>
      </c>
      <c r="B11" s="11">
        <v>10</v>
      </c>
      <c r="C11" s="11">
        <v>3</v>
      </c>
      <c r="D11" t="s">
        <v>83</v>
      </c>
      <c r="E11" s="1" t="s">
        <v>56</v>
      </c>
      <c r="F11" t="s">
        <v>41</v>
      </c>
      <c r="G11">
        <v>22</v>
      </c>
      <c r="H11" s="14">
        <v>18</v>
      </c>
      <c r="I11">
        <v>2019</v>
      </c>
      <c r="J11" t="s">
        <v>14</v>
      </c>
      <c r="K11">
        <v>0</v>
      </c>
      <c r="L11" s="2" t="s">
        <v>42</v>
      </c>
      <c r="M11" t="s">
        <v>96</v>
      </c>
      <c r="P11">
        <v>1300</v>
      </c>
      <c r="Q11" t="s">
        <v>51</v>
      </c>
      <c r="V11" s="3" t="s">
        <v>42</v>
      </c>
      <c r="W11" t="s">
        <v>18</v>
      </c>
      <c r="X11" s="5">
        <v>0.97</v>
      </c>
      <c r="Y11" t="s">
        <v>34</v>
      </c>
      <c r="Z11" s="5">
        <v>0.03</v>
      </c>
      <c r="AC11" t="s">
        <v>13</v>
      </c>
      <c r="AD11" t="s">
        <v>13</v>
      </c>
      <c r="AE11">
        <v>700</v>
      </c>
      <c r="AF11">
        <v>1300</v>
      </c>
      <c r="AG11" t="s">
        <v>13</v>
      </c>
    </row>
    <row r="12" spans="1:33" x14ac:dyDescent="0.3">
      <c r="A12" t="s">
        <v>76</v>
      </c>
      <c r="B12" s="11">
        <v>11</v>
      </c>
      <c r="C12" s="11">
        <v>5</v>
      </c>
      <c r="D12" t="s">
        <v>77</v>
      </c>
      <c r="E12" s="1" t="s">
        <v>78</v>
      </c>
      <c r="F12" t="s">
        <v>79</v>
      </c>
      <c r="G12" t="s">
        <v>13</v>
      </c>
      <c r="H12" s="14">
        <v>41</v>
      </c>
      <c r="I12" t="s">
        <v>13</v>
      </c>
      <c r="J12" t="s">
        <v>13</v>
      </c>
      <c r="L12" t="s">
        <v>43</v>
      </c>
      <c r="M12" t="s">
        <v>96</v>
      </c>
      <c r="V12" s="3" t="s">
        <v>43</v>
      </c>
      <c r="W12" t="s">
        <v>34</v>
      </c>
      <c r="Y12" t="s">
        <v>18</v>
      </c>
    </row>
    <row r="13" spans="1:33" x14ac:dyDescent="0.3">
      <c r="A13" t="s">
        <v>94</v>
      </c>
      <c r="B13" s="11">
        <v>12</v>
      </c>
      <c r="C13" s="11">
        <v>1</v>
      </c>
      <c r="D13" t="s">
        <v>95</v>
      </c>
      <c r="E13" s="1" t="s">
        <v>56</v>
      </c>
      <c r="F13" t="s">
        <v>113</v>
      </c>
      <c r="G13">
        <v>30</v>
      </c>
      <c r="H13" s="14">
        <v>28</v>
      </c>
      <c r="I13">
        <v>2019</v>
      </c>
      <c r="J13" t="s">
        <v>14</v>
      </c>
      <c r="K13">
        <v>0</v>
      </c>
      <c r="L13" s="2" t="s">
        <v>42</v>
      </c>
      <c r="M13" t="s">
        <v>18</v>
      </c>
      <c r="P13">
        <v>2300</v>
      </c>
      <c r="Q13" t="s">
        <v>16</v>
      </c>
      <c r="V13" s="3" t="s">
        <v>42</v>
      </c>
      <c r="W13" t="s">
        <v>18</v>
      </c>
      <c r="X13" s="5">
        <v>1</v>
      </c>
      <c r="AC13" t="s">
        <v>13</v>
      </c>
      <c r="AD13" t="s">
        <v>13</v>
      </c>
      <c r="AE13">
        <v>2500</v>
      </c>
      <c r="AF13">
        <v>2300</v>
      </c>
      <c r="AG13" t="s">
        <v>13</v>
      </c>
    </row>
    <row r="14" spans="1:33" x14ac:dyDescent="0.3">
      <c r="A14" t="s">
        <v>52</v>
      </c>
      <c r="B14" s="11">
        <v>13</v>
      </c>
      <c r="C14" s="11">
        <v>2</v>
      </c>
      <c r="D14" t="s">
        <v>53</v>
      </c>
      <c r="E14" s="1" t="s">
        <v>56</v>
      </c>
      <c r="F14" t="s">
        <v>41</v>
      </c>
      <c r="G14">
        <v>20</v>
      </c>
      <c r="H14" s="14">
        <v>17</v>
      </c>
      <c r="I14">
        <v>2019</v>
      </c>
      <c r="J14" t="s">
        <v>14</v>
      </c>
      <c r="K14">
        <v>0</v>
      </c>
      <c r="L14" s="2" t="s">
        <v>42</v>
      </c>
      <c r="M14" t="s">
        <v>96</v>
      </c>
      <c r="O14">
        <v>0</v>
      </c>
      <c r="P14">
        <v>1500</v>
      </c>
      <c r="Q14" t="s">
        <v>51</v>
      </c>
      <c r="V14" s="3" t="s">
        <v>42</v>
      </c>
      <c r="W14" t="s">
        <v>18</v>
      </c>
      <c r="X14" s="5">
        <v>0.95</v>
      </c>
      <c r="Y14" t="s">
        <v>34</v>
      </c>
      <c r="Z14" s="5">
        <v>0.05</v>
      </c>
      <c r="AC14" t="s">
        <v>13</v>
      </c>
      <c r="AD14" t="s">
        <v>13</v>
      </c>
      <c r="AE14">
        <v>1200</v>
      </c>
      <c r="AF14">
        <v>1500</v>
      </c>
      <c r="AG14" t="s">
        <v>13</v>
      </c>
    </row>
    <row r="15" spans="1:33" x14ac:dyDescent="0.3">
      <c r="A15" t="s">
        <v>54</v>
      </c>
      <c r="B15" s="11">
        <v>14</v>
      </c>
      <c r="C15" s="11">
        <v>3</v>
      </c>
      <c r="D15" t="s">
        <v>55</v>
      </c>
      <c r="E15" s="1" t="s">
        <v>56</v>
      </c>
      <c r="F15" t="s">
        <v>41</v>
      </c>
      <c r="G15">
        <v>30</v>
      </c>
      <c r="H15" s="14">
        <v>29</v>
      </c>
      <c r="I15">
        <v>2020</v>
      </c>
      <c r="J15" t="s">
        <v>14</v>
      </c>
      <c r="K15">
        <v>0</v>
      </c>
      <c r="L15" s="2" t="s">
        <v>42</v>
      </c>
      <c r="M15" t="s">
        <v>96</v>
      </c>
      <c r="O15">
        <v>0</v>
      </c>
      <c r="P15">
        <v>2750</v>
      </c>
      <c r="Q15" t="s">
        <v>57</v>
      </c>
      <c r="V15" s="3" t="s">
        <v>42</v>
      </c>
      <c r="W15" t="s">
        <v>18</v>
      </c>
      <c r="X15" s="5">
        <v>0.98</v>
      </c>
      <c r="Y15" t="s">
        <v>34</v>
      </c>
      <c r="Z15" s="5">
        <v>0.02</v>
      </c>
      <c r="AC15" t="s">
        <v>13</v>
      </c>
      <c r="AD15">
        <v>1800</v>
      </c>
      <c r="AE15">
        <v>3000</v>
      </c>
      <c r="AF15">
        <v>2750</v>
      </c>
      <c r="AG15" t="s">
        <v>13</v>
      </c>
    </row>
    <row r="16" spans="1:33" x14ac:dyDescent="0.3">
      <c r="A16" t="s">
        <v>35</v>
      </c>
      <c r="B16" s="11">
        <v>15</v>
      </c>
      <c r="C16" s="11">
        <v>4</v>
      </c>
      <c r="D16" t="s">
        <v>36</v>
      </c>
      <c r="E16" s="1" t="s">
        <v>56</v>
      </c>
      <c r="F16" t="s">
        <v>30</v>
      </c>
      <c r="G16">
        <v>20</v>
      </c>
      <c r="H16" s="14">
        <v>20</v>
      </c>
      <c r="I16">
        <v>2005</v>
      </c>
      <c r="J16" t="s">
        <v>14</v>
      </c>
      <c r="K16">
        <v>0</v>
      </c>
      <c r="L16" s="2" t="s">
        <v>42</v>
      </c>
      <c r="M16" t="s">
        <v>96</v>
      </c>
      <c r="O16">
        <v>0</v>
      </c>
      <c r="P16">
        <v>1000</v>
      </c>
      <c r="Q16" t="s">
        <v>33</v>
      </c>
      <c r="V16" s="3" t="s">
        <v>42</v>
      </c>
      <c r="W16" t="s">
        <v>18</v>
      </c>
      <c r="X16" s="5">
        <v>0.25</v>
      </c>
      <c r="Y16" t="s">
        <v>34</v>
      </c>
      <c r="Z16" s="5">
        <v>0.75</v>
      </c>
      <c r="AC16" t="s">
        <v>13</v>
      </c>
      <c r="AD16" t="s">
        <v>13</v>
      </c>
      <c r="AE16">
        <v>1300</v>
      </c>
      <c r="AF16">
        <v>1000</v>
      </c>
      <c r="AG16" t="s">
        <v>13</v>
      </c>
    </row>
    <row r="17" spans="1:33" x14ac:dyDescent="0.3">
      <c r="A17" t="s">
        <v>31</v>
      </c>
      <c r="B17" s="11">
        <v>16</v>
      </c>
      <c r="C17" s="11">
        <v>2</v>
      </c>
      <c r="D17" t="s">
        <v>32</v>
      </c>
      <c r="E17" s="1" t="s">
        <v>56</v>
      </c>
      <c r="F17" t="s">
        <v>30</v>
      </c>
      <c r="G17">
        <v>22</v>
      </c>
      <c r="H17" s="14">
        <v>21</v>
      </c>
      <c r="I17">
        <v>2005</v>
      </c>
      <c r="J17" t="s">
        <v>14</v>
      </c>
      <c r="K17">
        <v>0</v>
      </c>
      <c r="L17" s="2" t="s">
        <v>42</v>
      </c>
      <c r="M17" t="s">
        <v>18</v>
      </c>
      <c r="O17">
        <v>0</v>
      </c>
      <c r="P17">
        <v>1200</v>
      </c>
      <c r="Q17" t="s">
        <v>33</v>
      </c>
      <c r="V17" s="3" t="s">
        <v>42</v>
      </c>
      <c r="W17" t="s">
        <v>18</v>
      </c>
      <c r="X17" s="5">
        <v>0.5</v>
      </c>
      <c r="Y17" t="s">
        <v>34</v>
      </c>
      <c r="Z17" s="5">
        <v>0.5</v>
      </c>
      <c r="AC17" t="s">
        <v>13</v>
      </c>
      <c r="AD17" t="s">
        <v>13</v>
      </c>
      <c r="AE17">
        <v>1500</v>
      </c>
      <c r="AF17">
        <v>1200</v>
      </c>
      <c r="AG17" t="s">
        <v>13</v>
      </c>
    </row>
    <row r="18" spans="1:33" x14ac:dyDescent="0.3">
      <c r="A18" s="3" t="s">
        <v>27</v>
      </c>
      <c r="B18" s="10">
        <v>17</v>
      </c>
      <c r="C18" s="10">
        <v>4</v>
      </c>
      <c r="D18" s="3" t="s">
        <v>28</v>
      </c>
      <c r="E18" s="1" t="s">
        <v>56</v>
      </c>
      <c r="F18" s="3" t="s">
        <v>30</v>
      </c>
      <c r="G18" s="3">
        <v>16</v>
      </c>
      <c r="H18" s="13">
        <v>16</v>
      </c>
      <c r="I18" s="3">
        <v>2000</v>
      </c>
      <c r="J18" s="3" t="s">
        <v>14</v>
      </c>
      <c r="K18" s="3">
        <v>0</v>
      </c>
      <c r="L18" s="2" t="s">
        <v>42</v>
      </c>
      <c r="M18" s="3" t="s">
        <v>18</v>
      </c>
      <c r="N18" s="3"/>
      <c r="O18" s="3">
        <v>0</v>
      </c>
      <c r="P18" s="3">
        <v>1200</v>
      </c>
      <c r="Q18" s="3" t="s">
        <v>29</v>
      </c>
      <c r="R18" s="3"/>
      <c r="S18" s="3"/>
      <c r="T18" s="3"/>
      <c r="U18" s="3"/>
      <c r="V18" s="3" t="s">
        <v>42</v>
      </c>
      <c r="W18" s="3" t="s">
        <v>18</v>
      </c>
      <c r="X18" s="4">
        <v>0.9</v>
      </c>
      <c r="Y18" s="3"/>
      <c r="Z18" s="3"/>
      <c r="AA18" s="3"/>
      <c r="AB18" s="3"/>
      <c r="AC18" s="3" t="s">
        <v>13</v>
      </c>
      <c r="AD18" s="3">
        <v>1200</v>
      </c>
      <c r="AE18" s="3">
        <v>1200</v>
      </c>
      <c r="AF18" s="3">
        <v>1200</v>
      </c>
      <c r="AG18" s="3" t="s">
        <v>13</v>
      </c>
    </row>
    <row r="19" spans="1:33" x14ac:dyDescent="0.3">
      <c r="A19" s="3" t="s">
        <v>103</v>
      </c>
      <c r="B19" s="10">
        <v>18</v>
      </c>
      <c r="C19" s="10">
        <v>4</v>
      </c>
      <c r="D19" s="3" t="s">
        <v>107</v>
      </c>
      <c r="E19" s="1" t="s">
        <v>56</v>
      </c>
      <c r="F19" s="3" t="s">
        <v>113</v>
      </c>
      <c r="G19" s="3"/>
      <c r="H19" s="13">
        <v>14.3</v>
      </c>
      <c r="I19" s="3"/>
      <c r="J19" s="3"/>
      <c r="K19" s="3"/>
      <c r="L19" s="2" t="s">
        <v>42</v>
      </c>
      <c r="M19" s="3" t="s">
        <v>18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4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3">
      <c r="A20" t="s">
        <v>92</v>
      </c>
      <c r="B20" s="11">
        <v>19</v>
      </c>
      <c r="C20" s="11">
        <v>3</v>
      </c>
      <c r="D20" t="s">
        <v>93</v>
      </c>
      <c r="E20" s="1" t="s">
        <v>56</v>
      </c>
      <c r="F20" t="s">
        <v>41</v>
      </c>
      <c r="G20">
        <v>20</v>
      </c>
      <c r="H20" s="14">
        <v>20</v>
      </c>
      <c r="I20">
        <v>2020</v>
      </c>
      <c r="J20" t="s">
        <v>14</v>
      </c>
      <c r="K20">
        <v>0</v>
      </c>
      <c r="L20" s="2" t="s">
        <v>42</v>
      </c>
      <c r="M20" t="s">
        <v>18</v>
      </c>
      <c r="V20" s="3" t="s">
        <v>42</v>
      </c>
      <c r="W20" t="s">
        <v>18</v>
      </c>
      <c r="X20" s="5">
        <v>1</v>
      </c>
    </row>
    <row r="21" spans="1:33" x14ac:dyDescent="0.3">
      <c r="A21" t="s">
        <v>90</v>
      </c>
      <c r="B21" s="11">
        <v>20</v>
      </c>
      <c r="C21" s="11">
        <v>4</v>
      </c>
      <c r="D21" t="s">
        <v>91</v>
      </c>
      <c r="E21" s="1" t="s">
        <v>56</v>
      </c>
      <c r="F21" t="s">
        <v>41</v>
      </c>
      <c r="G21">
        <v>9</v>
      </c>
      <c r="H21" s="14">
        <v>9</v>
      </c>
      <c r="I21">
        <v>2019</v>
      </c>
      <c r="J21" t="s">
        <v>14</v>
      </c>
      <c r="K21">
        <v>0</v>
      </c>
      <c r="L21" s="2" t="s">
        <v>42</v>
      </c>
      <c r="M21" t="s">
        <v>96</v>
      </c>
      <c r="P21">
        <v>300</v>
      </c>
      <c r="V21" s="3" t="s">
        <v>42</v>
      </c>
      <c r="W21" t="s">
        <v>34</v>
      </c>
      <c r="X21" s="5">
        <v>0.93</v>
      </c>
      <c r="Y21" t="s">
        <v>18</v>
      </c>
      <c r="Z21" s="5">
        <v>7.0000000000000007E-2</v>
      </c>
      <c r="AC21" t="s">
        <v>13</v>
      </c>
      <c r="AD21" t="s">
        <v>13</v>
      </c>
      <c r="AE21" t="s">
        <v>13</v>
      </c>
      <c r="AF21">
        <v>300</v>
      </c>
      <c r="AG21" t="s">
        <v>13</v>
      </c>
    </row>
    <row r="22" spans="1:33" x14ac:dyDescent="0.3">
      <c r="A22" t="s">
        <v>85</v>
      </c>
      <c r="B22" s="11">
        <v>21</v>
      </c>
      <c r="C22" s="11">
        <v>2</v>
      </c>
      <c r="D22" t="s">
        <v>86</v>
      </c>
      <c r="E22" s="1" t="s">
        <v>56</v>
      </c>
      <c r="F22" t="s">
        <v>41</v>
      </c>
      <c r="G22">
        <v>36</v>
      </c>
      <c r="H22" s="14">
        <v>36</v>
      </c>
      <c r="I22">
        <v>2020</v>
      </c>
      <c r="J22" t="s">
        <v>14</v>
      </c>
      <c r="K22">
        <v>0</v>
      </c>
      <c r="L22" s="2" t="s">
        <v>42</v>
      </c>
      <c r="M22" t="s">
        <v>18</v>
      </c>
      <c r="P22">
        <v>3900</v>
      </c>
      <c r="Q22" t="s">
        <v>51</v>
      </c>
      <c r="V22" s="3" t="s">
        <v>42</v>
      </c>
      <c r="W22" t="s">
        <v>18</v>
      </c>
      <c r="X22" s="5">
        <v>1</v>
      </c>
      <c r="AC22" t="s">
        <v>13</v>
      </c>
      <c r="AD22" t="s">
        <v>13</v>
      </c>
      <c r="AE22" t="s">
        <v>13</v>
      </c>
      <c r="AF22">
        <v>3900</v>
      </c>
      <c r="AG22" t="s">
        <v>13</v>
      </c>
    </row>
    <row r="23" spans="1:33" x14ac:dyDescent="0.3">
      <c r="A23" t="s">
        <v>67</v>
      </c>
      <c r="B23" s="11">
        <v>22</v>
      </c>
      <c r="C23" s="11">
        <v>4</v>
      </c>
      <c r="D23" t="s">
        <v>68</v>
      </c>
      <c r="E23" s="1" t="s">
        <v>56</v>
      </c>
      <c r="F23" t="s">
        <v>41</v>
      </c>
      <c r="G23">
        <v>120</v>
      </c>
      <c r="H23" s="14">
        <v>120</v>
      </c>
      <c r="I23">
        <v>2019</v>
      </c>
      <c r="J23" t="s">
        <v>69</v>
      </c>
      <c r="K23">
        <v>50</v>
      </c>
      <c r="L23" t="s">
        <v>43</v>
      </c>
      <c r="M23" t="s">
        <v>96</v>
      </c>
      <c r="O23">
        <v>5500</v>
      </c>
      <c r="P23">
        <v>0</v>
      </c>
      <c r="V23" s="3" t="s">
        <v>43</v>
      </c>
      <c r="W23" t="s">
        <v>34</v>
      </c>
      <c r="X23" s="5">
        <v>0.66</v>
      </c>
      <c r="Y23" t="s">
        <v>18</v>
      </c>
      <c r="Z23" s="5">
        <v>0.33</v>
      </c>
      <c r="AC23" t="s">
        <v>13</v>
      </c>
      <c r="AD23">
        <v>3000</v>
      </c>
      <c r="AE23">
        <v>3200</v>
      </c>
      <c r="AF23">
        <v>5500</v>
      </c>
      <c r="AG23" t="s">
        <v>13</v>
      </c>
    </row>
    <row r="24" spans="1:33" x14ac:dyDescent="0.3">
      <c r="A24" t="s">
        <v>87</v>
      </c>
      <c r="B24" s="11">
        <v>23</v>
      </c>
      <c r="C24" s="11">
        <v>5</v>
      </c>
      <c r="D24" t="s">
        <v>88</v>
      </c>
      <c r="E24" s="1" t="s">
        <v>56</v>
      </c>
      <c r="F24" t="s">
        <v>30</v>
      </c>
      <c r="G24">
        <v>6</v>
      </c>
      <c r="H24" s="14">
        <v>6</v>
      </c>
      <c r="I24">
        <v>2000</v>
      </c>
      <c r="J24" t="s">
        <v>14</v>
      </c>
      <c r="K24">
        <v>0</v>
      </c>
      <c r="L24" s="2" t="s">
        <v>42</v>
      </c>
      <c r="M24" t="s">
        <v>18</v>
      </c>
      <c r="P24">
        <v>500</v>
      </c>
      <c r="Q24" t="s">
        <v>89</v>
      </c>
      <c r="V24" s="3" t="s">
        <v>42</v>
      </c>
      <c r="W24" t="s">
        <v>18</v>
      </c>
      <c r="X24" s="5">
        <v>1</v>
      </c>
      <c r="AC24" t="s">
        <v>13</v>
      </c>
      <c r="AD24" t="s">
        <v>13</v>
      </c>
      <c r="AE24" t="s">
        <v>13</v>
      </c>
      <c r="AF24">
        <v>500</v>
      </c>
      <c r="AG24" t="s">
        <v>13</v>
      </c>
    </row>
    <row r="25" spans="1:33" x14ac:dyDescent="0.3">
      <c r="A25" t="s">
        <v>45</v>
      </c>
      <c r="B25" s="11">
        <v>24</v>
      </c>
      <c r="C25" s="11">
        <v>3</v>
      </c>
      <c r="D25" t="s">
        <v>46</v>
      </c>
      <c r="E25" s="1" t="s">
        <v>56</v>
      </c>
      <c r="F25" t="s">
        <v>41</v>
      </c>
      <c r="G25">
        <v>10</v>
      </c>
      <c r="H25" s="14">
        <v>10</v>
      </c>
      <c r="I25">
        <v>2020</v>
      </c>
      <c r="J25" t="s">
        <v>14</v>
      </c>
      <c r="K25">
        <v>0</v>
      </c>
      <c r="L25" s="2" t="s">
        <v>42</v>
      </c>
      <c r="M25" t="s">
        <v>18</v>
      </c>
      <c r="O25">
        <v>0</v>
      </c>
      <c r="P25">
        <v>570</v>
      </c>
      <c r="Q25" t="s">
        <v>51</v>
      </c>
      <c r="R25">
        <v>130</v>
      </c>
      <c r="S25" t="s">
        <v>16</v>
      </c>
      <c r="V25" s="3" t="s">
        <v>42</v>
      </c>
      <c r="W25" t="s">
        <v>18</v>
      </c>
      <c r="X25" s="5">
        <v>1</v>
      </c>
      <c r="AC25" t="s">
        <v>13</v>
      </c>
      <c r="AD25" t="s">
        <v>13</v>
      </c>
      <c r="AE25" t="s">
        <v>13</v>
      </c>
      <c r="AF25">
        <v>650</v>
      </c>
      <c r="AG25" t="s">
        <v>13</v>
      </c>
    </row>
    <row r="26" spans="1:33" x14ac:dyDescent="0.3">
      <c r="A26" t="s">
        <v>37</v>
      </c>
      <c r="B26" s="11">
        <v>25</v>
      </c>
      <c r="C26" s="11">
        <v>4</v>
      </c>
      <c r="D26" t="s">
        <v>38</v>
      </c>
      <c r="E26" s="1" t="s">
        <v>56</v>
      </c>
      <c r="F26" t="s">
        <v>41</v>
      </c>
      <c r="G26">
        <v>17</v>
      </c>
      <c r="H26" s="14">
        <v>17</v>
      </c>
      <c r="I26">
        <v>2011</v>
      </c>
      <c r="J26" t="s">
        <v>14</v>
      </c>
      <c r="K26">
        <v>0</v>
      </c>
      <c r="L26" s="2" t="s">
        <v>108</v>
      </c>
      <c r="M26" t="s">
        <v>96</v>
      </c>
      <c r="O26">
        <v>650</v>
      </c>
      <c r="P26">
        <v>0</v>
      </c>
      <c r="Q26" t="s">
        <v>43</v>
      </c>
      <c r="V26" s="3" t="s">
        <v>42</v>
      </c>
      <c r="W26" t="s">
        <v>18</v>
      </c>
      <c r="X26" s="5">
        <v>0.09</v>
      </c>
      <c r="Y26" t="s">
        <v>34</v>
      </c>
      <c r="Z26" s="5">
        <v>0.91</v>
      </c>
      <c r="AC26" t="s">
        <v>13</v>
      </c>
      <c r="AD26" t="s">
        <v>13</v>
      </c>
      <c r="AE26">
        <v>650</v>
      </c>
      <c r="AF26">
        <v>650</v>
      </c>
      <c r="AG26" t="s">
        <v>13</v>
      </c>
    </row>
    <row r="27" spans="1:33" x14ac:dyDescent="0.3">
      <c r="A27" t="s">
        <v>75</v>
      </c>
      <c r="B27" s="11">
        <v>26</v>
      </c>
      <c r="C27" s="11">
        <v>4</v>
      </c>
      <c r="D27" t="s">
        <v>38</v>
      </c>
      <c r="E27" s="1" t="s">
        <v>56</v>
      </c>
      <c r="F27" t="s">
        <v>30</v>
      </c>
      <c r="G27">
        <v>1.3</v>
      </c>
      <c r="H27" s="14">
        <v>1.3</v>
      </c>
      <c r="I27">
        <v>2010</v>
      </c>
      <c r="J27" t="s">
        <v>14</v>
      </c>
      <c r="K27">
        <v>0</v>
      </c>
      <c r="L27" s="2" t="s">
        <v>42</v>
      </c>
      <c r="M27" t="s">
        <v>34</v>
      </c>
      <c r="O27">
        <v>0</v>
      </c>
      <c r="P27">
        <v>52</v>
      </c>
      <c r="Q27" t="s">
        <v>33</v>
      </c>
      <c r="V27" s="3" t="s">
        <v>42</v>
      </c>
      <c r="W27" t="s">
        <v>34</v>
      </c>
      <c r="X27" s="5">
        <v>1</v>
      </c>
      <c r="AC27" t="s">
        <v>13</v>
      </c>
      <c r="AD27" t="s">
        <v>13</v>
      </c>
      <c r="AE27" t="s">
        <v>13</v>
      </c>
      <c r="AF27">
        <v>52</v>
      </c>
      <c r="AG27" t="s">
        <v>13</v>
      </c>
    </row>
    <row r="28" spans="1:33" x14ac:dyDescent="0.3">
      <c r="A28" t="s">
        <v>72</v>
      </c>
      <c r="B28" s="11">
        <v>27</v>
      </c>
      <c r="C28" s="11">
        <v>1</v>
      </c>
      <c r="D28" t="s">
        <v>73</v>
      </c>
      <c r="E28" s="1" t="s">
        <v>56</v>
      </c>
      <c r="F28" t="s">
        <v>113</v>
      </c>
      <c r="G28">
        <v>40</v>
      </c>
      <c r="H28" s="14">
        <v>40</v>
      </c>
      <c r="I28">
        <v>2019</v>
      </c>
      <c r="J28" t="s">
        <v>14</v>
      </c>
      <c r="K28">
        <v>0</v>
      </c>
      <c r="L28" s="2" t="s">
        <v>42</v>
      </c>
      <c r="M28" t="s">
        <v>96</v>
      </c>
      <c r="O28">
        <v>0</v>
      </c>
      <c r="P28">
        <v>2500</v>
      </c>
      <c r="Q28" t="s">
        <v>16</v>
      </c>
      <c r="V28" s="3" t="s">
        <v>42</v>
      </c>
      <c r="W28" t="s">
        <v>34</v>
      </c>
      <c r="X28" s="5">
        <v>0.25</v>
      </c>
      <c r="Y28" t="s">
        <v>74</v>
      </c>
      <c r="Z28" s="5">
        <v>0.75</v>
      </c>
      <c r="AC28" t="s">
        <v>13</v>
      </c>
      <c r="AD28">
        <v>500</v>
      </c>
      <c r="AE28">
        <v>2800</v>
      </c>
      <c r="AF28">
        <v>2000</v>
      </c>
      <c r="AG28" t="s">
        <v>13</v>
      </c>
    </row>
    <row r="29" spans="1:33" x14ac:dyDescent="0.3">
      <c r="A29" t="s">
        <v>70</v>
      </c>
      <c r="B29" s="11">
        <v>28</v>
      </c>
      <c r="C29" s="11">
        <v>1</v>
      </c>
      <c r="D29" t="s">
        <v>71</v>
      </c>
      <c r="E29" s="1" t="s">
        <v>56</v>
      </c>
      <c r="F29" t="s">
        <v>65</v>
      </c>
      <c r="G29">
        <v>42</v>
      </c>
      <c r="H29" s="14">
        <v>42</v>
      </c>
      <c r="I29">
        <v>2019</v>
      </c>
      <c r="J29" t="s">
        <v>14</v>
      </c>
      <c r="K29">
        <v>0</v>
      </c>
      <c r="L29" s="2" t="s">
        <v>42</v>
      </c>
      <c r="M29" t="s">
        <v>96</v>
      </c>
      <c r="O29">
        <v>0</v>
      </c>
      <c r="P29">
        <v>3000</v>
      </c>
      <c r="Q29" t="s">
        <v>16</v>
      </c>
      <c r="V29" s="3" t="s">
        <v>42</v>
      </c>
      <c r="W29" t="s">
        <v>18</v>
      </c>
      <c r="X29" s="5">
        <v>0.83</v>
      </c>
      <c r="Y29" t="s">
        <v>18</v>
      </c>
      <c r="Z29" s="5">
        <v>0.17</v>
      </c>
      <c r="AC29" t="s">
        <v>13</v>
      </c>
      <c r="AD29" t="s">
        <v>13</v>
      </c>
      <c r="AE29">
        <v>3000</v>
      </c>
      <c r="AF29">
        <v>3000</v>
      </c>
      <c r="AG29" t="s">
        <v>13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28A7-0E1E-46D5-B18D-2CAE9CF260A6}">
  <dimension ref="B1:E13"/>
  <sheetViews>
    <sheetView workbookViewId="0">
      <selection activeCell="B24" sqref="B24"/>
    </sheetView>
  </sheetViews>
  <sheetFormatPr baseColWidth="10" defaultRowHeight="14.4" x14ac:dyDescent="0.3"/>
  <cols>
    <col min="2" max="2" width="28.6640625" customWidth="1"/>
    <col min="3" max="3" width="15.6640625" customWidth="1"/>
    <col min="4" max="4" width="19.6640625" customWidth="1"/>
  </cols>
  <sheetData>
    <row r="1" spans="2:5" ht="17.399999999999999" customHeight="1" thickBot="1" x14ac:dyDescent="0.35">
      <c r="B1" s="18"/>
      <c r="C1" s="19"/>
      <c r="D1" s="37" t="s">
        <v>123</v>
      </c>
      <c r="E1" s="20" t="s">
        <v>84</v>
      </c>
    </row>
    <row r="2" spans="2:5" x14ac:dyDescent="0.3">
      <c r="B2" s="38" t="s">
        <v>120</v>
      </c>
      <c r="C2" s="27" t="s">
        <v>116</v>
      </c>
      <c r="D2" s="28">
        <v>14</v>
      </c>
      <c r="E2" s="29">
        <f>D2*100/28/100</f>
        <v>0.5</v>
      </c>
    </row>
    <row r="3" spans="2:5" x14ac:dyDescent="0.3">
      <c r="B3" s="39"/>
      <c r="C3" s="16" t="s">
        <v>117</v>
      </c>
      <c r="D3" s="23">
        <v>10</v>
      </c>
      <c r="E3" s="24">
        <f t="shared" ref="E3:E13" si="0">D3*100/28/100</f>
        <v>0.35714285714285715</v>
      </c>
    </row>
    <row r="4" spans="2:5" ht="15" thickBot="1" x14ac:dyDescent="0.35">
      <c r="B4" s="40"/>
      <c r="C4" s="30" t="s">
        <v>115</v>
      </c>
      <c r="D4" s="31">
        <v>4</v>
      </c>
      <c r="E4" s="32">
        <f t="shared" si="0"/>
        <v>0.14285714285714288</v>
      </c>
    </row>
    <row r="5" spans="2:5" x14ac:dyDescent="0.3">
      <c r="B5" s="41" t="s">
        <v>44</v>
      </c>
      <c r="C5" s="15" t="s">
        <v>118</v>
      </c>
      <c r="D5" s="21">
        <v>23</v>
      </c>
      <c r="E5" s="22">
        <f t="shared" si="0"/>
        <v>0.8214285714285714</v>
      </c>
    </row>
    <row r="6" spans="2:5" x14ac:dyDescent="0.3">
      <c r="B6" s="42"/>
      <c r="C6" s="33" t="s">
        <v>43</v>
      </c>
      <c r="D6" s="34">
        <v>4</v>
      </c>
      <c r="E6" s="35">
        <f t="shared" si="0"/>
        <v>0.14285714285714288</v>
      </c>
    </row>
    <row r="7" spans="2:5" ht="15" thickBot="1" x14ac:dyDescent="0.35">
      <c r="B7" s="43"/>
      <c r="C7" s="17" t="s">
        <v>108</v>
      </c>
      <c r="D7" s="25">
        <v>1</v>
      </c>
      <c r="E7" s="26">
        <f t="shared" si="0"/>
        <v>3.5714285714285719E-2</v>
      </c>
    </row>
    <row r="8" spans="2:5" x14ac:dyDescent="0.3">
      <c r="B8" s="38" t="s">
        <v>121</v>
      </c>
      <c r="C8" s="36" t="s">
        <v>119</v>
      </c>
      <c r="D8" s="28">
        <v>17</v>
      </c>
      <c r="E8" s="29">
        <f t="shared" si="0"/>
        <v>0.60714285714285721</v>
      </c>
    </row>
    <row r="9" spans="2:5" x14ac:dyDescent="0.3">
      <c r="B9" s="39"/>
      <c r="C9" s="16" t="s">
        <v>79</v>
      </c>
      <c r="D9" s="23">
        <v>1</v>
      </c>
      <c r="E9" s="24">
        <f t="shared" si="0"/>
        <v>3.5714285714285719E-2</v>
      </c>
    </row>
    <row r="10" spans="2:5" ht="15" thickBot="1" x14ac:dyDescent="0.35">
      <c r="B10" s="40"/>
      <c r="C10" s="30" t="s">
        <v>30</v>
      </c>
      <c r="D10" s="31">
        <v>10</v>
      </c>
      <c r="E10" s="32">
        <f t="shared" si="0"/>
        <v>0.35714285714285715</v>
      </c>
    </row>
    <row r="11" spans="2:5" x14ac:dyDescent="0.3">
      <c r="B11" s="41" t="s">
        <v>122</v>
      </c>
      <c r="C11" s="15" t="s">
        <v>18</v>
      </c>
      <c r="D11" s="21">
        <v>13</v>
      </c>
      <c r="E11" s="22">
        <f t="shared" si="0"/>
        <v>0.4642857142857143</v>
      </c>
    </row>
    <row r="12" spans="2:5" x14ac:dyDescent="0.3">
      <c r="B12" s="42"/>
      <c r="C12" s="33" t="s">
        <v>34</v>
      </c>
      <c r="D12" s="34">
        <v>1</v>
      </c>
      <c r="E12" s="35">
        <f t="shared" si="0"/>
        <v>3.5714285714285719E-2</v>
      </c>
    </row>
    <row r="13" spans="2:5" ht="15" thickBot="1" x14ac:dyDescent="0.35">
      <c r="B13" s="43"/>
      <c r="C13" s="17" t="s">
        <v>108</v>
      </c>
      <c r="D13" s="25">
        <v>14</v>
      </c>
      <c r="E13" s="26">
        <f t="shared" si="0"/>
        <v>0.5</v>
      </c>
    </row>
  </sheetData>
  <mergeCells count="4">
    <mergeCell ref="B2:B4"/>
    <mergeCell ref="B5:B7"/>
    <mergeCell ref="B8:B10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2020-07-23T13:38:57Z</dcterms:created>
  <dcterms:modified xsi:type="dcterms:W3CDTF">2021-01-04T12:35:51Z</dcterms:modified>
</cp:coreProperties>
</file>