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9075"/>
  </bookViews>
  <sheets>
    <sheet name="工数评估（H5）" sheetId="1" r:id="rId1"/>
  </sheets>
  <calcPr calcId="124519"/>
</workbook>
</file>

<file path=xl/calcChain.xml><?xml version="1.0" encoding="utf-8"?>
<calcChain xmlns="http://schemas.openxmlformats.org/spreadsheetml/2006/main">
  <c r="G28" i="1"/>
  <c r="G27"/>
  <c r="H27" s="1"/>
  <c r="G26"/>
  <c r="G25"/>
  <c r="H25" s="1"/>
  <c r="G24"/>
  <c r="G23"/>
  <c r="G22"/>
  <c r="H22" s="1"/>
  <c r="G58"/>
  <c r="H58" s="1"/>
  <c r="G53"/>
  <c r="G59"/>
  <c r="G57"/>
  <c r="G56"/>
  <c r="H56" s="1"/>
  <c r="G55"/>
  <c r="G54"/>
  <c r="H54" s="1"/>
  <c r="H53"/>
  <c r="G52"/>
  <c r="G50"/>
  <c r="G51"/>
  <c r="G49"/>
  <c r="G48"/>
  <c r="G40"/>
  <c r="G39"/>
  <c r="G41"/>
  <c r="G38"/>
  <c r="G33"/>
  <c r="G29"/>
  <c r="G11"/>
  <c r="G47"/>
  <c r="G46"/>
  <c r="G45"/>
  <c r="H45" s="1"/>
  <c r="G44"/>
  <c r="G43"/>
  <c r="G42"/>
  <c r="H42" s="1"/>
  <c r="H40"/>
  <c r="G36"/>
  <c r="G35"/>
  <c r="G34"/>
  <c r="G32"/>
  <c r="G31"/>
  <c r="G30"/>
  <c r="G21"/>
  <c r="H24"/>
  <c r="H23"/>
  <c r="G20"/>
  <c r="G19"/>
  <c r="H19" s="1"/>
  <c r="G17"/>
  <c r="G15"/>
  <c r="G13"/>
  <c r="G12"/>
  <c r="H12" s="1"/>
  <c r="G14"/>
  <c r="G8"/>
  <c r="G5"/>
  <c r="G6"/>
  <c r="H59"/>
  <c r="H57"/>
  <c r="H55"/>
  <c r="H52"/>
  <c r="H51"/>
  <c r="H50"/>
  <c r="H49"/>
  <c r="H48"/>
  <c r="H47"/>
  <c r="H46"/>
  <c r="H44"/>
  <c r="H43"/>
  <c r="H41"/>
  <c r="H39"/>
  <c r="H38"/>
  <c r="H37"/>
  <c r="H36"/>
  <c r="H35"/>
  <c r="H34"/>
  <c r="H33"/>
  <c r="H32"/>
  <c r="H31"/>
  <c r="H30"/>
  <c r="H29"/>
  <c r="H28"/>
  <c r="H26"/>
  <c r="H21"/>
  <c r="H20"/>
  <c r="H18"/>
  <c r="H17"/>
  <c r="H16"/>
  <c r="H15"/>
  <c r="H14"/>
  <c r="H13"/>
  <c r="H11"/>
  <c r="H10"/>
  <c r="H9"/>
  <c r="H8"/>
  <c r="H7"/>
  <c r="H6"/>
  <c r="H5"/>
  <c r="H4"/>
  <c r="H3"/>
  <c r="H2"/>
  <c r="F53"/>
  <c r="F64" s="1"/>
  <c r="I53" l="1"/>
  <c r="I60" l="1"/>
  <c r="I59"/>
  <c r="I58"/>
  <c r="I57"/>
  <c r="I56"/>
  <c r="I55"/>
  <c r="I54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64" l="1"/>
  <c r="I2"/>
  <c r="H64" l="1"/>
  <c r="G64"/>
  <c r="I65" l="1"/>
  <c r="F66" s="1"/>
  <c r="F67" s="1"/>
</calcChain>
</file>

<file path=xl/sharedStrings.xml><?xml version="1.0" encoding="utf-8"?>
<sst xmlns="http://schemas.openxmlformats.org/spreadsheetml/2006/main" count="115" uniqueCount="85">
  <si>
    <t>功能</t>
    <phoneticPr fontId="2" type="noConversion"/>
  </si>
  <si>
    <t>备注</t>
    <phoneticPr fontId="2" type="noConversion"/>
  </si>
  <si>
    <t>总计工数：</t>
    <phoneticPr fontId="1" type="noConversion"/>
  </si>
  <si>
    <t>人月</t>
    <phoneticPr fontId="1" type="noConversion"/>
  </si>
  <si>
    <t>分类</t>
    <phoneticPr fontId="1" type="noConversion"/>
  </si>
  <si>
    <t>模块</t>
    <phoneticPr fontId="1" type="noConversion"/>
  </si>
  <si>
    <t>其他</t>
    <phoneticPr fontId="1" type="noConversion"/>
  </si>
  <si>
    <t>管理</t>
    <phoneticPr fontId="1" type="noConversion"/>
  </si>
  <si>
    <t>开发环境构筑</t>
    <phoneticPr fontId="2" type="noConversion"/>
  </si>
  <si>
    <t>系统上线部署</t>
    <phoneticPr fontId="1" type="noConversion"/>
  </si>
  <si>
    <t>数据库构筑</t>
    <phoneticPr fontId="2" type="noConversion"/>
  </si>
  <si>
    <t>文档</t>
    <phoneticPr fontId="1" type="noConversion"/>
  </si>
  <si>
    <t>开发</t>
    <phoneticPr fontId="1" type="noConversion"/>
  </si>
  <si>
    <t>用户管理</t>
    <phoneticPr fontId="1" type="noConversion"/>
  </si>
  <si>
    <t>角色管理</t>
    <phoneticPr fontId="1" type="noConversion"/>
  </si>
  <si>
    <t>登录</t>
    <phoneticPr fontId="1" type="noConversion"/>
  </si>
  <si>
    <t>密码修改</t>
    <phoneticPr fontId="1" type="noConversion"/>
  </si>
  <si>
    <t>短信服务</t>
    <phoneticPr fontId="1" type="noConversion"/>
  </si>
  <si>
    <t>地理分布一览</t>
    <phoneticPr fontId="1" type="noConversion"/>
  </si>
  <si>
    <t>按上市挂牌时间</t>
    <phoneticPr fontId="1" type="noConversion"/>
  </si>
  <si>
    <t>按监管专员</t>
    <phoneticPr fontId="1" type="noConversion"/>
  </si>
  <si>
    <t>监测预警风险TOP5</t>
    <phoneticPr fontId="1" type="noConversion"/>
  </si>
  <si>
    <t>用户注册</t>
    <phoneticPr fontId="1" type="noConversion"/>
  </si>
  <si>
    <t>用户密码修改</t>
    <phoneticPr fontId="1" type="noConversion"/>
  </si>
  <si>
    <t>用户信息维护</t>
    <phoneticPr fontId="1" type="noConversion"/>
  </si>
  <si>
    <t>关注</t>
    <phoneticPr fontId="1" type="noConversion"/>
  </si>
  <si>
    <t>公司关注</t>
    <phoneticPr fontId="1" type="noConversion"/>
  </si>
  <si>
    <t>新闻事件事件趋势</t>
    <phoneticPr fontId="1" type="noConversion"/>
  </si>
  <si>
    <t>负面新闻跟踪</t>
    <phoneticPr fontId="1" type="noConversion"/>
  </si>
  <si>
    <t>重点关注公司列表</t>
    <phoneticPr fontId="1" type="noConversion"/>
  </si>
  <si>
    <t>功能点</t>
    <phoneticPr fontId="1" type="noConversion"/>
  </si>
  <si>
    <t>地理图形表示</t>
    <phoneticPr fontId="1" type="noConversion"/>
  </si>
  <si>
    <t>图形显示</t>
    <phoneticPr fontId="1" type="noConversion"/>
  </si>
  <si>
    <t>到公司展台</t>
    <phoneticPr fontId="1" type="noConversion"/>
  </si>
  <si>
    <t>列表显示</t>
    <phoneticPr fontId="1" type="noConversion"/>
  </si>
  <si>
    <t>命中预警指标计算</t>
    <phoneticPr fontId="1" type="noConversion"/>
  </si>
  <si>
    <t>命中预警指标显示</t>
    <phoneticPr fontId="1" type="noConversion"/>
  </si>
  <si>
    <t>6个数据统计计算</t>
    <phoneticPr fontId="1" type="noConversion"/>
  </si>
  <si>
    <t>3个数据统计计算</t>
    <phoneticPr fontId="1" type="noConversion"/>
  </si>
  <si>
    <t>监管上市公司列表</t>
    <phoneticPr fontId="1" type="noConversion"/>
  </si>
  <si>
    <t>按证监会</t>
    <phoneticPr fontId="1" type="noConversion"/>
  </si>
  <si>
    <t>新闻舆情风险TOP5</t>
    <phoneticPr fontId="1" type="noConversion"/>
  </si>
  <si>
    <t>按类别分布一览（图形）</t>
    <phoneticPr fontId="1" type="noConversion"/>
  </si>
  <si>
    <t>标记显示</t>
    <phoneticPr fontId="1" type="noConversion"/>
  </si>
  <si>
    <t>事件公告风险TOP5</t>
    <phoneticPr fontId="1" type="noConversion"/>
  </si>
  <si>
    <t>财务风险TOP5</t>
    <phoneticPr fontId="1" type="noConversion"/>
  </si>
  <si>
    <t>标记计算</t>
    <phoneticPr fontId="1" type="noConversion"/>
  </si>
  <si>
    <t>司法风险TOP5</t>
    <phoneticPr fontId="1" type="noConversion"/>
  </si>
  <si>
    <t>公司代码查询</t>
    <phoneticPr fontId="1" type="noConversion"/>
  </si>
  <si>
    <t>enter查询</t>
    <phoneticPr fontId="1" type="noConversion"/>
  </si>
  <si>
    <t>公司基本信息</t>
    <phoneticPr fontId="1" type="noConversion"/>
  </si>
  <si>
    <t>基本信息</t>
    <phoneticPr fontId="1" type="noConversion"/>
  </si>
  <si>
    <t>管理层</t>
    <phoneticPr fontId="1" type="noConversion"/>
  </si>
  <si>
    <t>评级历史</t>
    <phoneticPr fontId="1" type="noConversion"/>
  </si>
  <si>
    <t>公司公告</t>
    <phoneticPr fontId="1" type="noConversion"/>
  </si>
  <si>
    <t>关系图谱</t>
    <phoneticPr fontId="1" type="noConversion"/>
  </si>
  <si>
    <t>图谱</t>
    <phoneticPr fontId="1" type="noConversion"/>
  </si>
  <si>
    <t>风险预警信息</t>
    <phoneticPr fontId="1" type="noConversion"/>
  </si>
  <si>
    <t>新闻热度词</t>
    <phoneticPr fontId="1" type="noConversion"/>
  </si>
  <si>
    <t>详情展开</t>
    <phoneticPr fontId="1" type="noConversion"/>
  </si>
  <si>
    <t>2个列表展示</t>
    <phoneticPr fontId="1" type="noConversion"/>
  </si>
  <si>
    <t>财务信息</t>
    <phoneticPr fontId="1" type="noConversion"/>
  </si>
  <si>
    <t>详情显示</t>
    <phoneticPr fontId="1" type="noConversion"/>
  </si>
  <si>
    <t>股东及投资信息</t>
    <phoneticPr fontId="1" type="noConversion"/>
  </si>
  <si>
    <t>按钮功能</t>
    <phoneticPr fontId="1" type="noConversion"/>
  </si>
  <si>
    <t>用户关注管理</t>
    <phoneticPr fontId="1" type="noConversion"/>
  </si>
  <si>
    <t>编号</t>
    <phoneticPr fontId="1" type="noConversion"/>
  </si>
  <si>
    <t>1.登录</t>
    <phoneticPr fontId="1" type="noConversion"/>
  </si>
  <si>
    <t>2.区域风险总览</t>
    <phoneticPr fontId="1" type="noConversion"/>
  </si>
  <si>
    <t>6.设置管理</t>
    <phoneticPr fontId="1" type="noConversion"/>
  </si>
  <si>
    <t>4.上市公司
风险展台</t>
    <phoneticPr fontId="1" type="noConversion"/>
  </si>
  <si>
    <t>5.新三版
公司风险展台</t>
    <phoneticPr fontId="1" type="noConversion"/>
  </si>
  <si>
    <t>合计</t>
    <phoneticPr fontId="1" type="noConversion"/>
  </si>
  <si>
    <t>-</t>
    <phoneticPr fontId="1" type="noConversion"/>
  </si>
  <si>
    <t>需求/调查
（天）</t>
    <phoneticPr fontId="2" type="noConversion"/>
  </si>
  <si>
    <t>开发
（天）</t>
    <phoneticPr fontId="2" type="noConversion"/>
  </si>
  <si>
    <t>测试
（天）</t>
    <phoneticPr fontId="2" type="noConversion"/>
  </si>
  <si>
    <t>小计
（天）</t>
    <phoneticPr fontId="1" type="noConversion"/>
  </si>
  <si>
    <t>是否需要点击到公司展台</t>
    <phoneticPr fontId="1" type="noConversion"/>
  </si>
  <si>
    <t>财务还需要显示详细信息？</t>
    <phoneticPr fontId="1" type="noConversion"/>
  </si>
  <si>
    <t>未知，工数暂同上市公司风险展台，去除图谱的工数</t>
    <phoneticPr fontId="1" type="noConversion"/>
  </si>
  <si>
    <t>3.监管辖属
上市公司风险总览</t>
    <phoneticPr fontId="1" type="noConversion"/>
  </si>
  <si>
    <t>辖内监管上市公司风险TOP5</t>
    <phoneticPr fontId="1" type="noConversion"/>
  </si>
  <si>
    <t>辖内监管新三版挂牌公司风险TOP5</t>
    <phoneticPr fontId="1" type="noConversion"/>
  </si>
  <si>
    <t>辖属权限管理</t>
    <phoneticPr fontId="1" type="noConversion"/>
  </si>
</sst>
</file>

<file path=xl/styles.xml><?xml version="1.0" encoding="utf-8"?>
<styleSheet xmlns="http://schemas.openxmlformats.org/spreadsheetml/2006/main">
  <numFmts count="2">
    <numFmt numFmtId="177" formatCode="0.00_ "/>
    <numFmt numFmtId="178" formatCode="0.0_);[Red]\(0.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4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2" borderId="0" xfId="0" applyFill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3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5" fillId="5" borderId="0" xfId="0" applyFont="1" applyFill="1" applyBorder="1">
      <alignment vertical="center"/>
    </xf>
    <xf numFmtId="0" fontId="6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5" borderId="0" xfId="0" applyFill="1" applyBorder="1">
      <alignment vertical="center"/>
    </xf>
    <xf numFmtId="177" fontId="0" fillId="5" borderId="0" xfId="0" applyNumberFormat="1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8" fillId="2" borderId="1" xfId="0" applyFont="1" applyFill="1" applyBorder="1" applyAlignment="1">
      <alignment vertical="center"/>
    </xf>
    <xf numFmtId="178" fontId="3" fillId="2" borderId="2" xfId="0" applyNumberFormat="1" applyFont="1" applyFill="1" applyBorder="1" applyAlignment="1">
      <alignment vertical="center"/>
    </xf>
    <xf numFmtId="178" fontId="3" fillId="2" borderId="1" xfId="0" applyNumberFormat="1" applyFont="1" applyFill="1" applyBorder="1" applyAlignment="1">
      <alignment vertical="center"/>
    </xf>
    <xf numFmtId="178" fontId="3" fillId="2" borderId="3" xfId="0" applyNumberFormat="1" applyFont="1" applyFill="1" applyBorder="1" applyAlignment="1">
      <alignment vertical="center"/>
    </xf>
    <xf numFmtId="178" fontId="3" fillId="2" borderId="4" xfId="0" applyNumberFormat="1" applyFont="1" applyFill="1" applyBorder="1" applyAlignment="1">
      <alignment vertical="center"/>
    </xf>
    <xf numFmtId="178" fontId="3" fillId="3" borderId="1" xfId="0" applyNumberFormat="1" applyFont="1" applyFill="1" applyBorder="1" applyAlignment="1">
      <alignment vertical="center"/>
    </xf>
    <xf numFmtId="178" fontId="4" fillId="2" borderId="1" xfId="0" applyNumberFormat="1" applyFont="1" applyFill="1" applyBorder="1" applyAlignment="1">
      <alignment horizontal="left" vertical="center"/>
    </xf>
    <xf numFmtId="178" fontId="5" fillId="5" borderId="0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336699"/>
      <color rgb="FF006666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7"/>
  <sheetViews>
    <sheetView tabSelected="1" workbookViewId="0">
      <pane ySplit="1" topLeftCell="A35" activePane="bottomLeft" state="frozen"/>
      <selection pane="bottomLeft" activeCell="H45" sqref="H45"/>
    </sheetView>
  </sheetViews>
  <sheetFormatPr defaultRowHeight="13.5"/>
  <cols>
    <col min="1" max="2" width="4.5" style="5" bestFit="1" customWidth="1"/>
    <col min="3" max="3" width="13.375" style="5" customWidth="1"/>
    <col min="4" max="4" width="21.5" style="5" bestFit="1" customWidth="1"/>
    <col min="5" max="5" width="13.875" style="5" bestFit="1" customWidth="1"/>
    <col min="6" max="6" width="8.25" style="5" bestFit="1" customWidth="1"/>
    <col min="7" max="9" width="9" style="5"/>
    <col min="10" max="10" width="19.625" style="5" customWidth="1"/>
    <col min="11" max="16384" width="9" style="5"/>
  </cols>
  <sheetData>
    <row r="1" spans="1:10" ht="28.5">
      <c r="A1" s="13" t="s">
        <v>66</v>
      </c>
      <c r="B1" s="13" t="s">
        <v>4</v>
      </c>
      <c r="C1" s="13" t="s">
        <v>5</v>
      </c>
      <c r="D1" s="13" t="s">
        <v>0</v>
      </c>
      <c r="E1" s="13" t="s">
        <v>30</v>
      </c>
      <c r="F1" s="14" t="s">
        <v>74</v>
      </c>
      <c r="G1" s="14" t="s">
        <v>75</v>
      </c>
      <c r="H1" s="14" t="s">
        <v>76</v>
      </c>
      <c r="I1" s="14" t="s">
        <v>77</v>
      </c>
      <c r="J1" s="14" t="s">
        <v>1</v>
      </c>
    </row>
    <row r="2" spans="1:10" ht="14.25">
      <c r="A2" s="8">
        <v>1</v>
      </c>
      <c r="B2" s="6" t="s">
        <v>12</v>
      </c>
      <c r="C2" s="15" t="s">
        <v>67</v>
      </c>
      <c r="D2" s="8" t="s">
        <v>15</v>
      </c>
      <c r="E2" s="8"/>
      <c r="F2" s="35">
        <v>1</v>
      </c>
      <c r="G2" s="36">
        <v>1</v>
      </c>
      <c r="H2" s="36">
        <f>G2/3</f>
        <v>0.33333333333333331</v>
      </c>
      <c r="I2" s="36">
        <f t="shared" ref="I2:I64" si="0">SUM(F2:H2)</f>
        <v>2.3333333333333335</v>
      </c>
      <c r="J2" s="9"/>
    </row>
    <row r="3" spans="1:10" ht="14.25">
      <c r="A3" s="8">
        <v>2</v>
      </c>
      <c r="B3" s="6"/>
      <c r="C3" s="15"/>
      <c r="D3" s="8" t="s">
        <v>16</v>
      </c>
      <c r="E3" s="8"/>
      <c r="F3" s="37"/>
      <c r="G3" s="36">
        <v>1</v>
      </c>
      <c r="H3" s="36">
        <f t="shared" ref="H3:H59" si="1">G3/3</f>
        <v>0.33333333333333331</v>
      </c>
      <c r="I3" s="36">
        <f t="shared" si="0"/>
        <v>1.3333333333333333</v>
      </c>
      <c r="J3" s="9"/>
    </row>
    <row r="4" spans="1:10" ht="14.25">
      <c r="A4" s="8">
        <v>3</v>
      </c>
      <c r="B4" s="6"/>
      <c r="C4" s="15"/>
      <c r="D4" s="8" t="s">
        <v>17</v>
      </c>
      <c r="E4" s="8"/>
      <c r="F4" s="38"/>
      <c r="G4" s="36">
        <v>2</v>
      </c>
      <c r="H4" s="36">
        <f t="shared" si="1"/>
        <v>0.66666666666666663</v>
      </c>
      <c r="I4" s="36">
        <f t="shared" si="0"/>
        <v>2.6666666666666665</v>
      </c>
      <c r="J4" s="9"/>
    </row>
    <row r="5" spans="1:10" ht="14.25">
      <c r="A5" s="8">
        <v>4</v>
      </c>
      <c r="B5" s="6"/>
      <c r="C5" s="16" t="s">
        <v>68</v>
      </c>
      <c r="D5" s="2" t="s">
        <v>18</v>
      </c>
      <c r="E5" s="8" t="s">
        <v>31</v>
      </c>
      <c r="F5" s="35">
        <v>1</v>
      </c>
      <c r="G5" s="36">
        <f>3+2</f>
        <v>5</v>
      </c>
      <c r="H5" s="36">
        <f t="shared" si="1"/>
        <v>1.6666666666666667</v>
      </c>
      <c r="I5" s="36">
        <f t="shared" si="0"/>
        <v>7.666666666666667</v>
      </c>
      <c r="J5" s="9"/>
    </row>
    <row r="6" spans="1:10" ht="14.25">
      <c r="A6" s="8">
        <v>5</v>
      </c>
      <c r="B6" s="6"/>
      <c r="C6" s="17"/>
      <c r="D6" s="3"/>
      <c r="E6" s="8" t="s">
        <v>37</v>
      </c>
      <c r="F6" s="37"/>
      <c r="G6" s="36">
        <f>1+2</f>
        <v>3</v>
      </c>
      <c r="H6" s="36">
        <f t="shared" si="1"/>
        <v>1</v>
      </c>
      <c r="I6" s="36">
        <f t="shared" si="0"/>
        <v>4</v>
      </c>
      <c r="J6" s="9"/>
    </row>
    <row r="7" spans="1:10" ht="14.25">
      <c r="A7" s="8">
        <v>6</v>
      </c>
      <c r="B7" s="6"/>
      <c r="C7" s="17"/>
      <c r="D7" s="4"/>
      <c r="E7" s="8" t="s">
        <v>33</v>
      </c>
      <c r="F7" s="38"/>
      <c r="G7" s="36">
        <v>0.5</v>
      </c>
      <c r="H7" s="36">
        <f t="shared" si="1"/>
        <v>0.16666666666666666</v>
      </c>
      <c r="I7" s="36">
        <f t="shared" si="0"/>
        <v>0.66666666666666663</v>
      </c>
      <c r="J7" s="22" t="s">
        <v>78</v>
      </c>
    </row>
    <row r="8" spans="1:10" ht="14.25">
      <c r="A8" s="8">
        <v>7</v>
      </c>
      <c r="B8" s="6"/>
      <c r="C8" s="17"/>
      <c r="D8" s="2" t="s">
        <v>42</v>
      </c>
      <c r="E8" s="8" t="s">
        <v>40</v>
      </c>
      <c r="F8" s="35">
        <v>1</v>
      </c>
      <c r="G8" s="36">
        <f>3+2</f>
        <v>5</v>
      </c>
      <c r="H8" s="36">
        <f t="shared" si="1"/>
        <v>1.6666666666666667</v>
      </c>
      <c r="I8" s="36">
        <f t="shared" si="0"/>
        <v>7.666666666666667</v>
      </c>
      <c r="J8" s="9"/>
    </row>
    <row r="9" spans="1:10" ht="14.25">
      <c r="A9" s="8">
        <v>8</v>
      </c>
      <c r="B9" s="6"/>
      <c r="C9" s="17"/>
      <c r="D9" s="3"/>
      <c r="E9" s="8" t="s">
        <v>19</v>
      </c>
      <c r="F9" s="37"/>
      <c r="G9" s="36">
        <v>1</v>
      </c>
      <c r="H9" s="36">
        <f t="shared" si="1"/>
        <v>0.33333333333333331</v>
      </c>
      <c r="I9" s="36">
        <f t="shared" si="0"/>
        <v>1.3333333333333333</v>
      </c>
      <c r="J9" s="9"/>
    </row>
    <row r="10" spans="1:10" ht="14.25">
      <c r="A10" s="8">
        <v>9</v>
      </c>
      <c r="B10" s="6"/>
      <c r="C10" s="17"/>
      <c r="D10" s="4"/>
      <c r="E10" s="8" t="s">
        <v>20</v>
      </c>
      <c r="F10" s="38"/>
      <c r="G10" s="36">
        <v>1</v>
      </c>
      <c r="H10" s="36">
        <f t="shared" si="1"/>
        <v>0.33333333333333331</v>
      </c>
      <c r="I10" s="36">
        <f t="shared" si="0"/>
        <v>1.3333333333333333</v>
      </c>
      <c r="J10" s="9"/>
    </row>
    <row r="11" spans="1:10" ht="14.25">
      <c r="A11" s="8">
        <v>10</v>
      </c>
      <c r="B11" s="6"/>
      <c r="C11" s="17"/>
      <c r="D11" s="2" t="s">
        <v>21</v>
      </c>
      <c r="E11" s="8" t="s">
        <v>34</v>
      </c>
      <c r="F11" s="35">
        <v>1</v>
      </c>
      <c r="G11" s="36">
        <f>3+2</f>
        <v>5</v>
      </c>
      <c r="H11" s="36">
        <f t="shared" si="1"/>
        <v>1.6666666666666667</v>
      </c>
      <c r="I11" s="36">
        <f t="shared" si="0"/>
        <v>7.666666666666667</v>
      </c>
      <c r="J11" s="9"/>
    </row>
    <row r="12" spans="1:10" ht="14.25">
      <c r="A12" s="8">
        <v>11</v>
      </c>
      <c r="B12" s="6"/>
      <c r="C12" s="17"/>
      <c r="D12" s="3"/>
      <c r="E12" s="8" t="s">
        <v>35</v>
      </c>
      <c r="F12" s="37"/>
      <c r="G12" s="36">
        <f t="shared" ref="G12:G13" si="2">1+1</f>
        <v>2</v>
      </c>
      <c r="H12" s="36">
        <f t="shared" si="1"/>
        <v>0.66666666666666663</v>
      </c>
      <c r="I12" s="36">
        <f t="shared" si="0"/>
        <v>2.6666666666666665</v>
      </c>
      <c r="J12" s="9"/>
    </row>
    <row r="13" spans="1:10" ht="14.25">
      <c r="A13" s="8">
        <v>12</v>
      </c>
      <c r="B13" s="6"/>
      <c r="C13" s="17"/>
      <c r="D13" s="3"/>
      <c r="E13" s="8" t="s">
        <v>36</v>
      </c>
      <c r="F13" s="37"/>
      <c r="G13" s="36">
        <f t="shared" si="2"/>
        <v>2</v>
      </c>
      <c r="H13" s="36">
        <f t="shared" si="1"/>
        <v>0.66666666666666663</v>
      </c>
      <c r="I13" s="36">
        <f t="shared" si="0"/>
        <v>2.6666666666666665</v>
      </c>
      <c r="J13" s="9"/>
    </row>
    <row r="14" spans="1:10" ht="14.25">
      <c r="A14" s="8">
        <v>13</v>
      </c>
      <c r="B14" s="6"/>
      <c r="C14" s="17"/>
      <c r="D14" s="4"/>
      <c r="E14" s="8" t="s">
        <v>26</v>
      </c>
      <c r="F14" s="38"/>
      <c r="G14" s="36">
        <f>1+1</f>
        <v>2</v>
      </c>
      <c r="H14" s="36">
        <f t="shared" si="1"/>
        <v>0.66666666666666663</v>
      </c>
      <c r="I14" s="36">
        <f t="shared" si="0"/>
        <v>2.6666666666666665</v>
      </c>
      <c r="J14" s="9"/>
    </row>
    <row r="15" spans="1:10" ht="14.25">
      <c r="A15" s="8">
        <v>14</v>
      </c>
      <c r="B15" s="6"/>
      <c r="C15" s="17"/>
      <c r="D15" s="2" t="s">
        <v>27</v>
      </c>
      <c r="E15" s="8" t="s">
        <v>32</v>
      </c>
      <c r="F15" s="35">
        <v>1</v>
      </c>
      <c r="G15" s="36">
        <f>3+2</f>
        <v>5</v>
      </c>
      <c r="H15" s="36">
        <f t="shared" si="1"/>
        <v>1.6666666666666667</v>
      </c>
      <c r="I15" s="36">
        <f t="shared" si="0"/>
        <v>7.666666666666667</v>
      </c>
      <c r="J15" s="9"/>
    </row>
    <row r="16" spans="1:10" ht="14.25">
      <c r="A16" s="8">
        <v>15</v>
      </c>
      <c r="B16" s="6"/>
      <c r="C16" s="17"/>
      <c r="D16" s="4"/>
      <c r="E16" s="8" t="s">
        <v>38</v>
      </c>
      <c r="F16" s="38"/>
      <c r="G16" s="36">
        <v>1</v>
      </c>
      <c r="H16" s="36">
        <f t="shared" si="1"/>
        <v>0.33333333333333331</v>
      </c>
      <c r="I16" s="36">
        <f t="shared" si="0"/>
        <v>1.3333333333333333</v>
      </c>
      <c r="J16" s="9"/>
    </row>
    <row r="17" spans="1:10" ht="14.25">
      <c r="A17" s="8">
        <v>16</v>
      </c>
      <c r="B17" s="6"/>
      <c r="C17" s="17"/>
      <c r="D17" s="2" t="s">
        <v>28</v>
      </c>
      <c r="E17" s="8" t="s">
        <v>34</v>
      </c>
      <c r="F17" s="35">
        <v>1</v>
      </c>
      <c r="G17" s="36">
        <f>2+1</f>
        <v>3</v>
      </c>
      <c r="H17" s="36">
        <f t="shared" si="1"/>
        <v>1</v>
      </c>
      <c r="I17" s="36">
        <f t="shared" si="0"/>
        <v>5</v>
      </c>
      <c r="J17" s="9"/>
    </row>
    <row r="18" spans="1:10" ht="14.25">
      <c r="A18" s="8">
        <v>17</v>
      </c>
      <c r="B18" s="6"/>
      <c r="C18" s="18"/>
      <c r="D18" s="4"/>
      <c r="E18" s="8" t="s">
        <v>33</v>
      </c>
      <c r="F18" s="38"/>
      <c r="G18" s="36">
        <v>0.5</v>
      </c>
      <c r="H18" s="36">
        <f t="shared" si="1"/>
        <v>0.16666666666666666</v>
      </c>
      <c r="I18" s="36">
        <f t="shared" si="0"/>
        <v>0.66666666666666663</v>
      </c>
      <c r="J18" s="22" t="s">
        <v>78</v>
      </c>
    </row>
    <row r="19" spans="1:10" ht="14.25">
      <c r="A19" s="8">
        <v>18</v>
      </c>
      <c r="B19" s="6"/>
      <c r="C19" s="19" t="s">
        <v>81</v>
      </c>
      <c r="D19" s="8" t="s">
        <v>29</v>
      </c>
      <c r="E19" s="8" t="s">
        <v>34</v>
      </c>
      <c r="F19" s="36">
        <v>1</v>
      </c>
      <c r="G19" s="36">
        <f>2+1</f>
        <v>3</v>
      </c>
      <c r="H19" s="36">
        <f t="shared" si="1"/>
        <v>1</v>
      </c>
      <c r="I19" s="36">
        <f t="shared" si="0"/>
        <v>5</v>
      </c>
      <c r="J19" s="9"/>
    </row>
    <row r="20" spans="1:10" ht="14.25">
      <c r="A20" s="8">
        <v>19</v>
      </c>
      <c r="B20" s="6"/>
      <c r="C20" s="15"/>
      <c r="D20" s="8" t="s">
        <v>39</v>
      </c>
      <c r="E20" s="8" t="s">
        <v>34</v>
      </c>
      <c r="F20" s="36">
        <v>1</v>
      </c>
      <c r="G20" s="36">
        <f>2+1</f>
        <v>3</v>
      </c>
      <c r="H20" s="36">
        <f t="shared" si="1"/>
        <v>1</v>
      </c>
      <c r="I20" s="36">
        <f t="shared" si="0"/>
        <v>5</v>
      </c>
      <c r="J20" s="9"/>
    </row>
    <row r="21" spans="1:10" ht="14.25">
      <c r="A21" s="8">
        <v>20</v>
      </c>
      <c r="B21" s="6"/>
      <c r="C21" s="15"/>
      <c r="D21" s="3" t="s">
        <v>82</v>
      </c>
      <c r="E21" s="8" t="s">
        <v>34</v>
      </c>
      <c r="F21" s="37">
        <v>1</v>
      </c>
      <c r="G21" s="36">
        <f>2+1</f>
        <v>3</v>
      </c>
      <c r="H21" s="36">
        <f t="shared" si="1"/>
        <v>1</v>
      </c>
      <c r="I21" s="36">
        <f t="shared" si="0"/>
        <v>5</v>
      </c>
      <c r="J21" s="9"/>
    </row>
    <row r="22" spans="1:10" ht="14.25">
      <c r="A22" s="8">
        <v>21</v>
      </c>
      <c r="B22" s="6"/>
      <c r="C22" s="15"/>
      <c r="D22" s="3"/>
      <c r="E22" s="8" t="s">
        <v>35</v>
      </c>
      <c r="F22" s="37"/>
      <c r="G22" s="36">
        <f>0.5+0.5</f>
        <v>1</v>
      </c>
      <c r="H22" s="36">
        <f t="shared" si="1"/>
        <v>0.33333333333333331</v>
      </c>
      <c r="I22" s="36">
        <f t="shared" si="0"/>
        <v>1.3333333333333333</v>
      </c>
      <c r="J22" s="9"/>
    </row>
    <row r="23" spans="1:10" ht="14.25">
      <c r="A23" s="8">
        <v>22</v>
      </c>
      <c r="B23" s="6"/>
      <c r="C23" s="15"/>
      <c r="D23" s="3"/>
      <c r="E23" s="8" t="s">
        <v>36</v>
      </c>
      <c r="F23" s="37"/>
      <c r="G23" s="36">
        <f>0.5+0.5</f>
        <v>1</v>
      </c>
      <c r="H23" s="36">
        <f t="shared" si="1"/>
        <v>0.33333333333333331</v>
      </c>
      <c r="I23" s="36">
        <f t="shared" si="0"/>
        <v>1.3333333333333333</v>
      </c>
      <c r="J23" s="9"/>
    </row>
    <row r="24" spans="1:10" ht="14.25">
      <c r="A24" s="8">
        <v>23</v>
      </c>
      <c r="B24" s="6"/>
      <c r="C24" s="15"/>
      <c r="D24" s="3"/>
      <c r="E24" s="8" t="s">
        <v>26</v>
      </c>
      <c r="F24" s="37"/>
      <c r="G24" s="36">
        <f>0.5+0.5</f>
        <v>1</v>
      </c>
      <c r="H24" s="36">
        <f t="shared" si="1"/>
        <v>0.33333333333333331</v>
      </c>
      <c r="I24" s="36">
        <f t="shared" si="0"/>
        <v>1.3333333333333333</v>
      </c>
      <c r="J24" s="9"/>
    </row>
    <row r="25" spans="1:10" ht="14.25">
      <c r="A25" s="8">
        <v>24</v>
      </c>
      <c r="B25" s="6"/>
      <c r="C25" s="15"/>
      <c r="D25" s="2" t="s">
        <v>83</v>
      </c>
      <c r="E25" s="8" t="s">
        <v>34</v>
      </c>
      <c r="F25" s="35">
        <v>1</v>
      </c>
      <c r="G25" s="36">
        <f>2+1</f>
        <v>3</v>
      </c>
      <c r="H25" s="36">
        <f t="shared" si="1"/>
        <v>1</v>
      </c>
      <c r="I25" s="36">
        <f t="shared" si="0"/>
        <v>5</v>
      </c>
      <c r="J25" s="9"/>
    </row>
    <row r="26" spans="1:10" ht="14.25">
      <c r="A26" s="8">
        <v>25</v>
      </c>
      <c r="B26" s="6"/>
      <c r="C26" s="15"/>
      <c r="D26" s="3"/>
      <c r="E26" s="8" t="s">
        <v>35</v>
      </c>
      <c r="F26" s="37"/>
      <c r="G26" s="36">
        <f>0.5+0.5</f>
        <v>1</v>
      </c>
      <c r="H26" s="36">
        <f t="shared" si="1"/>
        <v>0.33333333333333331</v>
      </c>
      <c r="I26" s="36">
        <f t="shared" si="0"/>
        <v>1.3333333333333333</v>
      </c>
      <c r="J26" s="9"/>
    </row>
    <row r="27" spans="1:10" ht="14.25">
      <c r="A27" s="8">
        <v>26</v>
      </c>
      <c r="B27" s="6"/>
      <c r="C27" s="15"/>
      <c r="D27" s="3"/>
      <c r="E27" s="8" t="s">
        <v>36</v>
      </c>
      <c r="F27" s="37"/>
      <c r="G27" s="36">
        <f>0.5+0.5</f>
        <v>1</v>
      </c>
      <c r="H27" s="36">
        <f t="shared" si="1"/>
        <v>0.33333333333333331</v>
      </c>
      <c r="I27" s="36">
        <f t="shared" si="0"/>
        <v>1.3333333333333333</v>
      </c>
      <c r="J27" s="9"/>
    </row>
    <row r="28" spans="1:10" ht="14.25">
      <c r="A28" s="8">
        <v>27</v>
      </c>
      <c r="B28" s="6"/>
      <c r="C28" s="15"/>
      <c r="D28" s="4"/>
      <c r="E28" s="8" t="s">
        <v>26</v>
      </c>
      <c r="F28" s="38"/>
      <c r="G28" s="36">
        <f>0.5+0.5</f>
        <v>1</v>
      </c>
      <c r="H28" s="36">
        <f t="shared" si="1"/>
        <v>0.33333333333333331</v>
      </c>
      <c r="I28" s="36">
        <f t="shared" si="0"/>
        <v>1.3333333333333333</v>
      </c>
      <c r="J28" s="9"/>
    </row>
    <row r="29" spans="1:10" ht="14.25">
      <c r="A29" s="8">
        <v>28</v>
      </c>
      <c r="B29" s="6"/>
      <c r="C29" s="15"/>
      <c r="D29" s="3" t="s">
        <v>41</v>
      </c>
      <c r="E29" s="8" t="s">
        <v>34</v>
      </c>
      <c r="F29" s="37">
        <v>1</v>
      </c>
      <c r="G29" s="36">
        <f>2+1</f>
        <v>3</v>
      </c>
      <c r="H29" s="36">
        <f t="shared" si="1"/>
        <v>1</v>
      </c>
      <c r="I29" s="36">
        <f t="shared" si="0"/>
        <v>5</v>
      </c>
      <c r="J29" s="9"/>
    </row>
    <row r="30" spans="1:10" ht="14.25">
      <c r="A30" s="8">
        <v>29</v>
      </c>
      <c r="B30" s="6"/>
      <c r="C30" s="15"/>
      <c r="D30" s="3"/>
      <c r="E30" s="8" t="s">
        <v>46</v>
      </c>
      <c r="F30" s="37"/>
      <c r="G30" s="36">
        <f t="shared" ref="G30:G35" si="3">1+1</f>
        <v>2</v>
      </c>
      <c r="H30" s="36">
        <f t="shared" si="1"/>
        <v>0.66666666666666663</v>
      </c>
      <c r="I30" s="36">
        <f t="shared" si="0"/>
        <v>2.6666666666666665</v>
      </c>
      <c r="J30" s="9"/>
    </row>
    <row r="31" spans="1:10" ht="14.25">
      <c r="A31" s="8">
        <v>30</v>
      </c>
      <c r="B31" s="6"/>
      <c r="C31" s="15"/>
      <c r="D31" s="2" t="s">
        <v>44</v>
      </c>
      <c r="E31" s="8" t="s">
        <v>34</v>
      </c>
      <c r="F31" s="35">
        <v>1</v>
      </c>
      <c r="G31" s="36">
        <f>2+1</f>
        <v>3</v>
      </c>
      <c r="H31" s="36">
        <f t="shared" si="1"/>
        <v>1</v>
      </c>
      <c r="I31" s="36">
        <f t="shared" si="0"/>
        <v>5</v>
      </c>
      <c r="J31" s="9"/>
    </row>
    <row r="32" spans="1:10" ht="14.25">
      <c r="A32" s="8">
        <v>31</v>
      </c>
      <c r="B32" s="6"/>
      <c r="C32" s="15"/>
      <c r="D32" s="4"/>
      <c r="E32" s="8" t="s">
        <v>46</v>
      </c>
      <c r="F32" s="38"/>
      <c r="G32" s="36">
        <f t="shared" si="3"/>
        <v>2</v>
      </c>
      <c r="H32" s="36">
        <f t="shared" si="1"/>
        <v>0.66666666666666663</v>
      </c>
      <c r="I32" s="36">
        <f t="shared" si="0"/>
        <v>2.6666666666666665</v>
      </c>
      <c r="J32" s="9"/>
    </row>
    <row r="33" spans="1:10" ht="14.25">
      <c r="A33" s="8">
        <v>32</v>
      </c>
      <c r="B33" s="6"/>
      <c r="C33" s="15"/>
      <c r="D33" s="2" t="s">
        <v>45</v>
      </c>
      <c r="E33" s="8" t="s">
        <v>34</v>
      </c>
      <c r="F33" s="35">
        <v>1</v>
      </c>
      <c r="G33" s="36">
        <f>3+2</f>
        <v>5</v>
      </c>
      <c r="H33" s="36">
        <f t="shared" si="1"/>
        <v>1.6666666666666667</v>
      </c>
      <c r="I33" s="36">
        <f t="shared" si="0"/>
        <v>7.666666666666667</v>
      </c>
    </row>
    <row r="34" spans="1:10" ht="14.25">
      <c r="A34" s="8">
        <v>33</v>
      </c>
      <c r="B34" s="6"/>
      <c r="C34" s="15"/>
      <c r="D34" s="3"/>
      <c r="E34" s="8" t="s">
        <v>46</v>
      </c>
      <c r="F34" s="37"/>
      <c r="G34" s="36">
        <f t="shared" si="3"/>
        <v>2</v>
      </c>
      <c r="H34" s="36">
        <f t="shared" si="1"/>
        <v>0.66666666666666663</v>
      </c>
      <c r="I34" s="36">
        <f t="shared" si="0"/>
        <v>2.6666666666666665</v>
      </c>
      <c r="J34" s="9"/>
    </row>
    <row r="35" spans="1:10" ht="14.25">
      <c r="A35" s="8">
        <v>34</v>
      </c>
      <c r="B35" s="6"/>
      <c r="C35" s="15"/>
      <c r="D35" s="4"/>
      <c r="E35" s="8" t="s">
        <v>43</v>
      </c>
      <c r="F35" s="38"/>
      <c r="G35" s="36">
        <f t="shared" si="3"/>
        <v>2</v>
      </c>
      <c r="H35" s="36">
        <f t="shared" si="1"/>
        <v>0.66666666666666663</v>
      </c>
      <c r="I35" s="36">
        <f t="shared" si="0"/>
        <v>2.6666666666666665</v>
      </c>
      <c r="J35" s="9"/>
    </row>
    <row r="36" spans="1:10" ht="14.25">
      <c r="A36" s="8">
        <v>35</v>
      </c>
      <c r="B36" s="6"/>
      <c r="C36" s="15"/>
      <c r="D36" s="8" t="s">
        <v>47</v>
      </c>
      <c r="E36" s="8" t="s">
        <v>34</v>
      </c>
      <c r="F36" s="36">
        <v>1</v>
      </c>
      <c r="G36" s="36">
        <f>2+1</f>
        <v>3</v>
      </c>
      <c r="H36" s="36">
        <f t="shared" si="1"/>
        <v>1</v>
      </c>
      <c r="I36" s="36">
        <f t="shared" si="0"/>
        <v>5</v>
      </c>
      <c r="J36" s="9"/>
    </row>
    <row r="37" spans="1:10" ht="14.25">
      <c r="A37" s="8">
        <v>36</v>
      </c>
      <c r="B37" s="6"/>
      <c r="C37" s="20" t="s">
        <v>70</v>
      </c>
      <c r="D37" s="8" t="s">
        <v>48</v>
      </c>
      <c r="E37" s="8" t="s">
        <v>49</v>
      </c>
      <c r="F37" s="36">
        <v>0.5</v>
      </c>
      <c r="G37" s="36">
        <v>1</v>
      </c>
      <c r="H37" s="36">
        <f t="shared" si="1"/>
        <v>0.33333333333333331</v>
      </c>
      <c r="I37" s="36">
        <f t="shared" si="0"/>
        <v>1.8333333333333333</v>
      </c>
      <c r="J37" s="9"/>
    </row>
    <row r="38" spans="1:10" ht="14.25">
      <c r="A38" s="8">
        <v>37</v>
      </c>
      <c r="B38" s="6"/>
      <c r="C38" s="17"/>
      <c r="D38" s="2" t="s">
        <v>50</v>
      </c>
      <c r="E38" s="8" t="s">
        <v>51</v>
      </c>
      <c r="F38" s="35">
        <v>1</v>
      </c>
      <c r="G38" s="36">
        <f>1+0.5</f>
        <v>1.5</v>
      </c>
      <c r="H38" s="36">
        <f t="shared" si="1"/>
        <v>0.5</v>
      </c>
      <c r="I38" s="36">
        <f t="shared" si="0"/>
        <v>3</v>
      </c>
      <c r="J38" s="9"/>
    </row>
    <row r="39" spans="1:10" ht="14.25">
      <c r="A39" s="8">
        <v>38</v>
      </c>
      <c r="B39" s="6"/>
      <c r="C39" s="17"/>
      <c r="D39" s="3"/>
      <c r="E39" s="8" t="s">
        <v>52</v>
      </c>
      <c r="F39" s="37"/>
      <c r="G39" s="36">
        <f t="shared" ref="G39:G41" si="4">1+0.5</f>
        <v>1.5</v>
      </c>
      <c r="H39" s="36">
        <f t="shared" si="1"/>
        <v>0.5</v>
      </c>
      <c r="I39" s="36">
        <f t="shared" si="0"/>
        <v>2</v>
      </c>
      <c r="J39" s="9"/>
    </row>
    <row r="40" spans="1:10" ht="14.25">
      <c r="A40" s="8">
        <v>39</v>
      </c>
      <c r="B40" s="6"/>
      <c r="C40" s="17"/>
      <c r="D40" s="3"/>
      <c r="E40" s="8" t="s">
        <v>53</v>
      </c>
      <c r="F40" s="37"/>
      <c r="G40" s="36">
        <f>1+1</f>
        <v>2</v>
      </c>
      <c r="H40" s="36">
        <f t="shared" si="1"/>
        <v>0.66666666666666663</v>
      </c>
      <c r="I40" s="36">
        <f t="shared" si="0"/>
        <v>2.6666666666666665</v>
      </c>
      <c r="J40" s="9"/>
    </row>
    <row r="41" spans="1:10" ht="14.25">
      <c r="A41" s="8">
        <v>40</v>
      </c>
      <c r="B41" s="6"/>
      <c r="C41" s="17"/>
      <c r="D41" s="4"/>
      <c r="E41" s="8" t="s">
        <v>54</v>
      </c>
      <c r="F41" s="38"/>
      <c r="G41" s="36">
        <f t="shared" si="4"/>
        <v>1.5</v>
      </c>
      <c r="H41" s="36">
        <f t="shared" si="1"/>
        <v>0.5</v>
      </c>
      <c r="I41" s="36">
        <f t="shared" si="0"/>
        <v>2</v>
      </c>
      <c r="J41" s="9"/>
    </row>
    <row r="42" spans="1:10" ht="14.25">
      <c r="A42" s="8">
        <v>41</v>
      </c>
      <c r="B42" s="6"/>
      <c r="C42" s="17"/>
      <c r="D42" s="2" t="s">
        <v>55</v>
      </c>
      <c r="E42" s="8" t="s">
        <v>56</v>
      </c>
      <c r="F42" s="35">
        <v>1</v>
      </c>
      <c r="G42" s="36">
        <f>5+10</f>
        <v>15</v>
      </c>
      <c r="H42" s="36">
        <f t="shared" si="1"/>
        <v>5</v>
      </c>
      <c r="I42" s="36">
        <f t="shared" si="0"/>
        <v>21</v>
      </c>
      <c r="J42" s="9"/>
    </row>
    <row r="43" spans="1:10" ht="14.25">
      <c r="A43" s="8">
        <v>42</v>
      </c>
      <c r="B43" s="6"/>
      <c r="C43" s="17"/>
      <c r="D43" s="3"/>
      <c r="E43" s="8" t="s">
        <v>25</v>
      </c>
      <c r="F43" s="37"/>
      <c r="G43" s="36">
        <f t="shared" ref="G39:G46" si="5">1+1</f>
        <v>2</v>
      </c>
      <c r="H43" s="36">
        <f t="shared" si="1"/>
        <v>0.66666666666666663</v>
      </c>
      <c r="I43" s="36">
        <f t="shared" si="0"/>
        <v>2.6666666666666665</v>
      </c>
      <c r="J43" s="9"/>
    </row>
    <row r="44" spans="1:10" ht="14.25">
      <c r="A44" s="8">
        <v>43</v>
      </c>
      <c r="B44" s="6"/>
      <c r="C44" s="17"/>
      <c r="D44" s="4"/>
      <c r="E44" s="8" t="s">
        <v>64</v>
      </c>
      <c r="F44" s="38"/>
      <c r="G44" s="36">
        <f t="shared" si="5"/>
        <v>2</v>
      </c>
      <c r="H44" s="36">
        <f t="shared" si="1"/>
        <v>0.66666666666666663</v>
      </c>
      <c r="I44" s="36">
        <f t="shared" si="0"/>
        <v>2.6666666666666665</v>
      </c>
      <c r="J44" s="9"/>
    </row>
    <row r="45" spans="1:10" ht="14.25">
      <c r="A45" s="8">
        <v>44</v>
      </c>
      <c r="B45" s="6"/>
      <c r="C45" s="17"/>
      <c r="D45" s="2" t="s">
        <v>57</v>
      </c>
      <c r="E45" s="8" t="s">
        <v>32</v>
      </c>
      <c r="F45" s="35">
        <v>1</v>
      </c>
      <c r="G45" s="36">
        <f>2+1</f>
        <v>3</v>
      </c>
      <c r="H45" s="36">
        <f t="shared" si="1"/>
        <v>1</v>
      </c>
      <c r="I45" s="36">
        <f t="shared" si="0"/>
        <v>5</v>
      </c>
      <c r="J45" s="9"/>
    </row>
    <row r="46" spans="1:10" ht="14.25">
      <c r="A46" s="8">
        <v>45</v>
      </c>
      <c r="B46" s="6"/>
      <c r="C46" s="17"/>
      <c r="D46" s="4"/>
      <c r="E46" s="8" t="s">
        <v>38</v>
      </c>
      <c r="F46" s="38"/>
      <c r="G46" s="36">
        <f t="shared" si="5"/>
        <v>2</v>
      </c>
      <c r="H46" s="36">
        <f t="shared" si="1"/>
        <v>0.66666666666666663</v>
      </c>
      <c r="I46" s="36">
        <f t="shared" si="0"/>
        <v>2.6666666666666665</v>
      </c>
      <c r="J46" s="9"/>
    </row>
    <row r="47" spans="1:10" ht="14.25">
      <c r="A47" s="8">
        <v>46</v>
      </c>
      <c r="B47" s="6"/>
      <c r="C47" s="17"/>
      <c r="D47" s="4" t="s">
        <v>58</v>
      </c>
      <c r="E47" s="8" t="s">
        <v>32</v>
      </c>
      <c r="F47" s="38">
        <v>1</v>
      </c>
      <c r="G47" s="36">
        <f>2+1</f>
        <v>3</v>
      </c>
      <c r="H47" s="36">
        <f t="shared" si="1"/>
        <v>1</v>
      </c>
      <c r="I47" s="36">
        <f t="shared" si="0"/>
        <v>5</v>
      </c>
      <c r="J47" s="9"/>
    </row>
    <row r="48" spans="1:10" ht="14.25">
      <c r="A48" s="8">
        <v>47</v>
      </c>
      <c r="B48" s="6"/>
      <c r="C48" s="17"/>
      <c r="D48" s="2" t="s">
        <v>59</v>
      </c>
      <c r="E48" s="8" t="s">
        <v>60</v>
      </c>
      <c r="F48" s="35">
        <v>1</v>
      </c>
      <c r="G48" s="36">
        <f>3+2</f>
        <v>5</v>
      </c>
      <c r="H48" s="36">
        <f t="shared" si="1"/>
        <v>1.6666666666666667</v>
      </c>
      <c r="I48" s="36">
        <f t="shared" si="0"/>
        <v>7.666666666666667</v>
      </c>
      <c r="J48" s="9"/>
    </row>
    <row r="49" spans="1:10" ht="14.25">
      <c r="A49" s="8">
        <v>48</v>
      </c>
      <c r="B49" s="6"/>
      <c r="C49" s="17"/>
      <c r="D49" s="4"/>
      <c r="E49" s="8" t="s">
        <v>46</v>
      </c>
      <c r="F49" s="38"/>
      <c r="G49" s="36">
        <f t="shared" ref="G49" si="6">1+1</f>
        <v>2</v>
      </c>
      <c r="H49" s="36">
        <f t="shared" si="1"/>
        <v>0.66666666666666663</v>
      </c>
      <c r="I49" s="36">
        <f t="shared" si="0"/>
        <v>2.6666666666666665</v>
      </c>
      <c r="J49" s="9"/>
    </row>
    <row r="50" spans="1:10" ht="14.25">
      <c r="A50" s="8">
        <v>49</v>
      </c>
      <c r="B50" s="6"/>
      <c r="C50" s="17"/>
      <c r="D50" s="2" t="s">
        <v>61</v>
      </c>
      <c r="E50" s="8" t="s">
        <v>34</v>
      </c>
      <c r="F50" s="35">
        <v>1</v>
      </c>
      <c r="G50" s="36">
        <f>2+1</f>
        <v>3</v>
      </c>
      <c r="H50" s="36">
        <f t="shared" si="1"/>
        <v>1</v>
      </c>
      <c r="I50" s="36">
        <f t="shared" si="0"/>
        <v>5</v>
      </c>
      <c r="J50" s="9"/>
    </row>
    <row r="51" spans="1:10" ht="14.25">
      <c r="A51" s="8">
        <v>50</v>
      </c>
      <c r="B51" s="6"/>
      <c r="C51" s="17"/>
      <c r="D51" s="4"/>
      <c r="E51" s="8" t="s">
        <v>62</v>
      </c>
      <c r="F51" s="38"/>
      <c r="G51" s="36">
        <f>3+2</f>
        <v>5</v>
      </c>
      <c r="H51" s="36">
        <f t="shared" si="1"/>
        <v>1.6666666666666667</v>
      </c>
      <c r="I51" s="36">
        <f t="shared" si="0"/>
        <v>6.666666666666667</v>
      </c>
      <c r="J51" s="22" t="s">
        <v>79</v>
      </c>
    </row>
    <row r="52" spans="1:10" ht="14.25">
      <c r="A52" s="8">
        <v>51</v>
      </c>
      <c r="B52" s="6"/>
      <c r="C52" s="17"/>
      <c r="D52" s="4" t="s">
        <v>63</v>
      </c>
      <c r="E52" s="8" t="s">
        <v>34</v>
      </c>
      <c r="F52" s="36">
        <v>0.5</v>
      </c>
      <c r="G52" s="36">
        <f t="shared" ref="G52:G59" si="7">1+1</f>
        <v>2</v>
      </c>
      <c r="H52" s="36">
        <f t="shared" si="1"/>
        <v>0.66666666666666663</v>
      </c>
      <c r="I52" s="36">
        <f t="shared" si="0"/>
        <v>3.1666666666666665</v>
      </c>
      <c r="J52" s="9"/>
    </row>
    <row r="53" spans="1:10" ht="28.5">
      <c r="A53" s="8">
        <v>52</v>
      </c>
      <c r="B53" s="6"/>
      <c r="C53" s="21" t="s">
        <v>71</v>
      </c>
      <c r="D53" s="12" t="s">
        <v>80</v>
      </c>
      <c r="E53" s="12"/>
      <c r="F53" s="39">
        <f>SUM(F37:F52)</f>
        <v>7</v>
      </c>
      <c r="G53" s="39">
        <f>SUM(G37:G52)-SUM(G42:G44)</f>
        <v>32.5</v>
      </c>
      <c r="H53" s="39">
        <f>SUM(H37:H52)-SUM(H42:H44)</f>
        <v>10.83333333333333</v>
      </c>
      <c r="I53" s="39">
        <f>SUM(F53:H53)</f>
        <v>50.333333333333329</v>
      </c>
      <c r="J53" s="22"/>
    </row>
    <row r="54" spans="1:10" ht="14.25">
      <c r="A54" s="8">
        <v>53</v>
      </c>
      <c r="B54" s="6"/>
      <c r="C54" s="15" t="s">
        <v>69</v>
      </c>
      <c r="D54" s="2" t="s">
        <v>13</v>
      </c>
      <c r="E54" s="8" t="s">
        <v>22</v>
      </c>
      <c r="F54" s="35">
        <v>1</v>
      </c>
      <c r="G54" s="36">
        <f t="shared" si="7"/>
        <v>2</v>
      </c>
      <c r="H54" s="36">
        <f t="shared" si="1"/>
        <v>0.66666666666666663</v>
      </c>
      <c r="I54" s="36">
        <f t="shared" si="0"/>
        <v>3.6666666666666665</v>
      </c>
      <c r="J54" s="9"/>
    </row>
    <row r="55" spans="1:10" ht="14.25">
      <c r="A55" s="8">
        <v>54</v>
      </c>
      <c r="B55" s="6"/>
      <c r="C55" s="15"/>
      <c r="D55" s="3"/>
      <c r="E55" s="8" t="s">
        <v>23</v>
      </c>
      <c r="F55" s="37"/>
      <c r="G55" s="36">
        <f t="shared" si="7"/>
        <v>2</v>
      </c>
      <c r="H55" s="36">
        <f t="shared" si="1"/>
        <v>0.66666666666666663</v>
      </c>
      <c r="I55" s="36">
        <f t="shared" si="0"/>
        <v>2.6666666666666665</v>
      </c>
      <c r="J55" s="9"/>
    </row>
    <row r="56" spans="1:10" ht="14.25">
      <c r="A56" s="8">
        <v>55</v>
      </c>
      <c r="B56" s="6"/>
      <c r="C56" s="15"/>
      <c r="D56" s="3"/>
      <c r="E56" s="8" t="s">
        <v>24</v>
      </c>
      <c r="F56" s="37"/>
      <c r="G56" s="36">
        <f t="shared" si="7"/>
        <v>2</v>
      </c>
      <c r="H56" s="36">
        <f t="shared" si="1"/>
        <v>0.66666666666666663</v>
      </c>
      <c r="I56" s="36">
        <f t="shared" si="0"/>
        <v>2.6666666666666665</v>
      </c>
      <c r="J56" s="9"/>
    </row>
    <row r="57" spans="1:10" ht="14.25">
      <c r="A57" s="8">
        <v>56</v>
      </c>
      <c r="B57" s="6"/>
      <c r="C57" s="15"/>
      <c r="D57" s="4"/>
      <c r="E57" s="8" t="s">
        <v>65</v>
      </c>
      <c r="F57" s="38"/>
      <c r="G57" s="36">
        <f t="shared" si="7"/>
        <v>2</v>
      </c>
      <c r="H57" s="36">
        <f t="shared" si="1"/>
        <v>0.66666666666666663</v>
      </c>
      <c r="I57" s="36">
        <f t="shared" si="0"/>
        <v>2.6666666666666665</v>
      </c>
      <c r="J57" s="9"/>
    </row>
    <row r="58" spans="1:10" ht="14.25">
      <c r="A58" s="8">
        <v>57</v>
      </c>
      <c r="B58" s="6"/>
      <c r="C58" s="15"/>
      <c r="D58" s="8" t="s">
        <v>84</v>
      </c>
      <c r="E58" s="8"/>
      <c r="F58" s="36">
        <v>1</v>
      </c>
      <c r="G58" s="36">
        <f>2+1</f>
        <v>3</v>
      </c>
      <c r="H58" s="36">
        <f t="shared" si="1"/>
        <v>1</v>
      </c>
      <c r="I58" s="36">
        <f t="shared" si="0"/>
        <v>5</v>
      </c>
      <c r="J58" s="9"/>
    </row>
    <row r="59" spans="1:10" ht="14.25">
      <c r="A59" s="8">
        <v>58</v>
      </c>
      <c r="B59" s="6"/>
      <c r="C59" s="15"/>
      <c r="D59" s="8" t="s">
        <v>14</v>
      </c>
      <c r="E59" s="8"/>
      <c r="F59" s="36">
        <v>1</v>
      </c>
      <c r="G59" s="36">
        <f t="shared" si="7"/>
        <v>2</v>
      </c>
      <c r="H59" s="36">
        <f t="shared" si="1"/>
        <v>0.66666666666666663</v>
      </c>
      <c r="I59" s="36">
        <f t="shared" si="0"/>
        <v>3.6666666666666665</v>
      </c>
      <c r="J59" s="9"/>
    </row>
    <row r="60" spans="1:10" ht="14.25">
      <c r="A60" s="8">
        <v>59</v>
      </c>
      <c r="B60" s="7" t="s">
        <v>6</v>
      </c>
      <c r="C60" s="6"/>
      <c r="D60" s="1" t="s">
        <v>10</v>
      </c>
      <c r="E60" s="1"/>
      <c r="F60" s="40" t="s">
        <v>73</v>
      </c>
      <c r="G60" s="36" t="s">
        <v>73</v>
      </c>
      <c r="H60" s="36" t="s">
        <v>73</v>
      </c>
      <c r="I60" s="36">
        <f t="shared" si="0"/>
        <v>0</v>
      </c>
      <c r="J60" s="9"/>
    </row>
    <row r="61" spans="1:10" ht="14.25">
      <c r="A61" s="8">
        <v>60</v>
      </c>
      <c r="B61" s="7"/>
      <c r="C61" s="6"/>
      <c r="D61" s="1" t="s">
        <v>8</v>
      </c>
      <c r="E61" s="1"/>
      <c r="F61" s="40" t="s">
        <v>73</v>
      </c>
      <c r="G61" s="36"/>
      <c r="H61" s="36"/>
      <c r="I61" s="36">
        <v>3</v>
      </c>
      <c r="J61" s="9"/>
    </row>
    <row r="62" spans="1:10" ht="14.25">
      <c r="A62" s="8">
        <v>61</v>
      </c>
      <c r="B62" s="7"/>
      <c r="C62" s="6"/>
      <c r="D62" s="8" t="s">
        <v>9</v>
      </c>
      <c r="E62" s="8"/>
      <c r="F62" s="36" t="s">
        <v>73</v>
      </c>
      <c r="G62" s="36"/>
      <c r="H62" s="36"/>
      <c r="I62" s="36">
        <v>5</v>
      </c>
      <c r="J62" s="9"/>
    </row>
    <row r="63" spans="1:10" ht="14.25">
      <c r="A63" s="8">
        <v>62</v>
      </c>
      <c r="B63" s="7"/>
      <c r="C63" s="10"/>
      <c r="D63" s="8" t="s">
        <v>11</v>
      </c>
      <c r="E63" s="8"/>
      <c r="F63" s="36" t="s">
        <v>73</v>
      </c>
      <c r="G63" s="36"/>
      <c r="H63" s="36"/>
      <c r="I63" s="36">
        <v>5</v>
      </c>
      <c r="J63" s="9"/>
    </row>
    <row r="64" spans="1:10" ht="14.25">
      <c r="A64" s="28"/>
      <c r="B64" s="29"/>
      <c r="C64" s="30"/>
      <c r="D64" s="34" t="s">
        <v>72</v>
      </c>
      <c r="E64" s="11"/>
      <c r="F64" s="36">
        <f>SUM(F2:F63)</f>
        <v>31</v>
      </c>
      <c r="G64" s="36">
        <f>SUM(G2:G63)</f>
        <v>177</v>
      </c>
      <c r="H64" s="36">
        <f>SUM(H2:H63)</f>
        <v>58.999999999999957</v>
      </c>
      <c r="I64" s="36">
        <f>SUM(I2:I63)</f>
        <v>279.99999999999989</v>
      </c>
      <c r="J64" s="11"/>
    </row>
    <row r="65" spans="1:10" ht="14.25">
      <c r="A65" s="31"/>
      <c r="B65" s="32"/>
      <c r="C65" s="33"/>
      <c r="D65" s="8" t="s">
        <v>7</v>
      </c>
      <c r="E65" s="8"/>
      <c r="F65" s="36"/>
      <c r="G65" s="36"/>
      <c r="H65" s="36"/>
      <c r="I65" s="36">
        <f>I64*0.1</f>
        <v>27.999999999999989</v>
      </c>
      <c r="J65" s="11"/>
    </row>
    <row r="66" spans="1:10" ht="16.5">
      <c r="D66" s="23" t="s">
        <v>2</v>
      </c>
      <c r="E66" s="23"/>
      <c r="F66" s="41">
        <f>SUM(I64:I65)</f>
        <v>307.99999999999989</v>
      </c>
      <c r="G66" s="24"/>
      <c r="H66" s="25"/>
      <c r="I66" s="25"/>
      <c r="J66" s="25"/>
    </row>
    <row r="67" spans="1:10">
      <c r="D67" s="26" t="s">
        <v>3</v>
      </c>
      <c r="E67" s="26"/>
      <c r="F67" s="27">
        <f>F66/21.75</f>
        <v>14.16091954022988</v>
      </c>
      <c r="G67" s="25"/>
      <c r="H67" s="25"/>
      <c r="I67" s="25"/>
      <c r="J67" s="25"/>
    </row>
  </sheetData>
  <mergeCells count="8">
    <mergeCell ref="C54:C59"/>
    <mergeCell ref="C60:C63"/>
    <mergeCell ref="B2:B59"/>
    <mergeCell ref="B60:B63"/>
    <mergeCell ref="C2:C4"/>
    <mergeCell ref="C19:C36"/>
    <mergeCell ref="C37:C52"/>
    <mergeCell ref="C5:C1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工数评估（H5）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linkage</dc:creator>
  <cp:lastModifiedBy>shopping</cp:lastModifiedBy>
  <dcterms:created xsi:type="dcterms:W3CDTF">2017-03-22T10:49:20Z</dcterms:created>
  <dcterms:modified xsi:type="dcterms:W3CDTF">2018-01-24T05:24:30Z</dcterms:modified>
</cp:coreProperties>
</file>