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<sst xmlns="http://schemas.openxmlformats.org/spreadsheetml/2006/main" count="147" uniqueCount="90">
  <si>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</si>
  <si>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</si>
  <si>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</si>
  <si>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</si>
  <si>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</si>
  <si>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</si>
  <si>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</si>
  <si>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</si>
  <si>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</si>
  <si>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</si>
  <si>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</si>
  <si>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</si>
  <si>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</si>
  <si>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</si>
  <si>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</si>
  <si>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</si>
  <si>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</si>
  <si>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</si>
  <si>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</si>
  <si>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</si>
  <si>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</si>
  <si>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</si>
  <si>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</si>
  <si>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</si>
  <si>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</si>
  <si>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</si>
  <si>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</si>
  <si>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</si>
  <si>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</si>
  <si>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</si>
  <si>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</si>
  <si>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</si>
  <si>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</si>
  <si>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</si>
  <si>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</si>
  <si>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</si>
  <si>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</si>
  <si>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</si>
  <si>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</si>
  <si>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</si>
  <si>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</si>
  <si>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</si>
  <si>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</si>
  <si>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</si>
  <si>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</si>
  <si>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</si>
  <si>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</si>
  <si>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</si>
  <si>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</si>
  <si>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</si>
  <si>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</si>
  <si>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</si>
  <si>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</si>
  <si>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新闻查询的数据，portal使用的新闻服务器的应用服务接口。，不是portal数据库，那现在这些接口我们能使用吗，还是说需要开发图形数据库的应用服务接口</t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</si>
  <si>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</si>
  <si>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</si>
  <si>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1.访问的数据表是什么
2.指标计算条件
3.命中指标详情的条件</t>
    <phoneticPr fontId="6" type="noConversion"/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</si>
  <si>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</si>
  <si>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</si>
  <si>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</si>
  <si>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</si>
  <si>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</si>
  <si>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</si>
  <si>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</si>
  <si>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</si>
  <si>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</si>
  <si>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</si>
  <si>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</si>
  <si>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</si>
  <si>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</si>
  <si>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</si>
  <si>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</si>
  <si>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监测预警风险TOP5 - 列表显示</t>
  </si>
  <si>
    <t>新闻事件事件趋势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</si>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</sst>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4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G2" activePane="bottomRight" state="frozen"/>
      <selection pane="topRight"/>
      <selection pane="bottomLeft"/>
      <selection pane="bottomRight" activeCell="L4" sqref="L4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64</v>
      </c>
      <c r="C1" s="14" t="s">
        <v>65</v>
      </c>
      <c r="D1" s="14" t="s">
        <v>66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48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67</v>
      </c>
      <c r="C2" s="42" t="s">
        <v>69</v>
      </c>
      <c r="D2" s="18" t="s">
        <v>68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53</v>
      </c>
      <c r="J2" s="21" t="str">
        <f ca="1">IF(P2&lt;&gt;"","完成",IF(L2="-","调整中",IF(K2="超过","需确认","")))</f>
        <v/>
      </c>
      <c r="K2" s="21" t="str">
        <f t="shared" ref="K2:K29" ca="1" si="0">IF(L2="-","",IF(L2&lt;&gt;"",IF(P2&lt;&gt;"","",IF(AND((L2-TODAY())&gt;=1,(L2-TODAY())&lt;=3),"注意",IF((L2-TODAY())&lt;0,"超过",IF(L2=TODAY(),"当日",L2-TODAY())))),""))</f>
        <v>注意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67</v>
      </c>
      <c r="C3" s="43" t="s">
        <v>69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54</v>
      </c>
      <c r="J3" s="27" t="str">
        <f ca="1">IF(P3&lt;&gt;"","完成",IF(L3="-","调整中",IF(K3="超过","需确认","")))</f>
        <v/>
      </c>
      <c r="K3" s="27" t="str">
        <f t="shared" ca="1" si="0"/>
        <v>注意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67</v>
      </c>
      <c r="C4" s="43" t="s">
        <v>69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IF(P4&lt;&gt;"","完成",IF(L4="-","调整中",IF(K4="超过","需确认","")))</f>
        <v>完成</v>
      </c>
      <c r="K4" s="27" t="str">
        <f t="shared" ca="1" si="0"/>
        <v/>
      </c>
      <c r="L4" s="32">
        <v>43132</v>
      </c>
      <c r="M4" s="24"/>
      <c r="N4" s="23"/>
      <c r="O4" s="33" t="s">
        <v>49</v>
      </c>
      <c r="P4" s="25">
        <v>43129</v>
      </c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67</v>
      </c>
      <c r="C5" s="43" t="s">
        <v>69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58</v>
      </c>
      <c r="J5" s="27" t="str">
        <f t="shared" ref="J5:J19" ca="1" si="1">IF(P5&lt;&gt;"","完成",IF(L5="-","调整中",IF(K5="超过","需确认","")))</f>
        <v/>
      </c>
      <c r="K5" s="27" t="str">
        <f t="shared" ca="1" si="0"/>
        <v>注意</v>
      </c>
      <c r="L5" s="32">
        <v>43132</v>
      </c>
      <c r="M5" s="24"/>
      <c r="N5" s="23"/>
      <c r="O5" s="33" t="s">
        <v>60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67</v>
      </c>
      <c r="C6" s="43" t="s">
        <v>69</v>
      </c>
      <c r="D6" s="23" t="s">
        <v>70</v>
      </c>
      <c r="E6" s="24"/>
      <c r="F6" s="24"/>
      <c r="G6" s="25">
        <v>43130</v>
      </c>
      <c r="H6" s="24" t="s">
        <v>51</v>
      </c>
      <c r="I6" s="26" t="s">
        <v>62</v>
      </c>
      <c r="J6" s="27" t="str">
        <f t="shared" ca="1" si="1"/>
        <v/>
      </c>
      <c r="K6" s="27" t="str">
        <f t="shared" ca="1" si="0"/>
        <v>注意</v>
      </c>
      <c r="L6" s="32">
        <v>43132</v>
      </c>
      <c r="M6" s="24"/>
      <c r="N6" s="23"/>
      <c r="O6" s="33"/>
      <c r="P6" s="25"/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67</v>
      </c>
      <c r="C7" s="43" t="s">
        <v>69</v>
      </c>
      <c r="D7" s="23" t="s">
        <v>70</v>
      </c>
      <c r="E7" s="24"/>
      <c r="F7" s="24"/>
      <c r="G7" s="25">
        <v>43130</v>
      </c>
      <c r="H7" s="24" t="s">
        <v>46</v>
      </c>
      <c r="I7" s="26" t="s">
        <v>59</v>
      </c>
      <c r="J7" s="27" t="str">
        <f t="shared" ca="1" si="1"/>
        <v/>
      </c>
      <c r="K7" s="27" t="str">
        <f t="shared" ref="K7" ca="1" si="2">IF(L7="-","",IF(L7&lt;&gt;"",IF(P7&lt;&gt;"","",IF(AND((L7-TODAY())&gt;=1,(L7-TODAY())&lt;=3),"注意",IF((L7-TODAY())&lt;0,"超过",IF(L7=TODAY(),"当日",L7-TODAY())))),""))</f>
        <v>注意</v>
      </c>
      <c r="L7" s="32">
        <v>43132</v>
      </c>
      <c r="M7" s="24"/>
      <c r="N7" s="23"/>
      <c r="O7" s="33"/>
      <c r="P7" s="25"/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67</v>
      </c>
      <c r="C8" s="43" t="s">
        <v>69</v>
      </c>
      <c r="D8" s="23" t="s">
        <v>75</v>
      </c>
      <c r="E8" s="24"/>
      <c r="F8" s="24"/>
      <c r="G8" s="25">
        <v>43130</v>
      </c>
      <c r="H8" s="24" t="s">
        <v>51</v>
      </c>
      <c r="I8" s="26" t="s">
        <v>63</v>
      </c>
      <c r="J8" s="27" t="str">
        <f t="shared" ca="1" si="1"/>
        <v/>
      </c>
      <c r="K8" s="27" t="str">
        <f t="shared" ca="1" si="0"/>
        <v>注意</v>
      </c>
      <c r="L8" s="32">
        <v>43132</v>
      </c>
      <c r="M8" s="24"/>
      <c r="N8" s="23"/>
      <c r="O8" s="33"/>
      <c r="P8" s="25"/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67</v>
      </c>
      <c r="C9" s="43" t="s">
        <v>69</v>
      </c>
      <c r="D9" s="23" t="s">
        <v>71</v>
      </c>
      <c r="E9" s="24"/>
      <c r="F9" s="24"/>
      <c r="G9" s="25">
        <v>43130</v>
      </c>
      <c r="H9" s="24" t="s">
        <v>51</v>
      </c>
      <c r="I9" s="26" t="s">
        <v>89</v>
      </c>
      <c r="J9" s="27" t="str">
        <f t="shared" ca="1" si="1"/>
        <v/>
      </c>
      <c r="K9" s="27" t="str">
        <f t="shared" ca="1" si="0"/>
        <v>注意</v>
      </c>
      <c r="L9" s="32">
        <v>43132</v>
      </c>
      <c r="M9" s="24"/>
      <c r="N9" s="23"/>
      <c r="O9" s="33"/>
      <c r="P9" s="25"/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67</v>
      </c>
      <c r="C10" s="43" t="s">
        <v>69</v>
      </c>
      <c r="D10" s="23" t="s">
        <v>71</v>
      </c>
      <c r="E10" s="24"/>
      <c r="F10" s="24"/>
      <c r="G10" s="25">
        <v>43130</v>
      </c>
      <c r="H10" s="24" t="s">
        <v>46</v>
      </c>
      <c r="I10" s="26" t="s">
        <v>55</v>
      </c>
      <c r="J10" s="27" t="str">
        <f t="shared" ca="1" si="1"/>
        <v/>
      </c>
      <c r="K10" s="27" t="str">
        <f t="shared" ca="1" si="0"/>
        <v>注意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67</v>
      </c>
      <c r="C11" s="43" t="s">
        <v>69</v>
      </c>
      <c r="D11" s="23" t="s">
        <v>76</v>
      </c>
      <c r="E11" s="24"/>
      <c r="F11" s="24"/>
      <c r="G11" s="25">
        <v>43130</v>
      </c>
      <c r="H11" s="24" t="s">
        <v>51</v>
      </c>
      <c r="I11" s="26" t="s">
        <v>61</v>
      </c>
      <c r="J11" s="27" t="str">
        <f t="shared" ca="1" si="1"/>
        <v/>
      </c>
      <c r="K11" s="27" t="str">
        <f t="shared" ca="1" si="0"/>
        <v>注意</v>
      </c>
      <c r="L11" s="32">
        <v>43132</v>
      </c>
      <c r="M11" s="24"/>
      <c r="N11" s="23"/>
      <c r="O11" s="33"/>
      <c r="P11" s="25"/>
    </row>
    <row r="12" spans="1:16" ht="36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67</v>
      </c>
      <c r="C12" s="43" t="s">
        <v>69</v>
      </c>
      <c r="D12" s="23" t="s">
        <v>72</v>
      </c>
      <c r="E12" s="24"/>
      <c r="F12" s="24"/>
      <c r="G12" s="25">
        <v>43130</v>
      </c>
      <c r="H12" s="24" t="s">
        <v>46</v>
      </c>
      <c r="I12" s="26" t="s">
        <v>56</v>
      </c>
      <c r="J12" s="27" t="str">
        <f t="shared" ca="1" si="1"/>
        <v/>
      </c>
      <c r="K12" s="27" t="str">
        <f t="shared" ca="1" si="0"/>
        <v>注意</v>
      </c>
      <c r="L12" s="32">
        <v>43132</v>
      </c>
      <c r="M12" s="24"/>
      <c r="N12" s="23"/>
      <c r="O12" s="33"/>
      <c r="P12" s="25"/>
    </row>
    <row r="13" spans="1:16" ht="24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67</v>
      </c>
      <c r="C13" s="43" t="s">
        <v>69</v>
      </c>
      <c r="D13" s="23" t="s">
        <v>73</v>
      </c>
      <c r="E13" s="24"/>
      <c r="F13" s="24"/>
      <c r="G13" s="25">
        <v>43130</v>
      </c>
      <c r="H13" s="24" t="s">
        <v>46</v>
      </c>
      <c r="I13" s="26" t="s">
        <v>57</v>
      </c>
      <c r="J13" s="27" t="str">
        <f t="shared" ca="1" si="1"/>
        <v/>
      </c>
      <c r="K13" s="27" t="str">
        <f t="shared" ca="1" si="0"/>
        <v>注意</v>
      </c>
      <c r="L13" s="32">
        <v>43132</v>
      </c>
      <c r="M13" s="24"/>
      <c r="N13" s="23"/>
      <c r="O13" s="33"/>
      <c r="P13" s="25"/>
    </row>
    <row r="14" spans="1:16" ht="24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67</v>
      </c>
      <c r="C14" s="43" t="s">
        <v>69</v>
      </c>
      <c r="D14" s="23" t="s">
        <v>74</v>
      </c>
      <c r="E14" s="24"/>
      <c r="F14" s="24"/>
      <c r="G14" s="25">
        <v>43130</v>
      </c>
      <c r="H14" s="24" t="s">
        <v>46</v>
      </c>
      <c r="I14" s="26" t="s">
        <v>57</v>
      </c>
      <c r="J14" s="27" t="str">
        <f t="shared" ca="1" si="1"/>
        <v/>
      </c>
      <c r="K14" s="27" t="str">
        <f t="shared" ca="1" si="0"/>
        <v>注意</v>
      </c>
      <c r="L14" s="32">
        <v>43132</v>
      </c>
      <c r="M14" s="24"/>
      <c r="N14" s="23"/>
      <c r="O14" s="33"/>
      <c r="P14" s="25"/>
    </row>
    <row r="15" spans="1:16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81</v>
      </c>
      <c r="C15" s="43" t="s">
        <v>77</v>
      </c>
      <c r="D15" s="23" t="s">
        <v>78</v>
      </c>
      <c r="E15" s="24"/>
      <c r="F15" s="24"/>
      <c r="G15" s="25">
        <v>43131</v>
      </c>
      <c r="H15" s="24" t="s">
        <v>51</v>
      </c>
      <c r="I15" s="26" t="s">
        <v>87</v>
      </c>
      <c r="J15" s="27" t="str">
        <f t="shared" ca="1" si="1"/>
        <v/>
      </c>
      <c r="K15" s="27">
        <f t="shared" ca="1" si="0"/>
        <v>9</v>
      </c>
      <c r="L15" s="32">
        <v>43140</v>
      </c>
      <c r="M15" s="24"/>
      <c r="N15" s="23"/>
      <c r="O15" s="33"/>
      <c r="P15" s="25"/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81</v>
      </c>
      <c r="C16" s="43" t="s">
        <v>77</v>
      </c>
      <c r="D16" s="23" t="s">
        <v>79</v>
      </c>
      <c r="E16" s="24"/>
      <c r="F16" s="24"/>
      <c r="G16" s="25">
        <v>43131</v>
      </c>
      <c r="H16" s="24" t="s">
        <v>51</v>
      </c>
      <c r="I16" s="26" t="s">
        <v>86</v>
      </c>
      <c r="J16" s="27" t="str">
        <f t="shared" ca="1" si="1"/>
        <v/>
      </c>
      <c r="K16" s="27">
        <f t="shared" ca="1" si="0"/>
        <v>9</v>
      </c>
      <c r="L16" s="32">
        <v>43140</v>
      </c>
      <c r="M16" s="24"/>
      <c r="N16" s="23"/>
      <c r="O16" s="33"/>
      <c r="P16" s="25"/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81</v>
      </c>
      <c r="C17" s="43" t="s">
        <v>77</v>
      </c>
      <c r="D17" s="23" t="s">
        <v>82</v>
      </c>
      <c r="E17" s="24"/>
      <c r="F17" s="24"/>
      <c r="G17" s="25">
        <v>43131</v>
      </c>
      <c r="H17" s="24" t="s">
        <v>51</v>
      </c>
      <c r="I17" s="26" t="s">
        <v>80</v>
      </c>
      <c r="J17" s="27" t="str">
        <f t="shared" ca="1" si="1"/>
        <v/>
      </c>
      <c r="K17" s="27">
        <f t="shared" ca="1" si="0"/>
        <v>9</v>
      </c>
      <c r="L17" s="32">
        <v>43140</v>
      </c>
      <c r="M17" s="24"/>
      <c r="N17" s="23"/>
      <c r="O17" s="33"/>
      <c r="P17" s="25"/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81</v>
      </c>
      <c r="C18" s="43" t="s">
        <v>77</v>
      </c>
      <c r="D18" s="23" t="s">
        <v>83</v>
      </c>
      <c r="E18" s="24"/>
      <c r="F18" s="24"/>
      <c r="G18" s="25">
        <v>43131</v>
      </c>
      <c r="H18" s="24" t="s">
        <v>51</v>
      </c>
      <c r="I18" s="26" t="s">
        <v>85</v>
      </c>
      <c r="J18" s="27" t="str">
        <f t="shared" ca="1" si="1"/>
        <v/>
      </c>
      <c r="K18" s="27">
        <f t="shared" ca="1" si="0"/>
        <v>9</v>
      </c>
      <c r="L18" s="32">
        <v>43140</v>
      </c>
      <c r="M18" s="24"/>
      <c r="N18" s="23"/>
      <c r="O18" s="33"/>
      <c r="P18" s="25"/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81</v>
      </c>
      <c r="C19" s="43" t="s">
        <v>77</v>
      </c>
      <c r="D19" s="23" t="s">
        <v>84</v>
      </c>
      <c r="E19" s="24"/>
      <c r="F19" s="24"/>
      <c r="G19" s="25">
        <v>43131</v>
      </c>
      <c r="H19" s="24" t="s">
        <v>51</v>
      </c>
      <c r="I19" s="26" t="s">
        <v>88</v>
      </c>
      <c r="J19" s="27" t="str">
        <f t="shared" ca="1" si="1"/>
        <v/>
      </c>
      <c r="K19" s="27">
        <f t="shared" ca="1" si="0"/>
        <v>9</v>
      </c>
      <c r="L19" s="32">
        <v>43140</v>
      </c>
      <c r="M19" s="24"/>
      <c r="N19" s="23"/>
      <c r="O19" s="33"/>
      <c r="P19" s="25"/>
    </row>
    <row r="20" spans="1:16">
      <c r="A20" s="22" t="str">
        <f ca="1">IF(H20&lt;&gt;"",IF(AND(A19&lt;&gt;"",ISNUMBER(A19)=TRUE),A19+1,IF(AND(OR(A19="",AND(A19&lt;&gt;"",ISNUMBER(A19)=FALSE))),MAX(OFFSET(A20,1-ROW(),0):OFFSET(A20,-1,0))+1)),"")</f>
        <v/>
      </c>
      <c r="B20" s="41"/>
      <c r="C20" s="41"/>
      <c r="D20" s="23"/>
      <c r="E20" s="24"/>
      <c r="F20" s="24"/>
      <c r="G20" s="25"/>
      <c r="H20" s="24"/>
      <c r="I20" s="26"/>
      <c r="J20" s="27" t="str">
        <f t="shared" ref="J15:J61" ca="1" si="3">IF(P20&lt;&gt;"","完成",IF(L20="-","调整中",IF(K20="超过","需确认","")))</f>
        <v/>
      </c>
      <c r="K20" s="27" t="str">
        <f t="shared" ca="1" si="0"/>
        <v/>
      </c>
      <c r="L20" s="32"/>
      <c r="M20" s="24"/>
      <c r="N20" s="23"/>
      <c r="O20" s="33"/>
      <c r="P20" s="25"/>
    </row>
    <row r="21" spans="1:16">
      <c r="A21" s="22" t="str">
        <f ca="1">IF(H21&lt;&gt;"",IF(AND(A20&lt;&gt;"",ISNUMBER(A20)=TRUE),A20+1,IF(AND(OR(A20="",AND(A20&lt;&gt;"",ISNUMBER(A20)=FALSE))),MAX(OFFSET(A21,1-ROW(),0):OFFSET(A21,-1,0))+1)),"")</f>
        <v/>
      </c>
      <c r="B21" s="41"/>
      <c r="C21" s="41"/>
      <c r="D21" s="23"/>
      <c r="E21" s="24"/>
      <c r="F21" s="24"/>
      <c r="G21" s="25"/>
      <c r="H21" s="24"/>
      <c r="I21" s="26"/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33"/>
      <c r="P21" s="25"/>
    </row>
    <row r="22" spans="1:16">
      <c r="A22" s="22" t="str">
        <f ca="1">IF(H22&lt;&gt;"",IF(AND(A21&lt;&gt;"",ISNUMBER(A21)=TRUE),A21+1,IF(AND(OR(A21="",AND(A21&lt;&gt;"",ISNUMBER(A21)=FALSE))),MAX(OFFSET(A22,1-ROW(),0):OFFSET(A22,-1,0))+1)),"")</f>
        <v/>
      </c>
      <c r="B22" s="41"/>
      <c r="C22" s="41"/>
      <c r="D22" s="23"/>
      <c r="E22" s="24"/>
      <c r="F22" s="24"/>
      <c r="G22" s="25"/>
      <c r="H22" s="24"/>
      <c r="I22" s="26"/>
      <c r="J22" s="27" t="str">
        <f t="shared" ref="J22:J23" ca="1" si="4">IF(P22&lt;&gt;"","完成",IF(L22="-","调整中",IF(K22="超过","需确认","")))</f>
        <v/>
      </c>
      <c r="K22" s="27" t="str">
        <f t="shared" ref="K22:K23" ca="1" si="5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/>
      <c r="P22" s="25"/>
    </row>
    <row r="23" spans="1:16">
      <c r="A23" s="22" t="str">
        <f ca="1">IF(H23&lt;&gt;"",IF(AND(A22&lt;&gt;"",ISNUMBER(A22)=TRUE),A22+1,IF(AND(OR(A22="",AND(A22&lt;&gt;"",ISNUMBER(A22)=FALSE))),MAX(OFFSET(A23,1-ROW(),0):OFFSET(A23,-1,0))+1)),"")</f>
        <v/>
      </c>
      <c r="B23" s="41"/>
      <c r="C23" s="41"/>
      <c r="D23" s="23"/>
      <c r="E23" s="24"/>
      <c r="F23" s="24"/>
      <c r="G23" s="25"/>
      <c r="H23" s="24"/>
      <c r="I23" s="26"/>
      <c r="J23" s="27" t="str">
        <f t="shared" ca="1" si="4"/>
        <v/>
      </c>
      <c r="K23" s="27" t="str">
        <f t="shared" ca="1" si="5"/>
        <v/>
      </c>
      <c r="L23" s="32"/>
      <c r="M23" s="24"/>
      <c r="N23" s="23"/>
      <c r="O23" s="33"/>
      <c r="P23" s="25"/>
    </row>
    <row r="24" spans="1:16">
      <c r="A24" s="22" t="str">
        <f ca="1">IF(H24&lt;&gt;"",IF(AND(A23&lt;&gt;"",ISNUMBER(A23)=TRUE),A23+1,IF(AND(OR(A23="",AND(A23&lt;&gt;"",ISNUMBER(A23)=FALSE))),MAX(OFFSET(A24,1-ROW(),0):OFFSET(A24,-1,0))+1)),"")</f>
        <v/>
      </c>
      <c r="B24" s="41"/>
      <c r="C24" s="41"/>
      <c r="D24" s="23"/>
      <c r="E24" s="24"/>
      <c r="F24" s="24"/>
      <c r="G24" s="25"/>
      <c r="H24" s="24"/>
      <c r="I24" s="26"/>
      <c r="J24" s="27" t="str">
        <f t="shared" ca="1" si="3"/>
        <v/>
      </c>
      <c r="K24" s="27" t="str">
        <f t="shared" ca="1" si="0"/>
        <v/>
      </c>
      <c r="L24" s="32"/>
      <c r="M24" s="24"/>
      <c r="N24" s="23"/>
      <c r="O24" s="37"/>
      <c r="P24" s="25"/>
    </row>
    <row r="25" spans="1:16">
      <c r="A25" s="22" t="str">
        <f ca="1">IF(H25&lt;&gt;"",IF(AND(A24&lt;&gt;"",ISNUMBER(A24)=TRUE),A24+1,IF(AND(OR(A24="",AND(A24&lt;&gt;"",ISNUMBER(A24)=FALSE))),MAX(OFFSET(A25,1-ROW(),0):OFFSET(A25,-1,0))+1)),"")</f>
        <v/>
      </c>
      <c r="B25" s="41"/>
      <c r="C25" s="41"/>
      <c r="D25" s="23"/>
      <c r="E25" s="24"/>
      <c r="F25" s="24"/>
      <c r="G25" s="25"/>
      <c r="H25" s="24"/>
      <c r="I25" s="26"/>
      <c r="J25" s="27" t="str">
        <f t="shared" ca="1" si="3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>
      <c r="A26" s="22" t="str">
        <f ca="1">IF(H26&lt;&gt;"",IF(AND(A25&lt;&gt;"",ISNUMBER(A25)=TRUE),A25+1,IF(AND(OR(A25="",AND(A25&lt;&gt;"",ISNUMBER(A25)=FALSE))),MAX(OFFSET(A26,1-ROW(),0):OFFSET(A26,-1,0))+1)),"")</f>
        <v/>
      </c>
      <c r="B26" s="41"/>
      <c r="C26" s="41"/>
      <c r="D26" s="23"/>
      <c r="E26" s="24"/>
      <c r="F26" s="24"/>
      <c r="G26" s="25"/>
      <c r="H26" s="24"/>
      <c r="I26" s="26"/>
      <c r="J26" s="27" t="str">
        <f t="shared" ca="1" si="3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>
      <c r="A27" s="22" t="str">
        <f ca="1">IF(H27&lt;&gt;"",IF(AND(A26&lt;&gt;"",ISNUMBER(A26)=TRUE),A26+1,IF(AND(OR(A26="",AND(A26&lt;&gt;"",ISNUMBER(A26)=FALSE))),MAX(OFFSET(A27,1-ROW(),0):OFFSET(A27,-1,0))+1)),"")</f>
        <v/>
      </c>
      <c r="B27" s="41"/>
      <c r="C27" s="41"/>
      <c r="D27" s="23"/>
      <c r="E27" s="24"/>
      <c r="F27" s="24"/>
      <c r="G27" s="25"/>
      <c r="H27" s="24"/>
      <c r="I27" s="34"/>
      <c r="J27" s="27" t="str">
        <f t="shared" ca="1" si="3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3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IF(P53&lt;&gt;"","完成",IF(L53="-","调整中",IF(K53="超过","需确认","")))</f>
        <v/>
      </c>
      <c r="K53" s="27" t="str">
        <f t="shared" ref="K53:K56" ca="1" si="8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IF(P62&lt;&gt;"","完成",IF(L62="-","调整中",IF(K62="超过","需确认","")))</f>
        <v/>
      </c>
      <c r="K62" s="27" t="str">
        <f t="shared" ref="K62:K64" ca="1" si="10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IF(P65&lt;&gt;"","完成",IF(L65="-","调整中",IF(K65="超过","需确认","")))</f>
        <v/>
      </c>
      <c r="K65" s="27" t="str">
        <f t="shared" ref="K65:K93" ca="1" si="12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3" priority="2" stopIfTrue="1">
      <formula>AND($J2="完成")=TRUE</formula>
    </cfRule>
  </conditionalFormatting>
  <conditionalFormatting sqref="D14">
    <cfRule type="expression" dxfId="2" priority="1" stopIfTrue="1">
      <formula>AND($J14="完成")=TRUE</formula>
    </cfRule>
  </conditionalFormatting>
  <dataValidations count="5">
    <dataValidation allowBlank="1" showInputMessage="1" showErrorMessage="1" sqref="H99:H65532 M99:M65532 I3:I65532 D1:F1 A1:C1048576 N1:P1048576 M1 H1:I1 G1:G1048576 L1:L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2018-01-31T10:19:59Z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