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wNfXAs4C8htxO8VvgpHm6V6qhLoJGmwCHNxwFssNng+03WHb+g5vQV7vjC0mhI1HxIO3VDkJ2W043hlLS0w/xg==" workbookSaltValue="WlxER8cBuyQn5nNhx70dIA==" workbookSpinCount="100000" lockStructure="1"/>
  <bookViews>
    <workbookView xWindow="0" yWindow="0" windowWidth="20490" windowHeight="7470"/>
  </bookViews>
  <sheets>
    <sheet name="ПНТ-выбор фирмы" sheetId="1" r:id="rId1"/>
    <sheet name="ПНТ-выбор фирмы(решение)" sheetId="2" state="hidden" r:id="rId2"/>
  </sheets>
  <externalReferences>
    <externalReference r:id="rId3"/>
  </externalReferences>
  <definedNames>
    <definedName name="solver_adj" localSheetId="0" hidden="1">'ПНТ-выбор фирмы'!$B$24</definedName>
    <definedName name="solver_adj" localSheetId="1" hidden="1">'ПНТ-выбор фирмы(решение)'!$B$24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'ПНТ-выбор фирмы'!$B$19</definedName>
    <definedName name="solver_lhs1" localSheetId="1" hidden="1">'ПНТ-выбор фирмы(решение)'!$B$19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'ПНТ-выбор фирмы'!$B$17</definedName>
    <definedName name="solver_opt" localSheetId="1" hidden="1">'ПНТ-выбор фирмы(решение)'!$B$17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'ПНТ-выбор фирмы'!$B$20</definedName>
    <definedName name="solver_rhs1" localSheetId="1" hidden="1">'ПНТ-выбор фирмы(решение)'!$B$20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B28" i="2" l="1"/>
  <c r="F1" i="2" s="1"/>
  <c r="B21" i="2"/>
  <c r="E1" i="2" s="1"/>
  <c r="B27" i="2"/>
  <c r="B26" i="2"/>
  <c r="B25" i="2"/>
  <c r="B20" i="2"/>
  <c r="B19" i="2"/>
  <c r="B18" i="2"/>
  <c r="D13" i="2"/>
  <c r="C13" i="2"/>
  <c r="B13" i="2"/>
  <c r="A10" i="2"/>
  <c r="A8" i="2"/>
  <c r="D14" i="2"/>
  <c r="B14" i="2"/>
  <c r="A10" i="1"/>
  <c r="A8" i="1"/>
  <c r="C26" i="2" l="1"/>
  <c r="C14" i="2"/>
  <c r="E14" i="2" s="1"/>
  <c r="C1" i="2" l="1"/>
  <c r="D1" i="2"/>
</calcChain>
</file>

<file path=xl/sharedStrings.xml><?xml version="1.0" encoding="utf-8"?>
<sst xmlns="http://schemas.openxmlformats.org/spreadsheetml/2006/main" count="59" uniqueCount="26">
  <si>
    <t>Задача Учебного пособия №</t>
  </si>
  <si>
    <t>Ячейки для заполнения значениями или формулами закрашены голубой заливкой</t>
  </si>
  <si>
    <t>Поездка на такси: выбор фирмы</t>
  </si>
  <si>
    <t>Фирма</t>
  </si>
  <si>
    <t xml:space="preserve">«Эх, прокачу!» </t>
  </si>
  <si>
    <t xml:space="preserve">«Зеленоглазое такси» </t>
  </si>
  <si>
    <t xml:space="preserve">«Быстрая газель» </t>
  </si>
  <si>
    <t>Стоимость подачи автомобиля, руб.</t>
  </si>
  <si>
    <t>Включено минут</t>
  </si>
  <si>
    <t>Включено километров</t>
  </si>
  <si>
    <t>Протяженность маршрута, км.</t>
  </si>
  <si>
    <t>Скорость автомобиля, км/ч</t>
  </si>
  <si>
    <t>Стоимость поездки, руб.</t>
  </si>
  <si>
    <t>Решение</t>
  </si>
  <si>
    <t>Расстояние поездки, км</t>
  </si>
  <si>
    <t>Скорость поездки, км/ч</t>
  </si>
  <si>
    <t xml:space="preserve">Стоимость поездки у «Эх, прокачу!» </t>
  </si>
  <si>
    <t xml:space="preserve">Стоимость поездки у «Зеленоглазое такси» </t>
  </si>
  <si>
    <t xml:space="preserve">Стоимость поездки у «Быстрая газель» </t>
  </si>
  <si>
    <t>3.4.1.9</t>
  </si>
  <si>
    <t xml:space="preserve">Задание 1: Сколько стоит поездка на такси каждой фирмы на расстояние 9,5 км со средней скоростью 37 км/ч? </t>
  </si>
  <si>
    <t>Задание 2. Определите наименьшую скорость движения автомобиля при которой поездка на расстояние 12 км на такси фирмы «Зеленоглазое такси» будет такой же как у фирмы «Быстрая газель», заполнив таблицу ниже</t>
  </si>
  <si>
    <t>Задание 2. Определите наименьшую скорость движения автомобиля при которой поездка на расстояние 12 км на такси фирмы «Зеленоглазое такси» будет такой же как у фирмы «Быстрая газель», заполнив таблицу ниже (сточностью до 1 знака после запятой)</t>
  </si>
  <si>
    <t xml:space="preserve"> - устанавливается методом подбора, при котором значение в ячейке С20 положительно</t>
  </si>
  <si>
    <t>Задание 3: Определите наименьшую скорость движения автомобиля при которой поездка на расстояние 12 км на такси фирмы «Зеленоглазое такси» такой же как у фирмы «Эх, прокачу!», заполнив таблицу ниже</t>
  </si>
  <si>
    <t xml:space="preserve"> - устанавливается методом подбора, при котором значение в ячейке С26 положительно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</si>
</sst>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Protection="1">
      <protection hidden="1"/>
    </xf>
    <xf numFmtId="0" fontId="3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horizontal="left"/>
      <protection hidden="1"/>
    </xf>
    <xf numFmtId="49" fontId="0" fillId="2" borderId="0" xfId="0" applyNumberFormat="1" applyFill="1" applyProtection="1">
      <protection hidden="1"/>
    </xf>
    <xf numFmtId="0" fontId="1" fillId="0" borderId="4" xfId="0" applyFont="1" applyBorder="1" applyAlignment="1" applyProtection="1">
      <alignment vertical="center"/>
      <protection hidden="1"/>
    </xf>
    <xf numFmtId="0" fontId="1" fillId="0" borderId="5" xfId="0" applyFont="1" applyBorder="1" applyAlignment="1" applyProtection="1">
      <alignment horizontal="center" vertical="center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0" fillId="0" borderId="8" xfId="0" applyFont="1" applyBorder="1" applyAlignment="1" applyProtection="1">
      <alignment wrapText="1"/>
      <protection hidden="1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0" borderId="12" xfId="0" applyFont="1" applyBorder="1" applyAlignment="1" applyProtection="1">
      <alignment wrapText="1"/>
      <protection hidden="1"/>
    </xf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6" xfId="0" applyFont="1" applyBorder="1" applyAlignment="1" applyProtection="1">
      <alignment wrapText="1"/>
      <protection hidden="1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1" fillId="0" borderId="0" xfId="0" applyFont="1" applyProtection="1">
      <protection hidden="1"/>
    </xf>
    <xf numFmtId="0" fontId="0" fillId="0" borderId="4" xfId="0" applyFont="1" applyFill="1" applyBorder="1" applyAlignment="1" applyProtection="1">
      <alignment wrapText="1"/>
      <protection hidden="1"/>
    </xf>
    <xf numFmtId="0" fontId="1" fillId="0" borderId="20" xfId="0" applyFont="1" applyBorder="1" applyProtection="1">
      <protection hidden="1"/>
    </xf>
    <xf numFmtId="0" fontId="0" fillId="0" borderId="21" xfId="0" applyFont="1" applyBorder="1" applyProtection="1">
      <protection hidden="1"/>
    </xf>
    <xf numFmtId="0" fontId="0" fillId="0" borderId="22" xfId="0" applyFont="1" applyBorder="1" applyAlignment="1" applyProtection="1">
      <alignment horizontal="left" vertical="center" wrapText="1"/>
      <protection hidden="1"/>
    </xf>
    <xf numFmtId="0" fontId="0" fillId="0" borderId="23" xfId="0" applyBorder="1" applyProtection="1">
      <protection hidden="1"/>
    </xf>
    <xf numFmtId="0" fontId="0" fillId="0" borderId="24" xfId="0" applyFont="1" applyBorder="1" applyAlignment="1" applyProtection="1">
      <alignment horizontal="left" vertical="center" wrapText="1"/>
      <protection hidden="1"/>
    </xf>
    <xf numFmtId="0" fontId="1" fillId="0" borderId="8" xfId="0" applyFont="1" applyBorder="1" applyAlignment="1" applyProtection="1">
      <alignment wrapText="1"/>
      <protection hidden="1"/>
    </xf>
    <xf numFmtId="0" fontId="1" fillId="0" borderId="12" xfId="0" applyFont="1" applyBorder="1" applyAlignment="1" applyProtection="1">
      <alignment wrapText="1"/>
      <protection hidden="1"/>
    </xf>
    <xf numFmtId="0" fontId="1" fillId="0" borderId="16" xfId="0" applyFont="1" applyBorder="1" applyAlignment="1" applyProtection="1">
      <alignment wrapText="1"/>
      <protection hidden="1"/>
    </xf>
    <xf numFmtId="0" fontId="0" fillId="0" borderId="17" xfId="0" applyFill="1" applyBorder="1" applyProtection="1">
      <protection hidden="1"/>
    </xf>
    <xf numFmtId="0" fontId="0" fillId="0" borderId="18" xfId="0" applyFill="1" applyBorder="1" applyProtection="1">
      <protection hidden="1"/>
    </xf>
    <xf numFmtId="0" fontId="0" fillId="0" borderId="19" xfId="0" applyFill="1" applyBorder="1" applyProtection="1">
      <protection hidden="1"/>
    </xf>
    <xf numFmtId="0" fontId="1" fillId="0" borderId="4" xfId="0" applyFont="1" applyFill="1" applyBorder="1" applyAlignment="1" applyProtection="1">
      <alignment wrapText="1"/>
      <protection hidden="1"/>
    </xf>
    <xf numFmtId="0" fontId="1" fillId="0" borderId="21" xfId="0" applyFont="1" applyBorder="1" applyProtection="1">
      <protection hidden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1" fillId="0" borderId="24" xfId="0" applyFont="1" applyBorder="1" applyAlignment="1" applyProtection="1">
      <alignment horizontal="left" vertical="center" wrapText="1"/>
      <protection hidden="1"/>
    </xf>
    <xf numFmtId="164" fontId="0" fillId="2" borderId="14" xfId="0" applyNumberFormat="1" applyFill="1" applyBorder="1" applyProtection="1">
      <protection locked="0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wrapText="1"/>
      <protection hidden="1"/>
    </xf>
  </cellXfs>
  <cellStyles count="2">
    <cellStyle name="Гиперссылка" xfId="1" builtinId="8"/>
    <cellStyle name="Обычный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_Work\2017_&#1060;&#1061;&#1048;_&#1048;&#1085;&#1092;&#1086;&#1088;&#1084;&#1072;&#1090;&#1080;&#1082;&#1072;\3_&#1056;&#1072;&#1073;&#1086;&#1095;&#1080;&#1077;%20&#1084;&#1072;&#1090;&#1077;&#1088;&#1080;&#1072;&#1083;&#1099;\2_&#1054;&#1090;&#1076;&#1077;&#1083;&#1100;&#1085;&#1099;&#1077;%20&#1092;&#1072;&#1081;&#1083;&#1099;%20Excel%20&#1082;%20&#1079;&#1072;&#1076;&#1072;&#1095;&#1072;&#1084;\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5" zoomScaleNormal="85" workbookViewId="0">
      <pane ySplit="2" topLeftCell="A3" activePane="bottomLeft" state="frozenSplit"/>
      <selection activeCell="C2" sqref="C2"/>
      <selection pane="bottomLeft"/>
    </sheetView>
  </sheetViews>
  <sheetFormatPr defaultColWidth="8.85546875" defaultRowHeight="15" x14ac:dyDescent="0.25"/>
  <cols>
    <col min="1" max="1" width="42.28515625" style="1" customWidth="1"/>
    <col min="2" max="2" width="13.7109375" style="1" customWidth="1"/>
    <col min="3" max="3" width="16" style="1" customWidth="1"/>
    <col min="4" max="4" width="12.85546875" style="1" customWidth="1"/>
    <col min="5" max="5" width="8.7109375" style="1" customWidth="1"/>
    <col min="6" max="6" width="4.7109375" style="1" customWidth="1"/>
    <col min="7" max="7" width="5.140625" style="1" customWidth="1"/>
    <col min="8" max="8" width="5" style="1" customWidth="1"/>
    <col min="9" max="9" width="5.42578125" style="1" customWidth="1"/>
    <col min="10" max="16384" width="8.85546875" style="1"/>
  </cols>
  <sheetData>
    <row r="1" spans="1:10" x14ac:dyDescent="0.25">
      <c r="A1" s="2" t="s">
        <v>0</v>
      </c>
      <c r="B1" s="3" t="s">
        <v>19</v>
      </c>
    </row>
    <row r="2" spans="1:10" ht="15.75" thickBot="1" x14ac:dyDescent="0.3">
      <c r="A2" s="5" t="s">
        <v>1</v>
      </c>
    </row>
    <row r="3" spans="1:10" ht="19.5" thickBot="1" x14ac:dyDescent="0.35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5.75" thickBot="1" x14ac:dyDescent="0.3">
      <c r="A4" s="44" t="s">
        <v>20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ht="30.75" thickBot="1" x14ac:dyDescent="0.3">
      <c r="A5" s="6" t="s">
        <v>3</v>
      </c>
      <c r="B5" s="7" t="s">
        <v>4</v>
      </c>
      <c r="C5" s="8" t="s">
        <v>5</v>
      </c>
      <c r="D5" s="9" t="s">
        <v>6</v>
      </c>
    </row>
    <row r="6" spans="1:10" x14ac:dyDescent="0.25">
      <c r="A6" s="10" t="s">
        <v>7</v>
      </c>
      <c r="B6" s="11"/>
      <c r="C6" s="12"/>
      <c r="D6" s="13"/>
    </row>
    <row r="7" spans="1:10" x14ac:dyDescent="0.25">
      <c r="A7" s="14" t="s">
        <v>8</v>
      </c>
      <c r="B7" s="15"/>
      <c r="C7" s="16"/>
      <c r="D7" s="17"/>
    </row>
    <row r="8" spans="1:10" ht="30" x14ac:dyDescent="0.25">
      <c r="A8" s="14" t="str">
        <f>"Плата за минуту поездки свыше "&amp;TEXT(B7,"#")&amp;" минут, руб."</f>
        <v>Плата за минуту поездки свыше  минут, руб.</v>
      </c>
      <c r="B8" s="15"/>
      <c r="C8" s="16"/>
      <c r="D8" s="17"/>
    </row>
    <row r="9" spans="1:10" x14ac:dyDescent="0.25">
      <c r="A9" s="14" t="s">
        <v>9</v>
      </c>
      <c r="B9" s="15"/>
      <c r="C9" s="16"/>
      <c r="D9" s="17"/>
    </row>
    <row r="10" spans="1:10" x14ac:dyDescent="0.25">
      <c r="A10" s="14" t="str">
        <f>"Плата за километр поездки свыше "&amp;TEXT(B9,"#")&amp;" км, руб."</f>
        <v>Плата за километр поездки свыше  км, руб.</v>
      </c>
      <c r="B10" s="15"/>
      <c r="C10" s="16"/>
      <c r="D10" s="17"/>
    </row>
    <row r="11" spans="1:10" x14ac:dyDescent="0.25">
      <c r="A11" s="14" t="s">
        <v>10</v>
      </c>
      <c r="B11" s="18">
        <v>9.5</v>
      </c>
      <c r="C11" s="18">
        <v>9.5</v>
      </c>
      <c r="D11" s="19">
        <v>9.5</v>
      </c>
    </row>
    <row r="12" spans="1:10" x14ac:dyDescent="0.25">
      <c r="A12" s="14" t="s">
        <v>11</v>
      </c>
      <c r="B12" s="18">
        <v>37</v>
      </c>
      <c r="C12" s="18">
        <v>37</v>
      </c>
      <c r="D12" s="19">
        <v>37</v>
      </c>
    </row>
    <row r="13" spans="1:10" ht="15.75" thickBot="1" x14ac:dyDescent="0.3">
      <c r="A13" s="20" t="s">
        <v>12</v>
      </c>
      <c r="B13" s="21"/>
      <c r="C13" s="22"/>
      <c r="D13" s="23"/>
    </row>
    <row r="14" spans="1:10" ht="15.75" thickBot="1" x14ac:dyDescent="0.3"/>
    <row r="15" spans="1:10" ht="30.75" customHeight="1" thickBot="1" x14ac:dyDescent="0.3">
      <c r="A15" s="44" t="s">
        <v>22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.75" thickBot="1" x14ac:dyDescent="0.3">
      <c r="A16" s="25" t="s">
        <v>14</v>
      </c>
      <c r="B16" s="26">
        <v>12</v>
      </c>
    </row>
    <row r="17" spans="1:10" x14ac:dyDescent="0.25">
      <c r="A17" s="27" t="s">
        <v>15</v>
      </c>
      <c r="B17" s="16"/>
    </row>
    <row r="18" spans="1:10" x14ac:dyDescent="0.25">
      <c r="A18" s="28" t="s">
        <v>16</v>
      </c>
      <c r="B18" s="29"/>
    </row>
    <row r="19" spans="1:10" x14ac:dyDescent="0.25">
      <c r="A19" s="28" t="s">
        <v>17</v>
      </c>
      <c r="B19" s="16"/>
    </row>
    <row r="20" spans="1:10" ht="15.75" thickBot="1" x14ac:dyDescent="0.3">
      <c r="A20" s="30" t="s">
        <v>18</v>
      </c>
      <c r="B20" s="16"/>
    </row>
    <row r="21" spans="1:10" ht="15.75" thickBot="1" x14ac:dyDescent="0.3"/>
    <row r="22" spans="1:10" ht="27.75" customHeight="1" thickBot="1" x14ac:dyDescent="0.3">
      <c r="A22" s="44" t="s">
        <v>24</v>
      </c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5.75" thickBot="1" x14ac:dyDescent="0.3">
      <c r="A23" s="25" t="s">
        <v>14</v>
      </c>
      <c r="B23" s="26">
        <v>12</v>
      </c>
    </row>
    <row r="24" spans="1:10" x14ac:dyDescent="0.25">
      <c r="A24" s="27" t="s">
        <v>15</v>
      </c>
      <c r="B24" s="16"/>
    </row>
    <row r="25" spans="1:10" x14ac:dyDescent="0.25">
      <c r="A25" s="28" t="s">
        <v>16</v>
      </c>
      <c r="B25" s="16"/>
    </row>
    <row r="26" spans="1:10" x14ac:dyDescent="0.25">
      <c r="A26" s="28" t="s">
        <v>17</v>
      </c>
      <c r="B26" s="16"/>
    </row>
    <row r="27" spans="1:10" ht="15.75" thickBot="1" x14ac:dyDescent="0.3">
      <c r="A27" s="30" t="s">
        <v>18</v>
      </c>
      <c r="B27" s="29"/>
    </row>
    <row r="48" ht="16.5" customHeight="1" x14ac:dyDescent="0.25"/>
    <row r="49" ht="16.5" customHeight="1" x14ac:dyDescent="0.25"/>
  </sheetData>
  <sheetProtection algorithmName="SHA-512" hashValue="+aw4fwu+ZxgqCtvQ8P26nfktztT4svdhOlzgEg+HCv0Mlsk0XZ286x3SIhs3pIex3yBQa4MSUWOaShDbg3kuYA==" saltValue="VteMzY/wD4gqsnigYMdbYw==" spinCount="100000" sheet="1" objects="1" scenarios="1"/>
  <mergeCells count="4">
    <mergeCell ref="A3:J3"/>
    <mergeCell ref="A4:J4"/>
    <mergeCell ref="A15:J15"/>
    <mergeCell ref="A22:J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="85" zoomScaleNormal="85" workbookViewId="0">
      <pane ySplit="2" topLeftCell="A15" activePane="bottomLeft" state="frozenSplit"/>
      <selection pane="bottomLeft" activeCell="B28" sqref="B28"/>
    </sheetView>
  </sheetViews>
  <sheetFormatPr defaultColWidth="8.85546875" defaultRowHeight="15" x14ac:dyDescent="0.25"/>
  <cols>
    <col min="1" max="1" width="42.28515625" style="1" customWidth="1"/>
    <col min="2" max="2" width="10.140625" style="1" customWidth="1"/>
    <col min="3" max="3" width="14" style="1" customWidth="1"/>
    <col min="4" max="4" width="9.85546875" style="1" customWidth="1"/>
    <col min="5" max="5" width="5.140625" style="1" customWidth="1"/>
    <col min="6" max="6" width="4.7109375" style="1" customWidth="1"/>
    <col min="7" max="7" width="5.140625" style="1" customWidth="1"/>
    <col min="8" max="8" width="5" style="1" customWidth="1"/>
    <col min="9" max="9" width="5.42578125" style="1" customWidth="1"/>
    <col min="10" max="16384" width="8.85546875" style="1"/>
  </cols>
  <sheetData>
    <row r="1" spans="1:10" x14ac:dyDescent="0.25">
      <c r="A1" s="2" t="s">
        <v>0</v>
      </c>
      <c r="B1" s="3" t="s">
        <v>19</v>
      </c>
      <c r="C1" s="4" t="str">
        <f>IF(AND('ПНТ-выбор фирмы(решение)'!E14="верно",'ПНТ-выбор фирмы(решение)'!B21="верно",'ПНТ-выбор фирмы(решение)'!B28="верно"),"решена","не решена")</f>
        <v>не решена</v>
      </c>
      <c r="D1" s="4" t="str">
        <f>E14</f>
        <v>не верно</v>
      </c>
      <c r="E1" s="4" t="str">
        <f>B21</f>
        <v>не верно</v>
      </c>
      <c r="F1" s="4" t="str">
        <f>B28</f>
        <v>не верно</v>
      </c>
    </row>
    <row r="2" spans="1:10" ht="15.75" thickBot="1" x14ac:dyDescent="0.3">
      <c r="A2" s="5" t="s">
        <v>1</v>
      </c>
    </row>
    <row r="3" spans="1:10" ht="19.5" thickBot="1" x14ac:dyDescent="0.35">
      <c r="A3" s="42" t="s">
        <v>2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5.75" thickBot="1" x14ac:dyDescent="0.3">
      <c r="A4" s="44" t="s">
        <v>20</v>
      </c>
      <c r="B4" s="44"/>
      <c r="C4" s="44"/>
      <c r="D4" s="44"/>
      <c r="E4" s="44"/>
      <c r="F4" s="44"/>
      <c r="G4" s="44"/>
      <c r="H4" s="44"/>
      <c r="I4" s="44"/>
      <c r="J4" s="44"/>
    </row>
    <row r="5" spans="1:10" ht="45.75" thickBot="1" x14ac:dyDescent="0.3">
      <c r="A5" s="6" t="s">
        <v>3</v>
      </c>
      <c r="B5" s="7" t="s">
        <v>4</v>
      </c>
      <c r="C5" s="8" t="s">
        <v>5</v>
      </c>
      <c r="D5" s="9" t="s">
        <v>6</v>
      </c>
    </row>
    <row r="6" spans="1:10" x14ac:dyDescent="0.25">
      <c r="A6" s="31" t="s">
        <v>7</v>
      </c>
      <c r="B6" s="11">
        <v>49</v>
      </c>
      <c r="C6" s="12">
        <v>60</v>
      </c>
      <c r="D6" s="13">
        <v>50</v>
      </c>
    </row>
    <row r="7" spans="1:10" x14ac:dyDescent="0.25">
      <c r="A7" s="32" t="s">
        <v>8</v>
      </c>
      <c r="B7" s="15">
        <v>4</v>
      </c>
      <c r="C7" s="16"/>
      <c r="D7" s="17"/>
    </row>
    <row r="8" spans="1:10" ht="30" x14ac:dyDescent="0.25">
      <c r="A8" s="32" t="str">
        <f>"Плата за минуту поездки свыше "&amp;TEXT(B7,"#")&amp;" минут, руб."</f>
        <v>Плата за минуту поездки свыше 4 минут, руб.</v>
      </c>
      <c r="B8" s="15">
        <v>7</v>
      </c>
      <c r="C8" s="16">
        <v>9</v>
      </c>
      <c r="D8" s="17"/>
    </row>
    <row r="9" spans="1:10" x14ac:dyDescent="0.25">
      <c r="A9" s="32" t="s">
        <v>9</v>
      </c>
      <c r="B9" s="15">
        <v>2</v>
      </c>
      <c r="C9" s="16"/>
      <c r="D9" s="17"/>
    </row>
    <row r="10" spans="1:10" ht="30" x14ac:dyDescent="0.25">
      <c r="A10" s="32" t="str">
        <f>"Плата за километр поездки свыше "&amp;TEXT(B9,"#")&amp;" км, руб."</f>
        <v>Плата за километр поездки свыше 2 км, руб.</v>
      </c>
      <c r="B10" s="15">
        <v>7</v>
      </c>
      <c r="C10" s="16"/>
      <c r="D10" s="17">
        <v>12</v>
      </c>
    </row>
    <row r="11" spans="1:10" x14ac:dyDescent="0.25">
      <c r="A11" s="32" t="s">
        <v>10</v>
      </c>
      <c r="B11" s="18">
        <v>9.5</v>
      </c>
      <c r="C11" s="18">
        <v>9.5</v>
      </c>
      <c r="D11" s="19">
        <v>9.5</v>
      </c>
    </row>
    <row r="12" spans="1:10" x14ac:dyDescent="0.25">
      <c r="A12" s="32" t="s">
        <v>11</v>
      </c>
      <c r="B12" s="18">
        <v>37</v>
      </c>
      <c r="C12" s="18">
        <v>37</v>
      </c>
      <c r="D12" s="19">
        <v>37</v>
      </c>
    </row>
    <row r="13" spans="1:10" ht="15.75" thickBot="1" x14ac:dyDescent="0.3">
      <c r="A13" s="33" t="s">
        <v>12</v>
      </c>
      <c r="B13" s="34">
        <f>ROUND(($B$6+IF($B11/(B$12/60)&lt;$B$7,0,($B11/(B$12/60)-$B$7)*$B$8)+IF($B11&lt;$B$9,0,($B11-$B$9)*$B$10)),0)</f>
        <v>181</v>
      </c>
      <c r="C13" s="35">
        <f>ROUND(($C6+B11/(B12/60)*C8),0)</f>
        <v>199</v>
      </c>
      <c r="D13" s="36">
        <f>ROUND((D6+B11*D10),0)</f>
        <v>164</v>
      </c>
    </row>
    <row r="14" spans="1:10" ht="15.75" thickBot="1" x14ac:dyDescent="0.3">
      <c r="A14" s="24" t="s">
        <v>13</v>
      </c>
      <c r="B14" s="4" t="str">
        <f>IFERROR(IF(ROUND('ПНТ-выбор фирмы'!B13,0)='ПНТ-выбор фирмы(решение)'!B13,"верно","не верно"),"не верно")</f>
        <v>не верно</v>
      </c>
      <c r="C14" s="4" t="str">
        <f>IFERROR(IF(ROUND('ПНТ-выбор фирмы'!C13,0)='ПНТ-выбор фирмы(решение)'!C13,"верно","не верно"),"не верно")</f>
        <v>не верно</v>
      </c>
      <c r="D14" s="4" t="str">
        <f>IFERROR(IF(ROUND('ПНТ-выбор фирмы'!D13,0)='ПНТ-выбор фирмы(решение)'!D13,"верно","не верно"),"не верно")</f>
        <v>не верно</v>
      </c>
      <c r="E14" s="4" t="str">
        <f>IF(AND(B14="верно",C14="верно",D14="верно"),"верно","не верно")</f>
        <v>не верно</v>
      </c>
    </row>
    <row r="15" spans="1:10" ht="30.75" customHeight="1" thickBot="1" x14ac:dyDescent="0.3">
      <c r="A15" s="44" t="s">
        <v>21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0" ht="15.75" thickBot="1" x14ac:dyDescent="0.3">
      <c r="A16" s="37" t="s">
        <v>14</v>
      </c>
      <c r="B16" s="26">
        <v>12</v>
      </c>
    </row>
    <row r="17" spans="1:10" x14ac:dyDescent="0.25">
      <c r="A17" s="38" t="s">
        <v>15</v>
      </c>
      <c r="B17" s="41">
        <v>48.9</v>
      </c>
      <c r="C17" s="1" t="s">
        <v>23</v>
      </c>
    </row>
    <row r="18" spans="1:10" x14ac:dyDescent="0.25">
      <c r="A18" s="39" t="s">
        <v>16</v>
      </c>
      <c r="B18" s="16">
        <f>ROUND(($B$6+IF($B$16/(B$17/60)&lt;$B$7,0,($B$16/(B$17/60)-$B$7)*$B$8)+IF($B$16&lt;$B$9,0,($B$16-$B$9)*$B$10)),0)</f>
        <v>194</v>
      </c>
    </row>
    <row r="19" spans="1:10" x14ac:dyDescent="0.25">
      <c r="A19" s="39" t="s">
        <v>17</v>
      </c>
      <c r="B19" s="16">
        <f>ROUND(($C$6+$B$16/(B$17/60)*$C$8),0)</f>
        <v>193</v>
      </c>
    </row>
    <row r="20" spans="1:10" ht="15.75" thickBot="1" x14ac:dyDescent="0.3">
      <c r="A20" s="40" t="s">
        <v>18</v>
      </c>
      <c r="B20" s="16">
        <f>ROUND(($D$6+$B$16*$D$10),0)</f>
        <v>194</v>
      </c>
      <c r="C20" s="1">
        <f>B20-B19</f>
        <v>1</v>
      </c>
    </row>
    <row r="21" spans="1:10" ht="15.75" thickBot="1" x14ac:dyDescent="0.3">
      <c r="A21" s="24" t="s">
        <v>13</v>
      </c>
      <c r="B21" s="4" t="str">
        <f>IFERROR(IF(ROUND('ПНТ-выбор фирмы'!B17,0)=ROUND('ПНТ-выбор фирмы(решение)'!B17,0),"верно","не верно"),"не верно")</f>
        <v>не верно</v>
      </c>
    </row>
    <row r="22" spans="1:10" ht="43.5" customHeight="1" thickBot="1" x14ac:dyDescent="0.3">
      <c r="A22" s="44" t="s">
        <v>24</v>
      </c>
      <c r="B22" s="44"/>
      <c r="C22" s="44"/>
      <c r="D22" s="44"/>
      <c r="E22" s="44"/>
      <c r="F22" s="44"/>
      <c r="G22" s="44"/>
      <c r="H22" s="44"/>
      <c r="I22" s="44"/>
      <c r="J22" s="44"/>
    </row>
    <row r="23" spans="1:10" ht="15.75" thickBot="1" x14ac:dyDescent="0.3">
      <c r="A23" s="37" t="s">
        <v>14</v>
      </c>
      <c r="B23" s="26">
        <v>12</v>
      </c>
    </row>
    <row r="24" spans="1:10" x14ac:dyDescent="0.25">
      <c r="A24" s="38" t="s">
        <v>15</v>
      </c>
      <c r="B24" s="16">
        <v>46.8</v>
      </c>
      <c r="C24" s="1" t="s">
        <v>25</v>
      </c>
    </row>
    <row r="25" spans="1:10" x14ac:dyDescent="0.25">
      <c r="A25" s="39" t="s">
        <v>16</v>
      </c>
      <c r="B25" s="16">
        <f>ROUND(($B$6+IF($B$16/(B$24/60)&lt;$B$7,0,($B$16/(B$24/60)-$B$7)*$B$8)+IF($B$16&lt;$B$9,0,($B$16-$B$9)*$B$10)),0)</f>
        <v>199</v>
      </c>
    </row>
    <row r="26" spans="1:10" x14ac:dyDescent="0.25">
      <c r="A26" s="39" t="s">
        <v>17</v>
      </c>
      <c r="B26" s="16">
        <f>ROUND(($C$6+$B$16/(B$24/60)*$C$8),0)</f>
        <v>198</v>
      </c>
      <c r="C26" s="1">
        <f>B25-B26</f>
        <v>1</v>
      </c>
    </row>
    <row r="27" spans="1:10" ht="15.75" thickBot="1" x14ac:dyDescent="0.3">
      <c r="A27" s="40" t="s">
        <v>18</v>
      </c>
      <c r="B27" s="16">
        <f>ROUND(($D$6+$B$16*$D$10),0)</f>
        <v>194</v>
      </c>
    </row>
    <row r="28" spans="1:10" x14ac:dyDescent="0.25">
      <c r="A28" s="24" t="s">
        <v>13</v>
      </c>
      <c r="B28" s="4" t="str">
        <f>IFERROR(IF(ROUND('ПНТ-выбор фирмы'!B24,0)=ROUND('ПНТ-выбор фирмы(решение)'!B24,0),"верно","не верно"),"не верно")</f>
        <v>не верно</v>
      </c>
    </row>
    <row r="48" ht="16.5" customHeight="1" x14ac:dyDescent="0.25"/>
    <row r="49" ht="16.5" customHeight="1" x14ac:dyDescent="0.25"/>
  </sheetData>
  <mergeCells count="4">
    <mergeCell ref="A3:J3"/>
    <mergeCell ref="A4:J4"/>
    <mergeCell ref="A15:J15"/>
    <mergeCell ref="A22:J22"/>
  </mergeCells>
  <conditionalFormatting sqref="B14:D14">
    <cfRule type="cellIs" dxfId="6" priority="5" operator="equal">
      <formula>"верно"</formula>
    </cfRule>
  </conditionalFormatting>
  <conditionalFormatting sqref="C1">
    <cfRule type="cellIs" dxfId="5" priority="7" operator="equal">
      <formula>"верно"</formula>
    </cfRule>
  </conditionalFormatting>
  <conditionalFormatting sqref="C1">
    <cfRule type="cellIs" dxfId="4" priority="6" operator="equal">
      <formula>"Решена"</formula>
    </cfRule>
  </conditionalFormatting>
  <conditionalFormatting sqref="E14">
    <cfRule type="cellIs" dxfId="3" priority="4" operator="equal">
      <formula>"верно"</formula>
    </cfRule>
  </conditionalFormatting>
  <conditionalFormatting sqref="B21">
    <cfRule type="cellIs" dxfId="2" priority="3" operator="equal">
      <formula>"верно"</formula>
    </cfRule>
  </conditionalFormatting>
  <conditionalFormatting sqref="B28">
    <cfRule type="cellIs" dxfId="1" priority="2" operator="equal">
      <formula>"верно"</formula>
    </cfRule>
  </conditionalFormatting>
  <conditionalFormatting sqref="D1:F1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ПНТ-выбор фирмы</vt:lpstr>
      <vt:lpstr>ПНТ-выбор фирмы(решение)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Dmitry</cp:lastModifiedBy>
  <dcterms:created xsi:type="dcterms:W3CDTF">2018-07-19T11:42:58Z</dcterms:created>
  <dcterms:modified xsi:type="dcterms:W3CDTF">2018-08-26T08:22:50Z</dcterms:modified>
</cp:coreProperties>
</file>