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680" windowHeight="13110"/>
  </bookViews>
  <sheets>
    <sheet name="colors" sheetId="1" r:id="rId1"/>
  </sheets>
  <externalReferences>
    <externalReference r:id="rId2"/>
    <externalReference r:id="rId3"/>
  </externalReferences>
  <definedNames>
    <definedName name="_xlnm._FilterDatabase" localSheetId="0" hidden="1">colors!$A$1:$E$289</definedName>
    <definedName name="chrQuote">CHAR(34)</definedName>
    <definedName name="classRuler">"ruler"</definedName>
    <definedName name="classSW">"sw"</definedName>
    <definedName name="ColorTable" localSheetId="0">colors!$A$1:$E$289</definedName>
    <definedName name="comma">","</definedName>
    <definedName name="_xlnm.Criteria" localSheetId="0">colors!$G$1:$G$2</definedName>
    <definedName name="dataHi">[1]MixTree!$B$12</definedName>
    <definedName name="dataLookup">[1]MixTree!$B$10:$D$12</definedName>
    <definedName name="dblQuote">CHAR(34)</definedName>
    <definedName name="_xlnm.Extract" localSheetId="0">colors!$I$1:$L$1</definedName>
    <definedName name="idGradient">"grad"</definedName>
    <definedName name="idHalo">"halo"</definedName>
    <definedName name="idLine">"line"</definedName>
    <definedName name="idMarker">"mark"</definedName>
    <definedName name="idNode">"node"</definedName>
    <definedName name="idText">"text"</definedName>
    <definedName name="maxNodeLen">[1]MixTree!$CI$35</definedName>
    <definedName name="Node2Staff">[1]Audio!$B$3:$L$32</definedName>
    <definedName name="rulerColOffset">4</definedName>
    <definedName name="SecsPerMin" comment="Seconds per Minute">60</definedName>
    <definedName name="SongTitle">"SF-dance-"</definedName>
    <definedName name="space">" "</definedName>
    <definedName name="tagCircle">"&lt;circle"</definedName>
    <definedName name="tagGradient">"&lt;radialGradient"</definedName>
    <definedName name="tagGroup">"&lt;g"</definedName>
    <definedName name="tagGroupEnd">"&lt;/g&gt;"</definedName>
    <definedName name="tagLine">"&lt;line"</definedName>
    <definedName name="tagRect">"&lt;rect"</definedName>
    <definedName name="tagText">"&lt;text"</definedName>
    <definedName name="TitleDelim">" • "</definedName>
    <definedName name="TreeWidth">[2]SVG!$N$3</definedName>
    <definedName name="txt_end">"end"</definedName>
    <definedName name="txt_fsgt">"/&gt;"</definedName>
    <definedName name="txt_gt">"&gt;"</definedName>
    <definedName name="txt_marker">"marker-"</definedName>
    <definedName name="txt_start">"start"</definedName>
    <definedName name="txt_url">"url(#"</definedName>
    <definedName name="txtLo">"Lo"</definedName>
    <definedName name="txtOut">"Ot"</definedName>
    <definedName name="VTTarrow">"--&gt;"</definedName>
  </definedNames>
  <calcPr calcId="145621"/>
</workbook>
</file>

<file path=xl/calcChain.xml><?xml version="1.0" encoding="utf-8"?>
<calcChain xmlns="http://schemas.openxmlformats.org/spreadsheetml/2006/main">
  <c r="M2" i="1" l="1"/>
  <c r="N2" i="1"/>
  <c r="T2" i="1"/>
  <c r="U2" i="1"/>
  <c r="V2" i="1"/>
  <c r="AC2" i="1"/>
  <c r="A3" i="1"/>
  <c r="M3" i="1"/>
  <c r="N3" i="1"/>
  <c r="T3" i="1"/>
  <c r="U3" i="1"/>
  <c r="X3" i="1" s="1"/>
  <c r="V3" i="1"/>
  <c r="AC3" i="1"/>
  <c r="A4" i="1"/>
  <c r="M4" i="1"/>
  <c r="N4" i="1"/>
  <c r="T4" i="1"/>
  <c r="U4" i="1"/>
  <c r="V4" i="1"/>
  <c r="A5" i="1"/>
  <c r="M5" i="1"/>
  <c r="N5" i="1"/>
  <c r="T5" i="1"/>
  <c r="U5" i="1"/>
  <c r="X5" i="1" s="1"/>
  <c r="V5" i="1"/>
  <c r="AC5" i="1"/>
  <c r="A6" i="1"/>
  <c r="M6" i="1"/>
  <c r="N6" i="1"/>
  <c r="T6" i="1"/>
  <c r="U6" i="1"/>
  <c r="X6" i="1" s="1"/>
  <c r="V6" i="1"/>
  <c r="AC6" i="1"/>
  <c r="A7" i="1"/>
  <c r="M7" i="1"/>
  <c r="N7" i="1"/>
  <c r="T7" i="1"/>
  <c r="U7" i="1"/>
  <c r="X7" i="1" s="1"/>
  <c r="V7" i="1"/>
  <c r="AC7" i="1"/>
  <c r="A8" i="1"/>
  <c r="M8" i="1"/>
  <c r="N8" i="1"/>
  <c r="T8" i="1"/>
  <c r="U8" i="1"/>
  <c r="X8" i="1" s="1"/>
  <c r="V8" i="1"/>
  <c r="AC8" i="1"/>
  <c r="A9" i="1"/>
  <c r="M9" i="1"/>
  <c r="N9" i="1"/>
  <c r="T9" i="1"/>
  <c r="U9" i="1"/>
  <c r="X9" i="1" s="1"/>
  <c r="V9" i="1"/>
  <c r="AC9" i="1"/>
  <c r="A10" i="1"/>
  <c r="M10" i="1"/>
  <c r="N10" i="1"/>
  <c r="T10" i="1"/>
  <c r="U10" i="1"/>
  <c r="X10" i="1" s="1"/>
  <c r="V10" i="1"/>
  <c r="A11" i="1"/>
  <c r="M11" i="1"/>
  <c r="N11" i="1"/>
  <c r="T11" i="1"/>
  <c r="U11" i="1"/>
  <c r="X11" i="1" s="1"/>
  <c r="V11" i="1"/>
  <c r="AC11" i="1"/>
  <c r="A12" i="1"/>
  <c r="M12" i="1"/>
  <c r="N12" i="1"/>
  <c r="T12" i="1"/>
  <c r="U12" i="1"/>
  <c r="X12" i="1" s="1"/>
  <c r="V12" i="1"/>
  <c r="AC12" i="1"/>
  <c r="A13" i="1"/>
  <c r="M13" i="1"/>
  <c r="N13" i="1"/>
  <c r="T13" i="1"/>
  <c r="U13" i="1"/>
  <c r="X13" i="1" s="1"/>
  <c r="V13" i="1"/>
  <c r="A14" i="1"/>
  <c r="M14" i="1"/>
  <c r="N14" i="1"/>
  <c r="T14" i="1"/>
  <c r="U14" i="1"/>
  <c r="X14" i="1" s="1"/>
  <c r="V14" i="1"/>
  <c r="AC14" i="1"/>
  <c r="A15" i="1"/>
  <c r="M15" i="1"/>
  <c r="N15" i="1"/>
  <c r="T15" i="1"/>
  <c r="U15" i="1"/>
  <c r="V15" i="1"/>
  <c r="M16" i="1"/>
  <c r="N16" i="1"/>
  <c r="T16" i="1"/>
  <c r="U16" i="1"/>
  <c r="X16" i="1" s="1"/>
  <c r="V16" i="1"/>
  <c r="W16" i="1"/>
  <c r="AC16" i="1"/>
  <c r="A17" i="1"/>
  <c r="M17" i="1"/>
  <c r="N17" i="1"/>
  <c r="T17" i="1"/>
  <c r="U17" i="1"/>
  <c r="X17" i="1" s="1"/>
  <c r="V17" i="1"/>
  <c r="W17" i="1"/>
  <c r="AC17" i="1"/>
  <c r="A18" i="1"/>
  <c r="M18" i="1"/>
  <c r="N18" i="1"/>
  <c r="T18" i="1"/>
  <c r="U18" i="1"/>
  <c r="X18" i="1" s="1"/>
  <c r="V18" i="1"/>
  <c r="W18" i="1"/>
  <c r="AC18" i="1"/>
  <c r="M19" i="1"/>
  <c r="N19" i="1"/>
  <c r="T19" i="1"/>
  <c r="U19" i="1"/>
  <c r="V19" i="1"/>
  <c r="A20" i="1"/>
  <c r="M20" i="1"/>
  <c r="N20" i="1"/>
  <c r="T20" i="1"/>
  <c r="U20" i="1"/>
  <c r="V20" i="1"/>
  <c r="A21" i="1"/>
  <c r="M21" i="1"/>
  <c r="N21" i="1"/>
  <c r="T21" i="1"/>
  <c r="U21" i="1"/>
  <c r="V21" i="1"/>
  <c r="A22" i="1"/>
  <c r="M22" i="1"/>
  <c r="N22" i="1"/>
  <c r="T22" i="1"/>
  <c r="U22" i="1"/>
  <c r="V22" i="1"/>
  <c r="A23" i="1"/>
  <c r="M23" i="1"/>
  <c r="N23" i="1"/>
  <c r="T23" i="1"/>
  <c r="W23" i="1" s="1"/>
  <c r="U23" i="1"/>
  <c r="V23" i="1"/>
  <c r="X23" i="1"/>
  <c r="Z23" i="1" s="1"/>
  <c r="AC23" i="1"/>
  <c r="AH23" i="1"/>
  <c r="AE23" i="1" s="1"/>
  <c r="A24" i="1"/>
  <c r="M24" i="1"/>
  <c r="N24" i="1"/>
  <c r="T24" i="1"/>
  <c r="U24" i="1"/>
  <c r="V24" i="1"/>
  <c r="A25" i="1"/>
  <c r="M25" i="1"/>
  <c r="N25" i="1"/>
  <c r="T25" i="1"/>
  <c r="AC25" i="1" s="1"/>
  <c r="U25" i="1"/>
  <c r="V25" i="1"/>
  <c r="W25" i="1"/>
  <c r="X25" i="1"/>
  <c r="A26" i="1"/>
  <c r="M26" i="1"/>
  <c r="N26" i="1"/>
  <c r="T26" i="1"/>
  <c r="AC26" i="1" s="1"/>
  <c r="U26" i="1"/>
  <c r="V26" i="1"/>
  <c r="W26" i="1"/>
  <c r="Q26" i="1" s="1"/>
  <c r="X26" i="1"/>
  <c r="A27" i="1"/>
  <c r="M27" i="1"/>
  <c r="N27" i="1"/>
  <c r="T27" i="1"/>
  <c r="AC27" i="1" s="1"/>
  <c r="U27" i="1"/>
  <c r="V27" i="1"/>
  <c r="W27" i="1"/>
  <c r="X27" i="1"/>
  <c r="A28" i="1"/>
  <c r="M28" i="1"/>
  <c r="N28" i="1"/>
  <c r="T28" i="1"/>
  <c r="AC28" i="1" s="1"/>
  <c r="U28" i="1"/>
  <c r="V28" i="1"/>
  <c r="W28" i="1"/>
  <c r="Q28" i="1" s="1"/>
  <c r="X28" i="1"/>
  <c r="A29" i="1"/>
  <c r="M29" i="1"/>
  <c r="N29" i="1"/>
  <c r="T29" i="1"/>
  <c r="AC29" i="1" s="1"/>
  <c r="U29" i="1"/>
  <c r="V29" i="1"/>
  <c r="W29" i="1"/>
  <c r="X29" i="1"/>
  <c r="A30" i="1"/>
  <c r="M30" i="1"/>
  <c r="N30" i="1"/>
  <c r="T30" i="1"/>
  <c r="W30" i="1" s="1"/>
  <c r="U30" i="1"/>
  <c r="V30" i="1"/>
  <c r="A31" i="1"/>
  <c r="M31" i="1"/>
  <c r="N31" i="1"/>
  <c r="T31" i="1"/>
  <c r="W31" i="1" s="1"/>
  <c r="U31" i="1"/>
  <c r="V31" i="1"/>
  <c r="A32" i="1"/>
  <c r="M32" i="1"/>
  <c r="N32" i="1"/>
  <c r="T32" i="1"/>
  <c r="W32" i="1" s="1"/>
  <c r="U32" i="1"/>
  <c r="V32" i="1"/>
  <c r="A33" i="1"/>
  <c r="M33" i="1"/>
  <c r="N33" i="1"/>
  <c r="T33" i="1"/>
  <c r="W33" i="1" s="1"/>
  <c r="U33" i="1"/>
  <c r="V33" i="1"/>
  <c r="A34" i="1"/>
  <c r="M34" i="1"/>
  <c r="N34" i="1"/>
  <c r="T34" i="1"/>
  <c r="W34" i="1" s="1"/>
  <c r="U34" i="1"/>
  <c r="V34" i="1"/>
  <c r="A35" i="1"/>
  <c r="M35" i="1"/>
  <c r="N35" i="1"/>
  <c r="T35" i="1"/>
  <c r="W35" i="1" s="1"/>
  <c r="U35" i="1"/>
  <c r="V35" i="1"/>
  <c r="A36" i="1"/>
  <c r="M36" i="1"/>
  <c r="N36" i="1"/>
  <c r="T36" i="1"/>
  <c r="W36" i="1" s="1"/>
  <c r="U36" i="1"/>
  <c r="V36" i="1"/>
  <c r="A37" i="1"/>
  <c r="M37" i="1"/>
  <c r="N37" i="1"/>
  <c r="T37" i="1"/>
  <c r="U37" i="1"/>
  <c r="V37" i="1"/>
  <c r="X37" i="1"/>
  <c r="A38" i="1"/>
  <c r="M38" i="1"/>
  <c r="N38" i="1"/>
  <c r="T38" i="1"/>
  <c r="U38" i="1"/>
  <c r="V38" i="1"/>
  <c r="AC38" i="1"/>
  <c r="A39" i="1"/>
  <c r="M39" i="1"/>
  <c r="N39" i="1"/>
  <c r="T39" i="1"/>
  <c r="U39" i="1"/>
  <c r="V39" i="1"/>
  <c r="X39" i="1"/>
  <c r="M40" i="1"/>
  <c r="N40" i="1"/>
  <c r="T40" i="1"/>
  <c r="U40" i="1"/>
  <c r="V40" i="1"/>
  <c r="AC40" i="1" s="1"/>
  <c r="M41" i="1"/>
  <c r="N41" i="1"/>
  <c r="T41" i="1"/>
  <c r="U41" i="1"/>
  <c r="X41" i="1" s="1"/>
  <c r="Y41" i="1" s="1"/>
  <c r="R41" i="1" s="1"/>
  <c r="V41" i="1"/>
  <c r="AC41" i="1" s="1"/>
  <c r="W41" i="1"/>
  <c r="A42" i="1"/>
  <c r="M42" i="1"/>
  <c r="N42" i="1"/>
  <c r="T42" i="1"/>
  <c r="U42" i="1"/>
  <c r="X42" i="1" s="1"/>
  <c r="Y42" i="1" s="1"/>
  <c r="R42" i="1" s="1"/>
  <c r="V42" i="1"/>
  <c r="AC42" i="1" s="1"/>
  <c r="W42" i="1"/>
  <c r="A43" i="1"/>
  <c r="M43" i="1"/>
  <c r="N43" i="1"/>
  <c r="T43" i="1"/>
  <c r="U43" i="1"/>
  <c r="X43" i="1" s="1"/>
  <c r="V43" i="1"/>
  <c r="AC43" i="1" s="1"/>
  <c r="A44" i="1"/>
  <c r="M44" i="1"/>
  <c r="N44" i="1"/>
  <c r="T44" i="1"/>
  <c r="U44" i="1"/>
  <c r="X44" i="1" s="1"/>
  <c r="V44" i="1"/>
  <c r="AC44" i="1" s="1"/>
  <c r="A45" i="1"/>
  <c r="M45" i="1"/>
  <c r="N45" i="1"/>
  <c r="T45" i="1"/>
  <c r="U45" i="1"/>
  <c r="X45" i="1" s="1"/>
  <c r="V45" i="1"/>
  <c r="AC45" i="1" s="1"/>
  <c r="A46" i="1"/>
  <c r="M46" i="1"/>
  <c r="N46" i="1"/>
  <c r="T46" i="1"/>
  <c r="U46" i="1"/>
  <c r="X46" i="1" s="1"/>
  <c r="V46" i="1"/>
  <c r="AC46" i="1" s="1"/>
  <c r="A47" i="1"/>
  <c r="M47" i="1"/>
  <c r="N47" i="1"/>
  <c r="T47" i="1"/>
  <c r="U47" i="1"/>
  <c r="X47" i="1" s="1"/>
  <c r="V47" i="1"/>
  <c r="W47" i="1"/>
  <c r="Y47" i="1"/>
  <c r="R47" i="1" s="1"/>
  <c r="AC47" i="1"/>
  <c r="A48" i="1"/>
  <c r="M48" i="1"/>
  <c r="N48" i="1"/>
  <c r="T48" i="1"/>
  <c r="U48" i="1"/>
  <c r="X48" i="1" s="1"/>
  <c r="V48" i="1"/>
  <c r="W48" i="1"/>
  <c r="Y48" i="1"/>
  <c r="R48" i="1" s="1"/>
  <c r="AC48" i="1"/>
  <c r="A49" i="1"/>
  <c r="M49" i="1"/>
  <c r="N49" i="1"/>
  <c r="T49" i="1"/>
  <c r="U49" i="1"/>
  <c r="V49" i="1"/>
  <c r="W49" i="1"/>
  <c r="AC49" i="1"/>
  <c r="A50" i="1"/>
  <c r="M50" i="1"/>
  <c r="N50" i="1"/>
  <c r="T50" i="1"/>
  <c r="U50" i="1"/>
  <c r="V50" i="1"/>
  <c r="W50" i="1"/>
  <c r="AC50" i="1"/>
  <c r="A51" i="1"/>
  <c r="M51" i="1"/>
  <c r="N51" i="1"/>
  <c r="T51" i="1"/>
  <c r="U51" i="1"/>
  <c r="V51" i="1"/>
  <c r="W51" i="1"/>
  <c r="AC51" i="1"/>
  <c r="A52" i="1"/>
  <c r="M52" i="1"/>
  <c r="N52" i="1"/>
  <c r="T52" i="1"/>
  <c r="U52" i="1"/>
  <c r="V52" i="1"/>
  <c r="W52" i="1"/>
  <c r="AC52" i="1"/>
  <c r="A53" i="1"/>
  <c r="M53" i="1"/>
  <c r="N53" i="1"/>
  <c r="T53" i="1"/>
  <c r="U53" i="1"/>
  <c r="V53" i="1"/>
  <c r="A54" i="1"/>
  <c r="M54" i="1"/>
  <c r="N54" i="1"/>
  <c r="T54" i="1"/>
  <c r="U54" i="1"/>
  <c r="V54" i="1"/>
  <c r="W54" i="1"/>
  <c r="AC54" i="1"/>
  <c r="A55" i="1"/>
  <c r="M55" i="1"/>
  <c r="N55" i="1"/>
  <c r="T55" i="1"/>
  <c r="U55" i="1"/>
  <c r="V55" i="1"/>
  <c r="W55" i="1" s="1"/>
  <c r="AC55" i="1"/>
  <c r="A56" i="1"/>
  <c r="M56" i="1"/>
  <c r="N56" i="1"/>
  <c r="T56" i="1"/>
  <c r="U56" i="1"/>
  <c r="V56" i="1"/>
  <c r="W56" i="1"/>
  <c r="AC56" i="1"/>
  <c r="A57" i="1"/>
  <c r="M57" i="1"/>
  <c r="N57" i="1"/>
  <c r="T57" i="1"/>
  <c r="U57" i="1"/>
  <c r="V57" i="1"/>
  <c r="W57" i="1" s="1"/>
  <c r="AC57" i="1"/>
  <c r="A58" i="1"/>
  <c r="M58" i="1"/>
  <c r="N58" i="1"/>
  <c r="T58" i="1"/>
  <c r="U58" i="1"/>
  <c r="V58" i="1"/>
  <c r="W58" i="1"/>
  <c r="AC58" i="1"/>
  <c r="A59" i="1"/>
  <c r="M59" i="1"/>
  <c r="N59" i="1"/>
  <c r="T59" i="1"/>
  <c r="U59" i="1"/>
  <c r="V59" i="1"/>
  <c r="W59" i="1" s="1"/>
  <c r="AC59" i="1"/>
  <c r="A60" i="1"/>
  <c r="M60" i="1"/>
  <c r="N60" i="1"/>
  <c r="T60" i="1"/>
  <c r="U60" i="1"/>
  <c r="V60" i="1"/>
  <c r="A61" i="1"/>
  <c r="M61" i="1"/>
  <c r="N61" i="1"/>
  <c r="T61" i="1"/>
  <c r="U61" i="1"/>
  <c r="V61" i="1"/>
  <c r="A62" i="1"/>
  <c r="M62" i="1"/>
  <c r="N62" i="1"/>
  <c r="T62" i="1"/>
  <c r="U62" i="1"/>
  <c r="V62" i="1"/>
  <c r="A63" i="1"/>
  <c r="M63" i="1"/>
  <c r="N63" i="1"/>
  <c r="T63" i="1"/>
  <c r="U63" i="1"/>
  <c r="V63" i="1"/>
  <c r="A64" i="1"/>
  <c r="M64" i="1"/>
  <c r="N64" i="1"/>
  <c r="T64" i="1"/>
  <c r="U64" i="1"/>
  <c r="V64" i="1"/>
  <c r="A65" i="1"/>
  <c r="M65" i="1"/>
  <c r="N65" i="1"/>
  <c r="T65" i="1"/>
  <c r="U65" i="1"/>
  <c r="V65" i="1"/>
  <c r="A66" i="1"/>
  <c r="M66" i="1"/>
  <c r="N66" i="1"/>
  <c r="T66" i="1"/>
  <c r="U66" i="1"/>
  <c r="V66" i="1"/>
  <c r="A67" i="1"/>
  <c r="M67" i="1"/>
  <c r="N67" i="1"/>
  <c r="T67" i="1"/>
  <c r="U67" i="1"/>
  <c r="V67" i="1"/>
  <c r="A68" i="1"/>
  <c r="M68" i="1"/>
  <c r="N68" i="1"/>
  <c r="T68" i="1"/>
  <c r="U68" i="1"/>
  <c r="V68" i="1"/>
  <c r="A69" i="1"/>
  <c r="M69" i="1"/>
  <c r="N69" i="1"/>
  <c r="T69" i="1"/>
  <c r="U69" i="1"/>
  <c r="V69" i="1"/>
  <c r="A70" i="1"/>
  <c r="M70" i="1"/>
  <c r="N70" i="1"/>
  <c r="T70" i="1"/>
  <c r="U70" i="1"/>
  <c r="V70" i="1"/>
  <c r="A71" i="1"/>
  <c r="M71" i="1"/>
  <c r="N71" i="1"/>
  <c r="T71" i="1"/>
  <c r="U71" i="1"/>
  <c r="V71" i="1"/>
  <c r="A72" i="1"/>
  <c r="M72" i="1"/>
  <c r="N72" i="1"/>
  <c r="T72" i="1"/>
  <c r="U72" i="1"/>
  <c r="V72" i="1"/>
  <c r="A73" i="1"/>
  <c r="M73" i="1"/>
  <c r="N73" i="1"/>
  <c r="T73" i="1"/>
  <c r="U73" i="1"/>
  <c r="V73" i="1"/>
  <c r="A74" i="1"/>
  <c r="M74" i="1"/>
  <c r="N74" i="1"/>
  <c r="T74" i="1"/>
  <c r="U74" i="1"/>
  <c r="V74" i="1"/>
  <c r="A75" i="1"/>
  <c r="M75" i="1"/>
  <c r="N75" i="1"/>
  <c r="T75" i="1"/>
  <c r="U75" i="1"/>
  <c r="V75" i="1"/>
  <c r="A76" i="1"/>
  <c r="M76" i="1"/>
  <c r="N76" i="1"/>
  <c r="T76" i="1"/>
  <c r="U76" i="1"/>
  <c r="V76" i="1"/>
  <c r="A77" i="1"/>
  <c r="M77" i="1"/>
  <c r="N77" i="1"/>
  <c r="T77" i="1"/>
  <c r="U77" i="1"/>
  <c r="V77" i="1"/>
  <c r="A78" i="1"/>
  <c r="M78" i="1"/>
  <c r="N78" i="1"/>
  <c r="T78" i="1"/>
  <c r="U78" i="1"/>
  <c r="V78" i="1"/>
  <c r="A79" i="1"/>
  <c r="M79" i="1"/>
  <c r="N79" i="1"/>
  <c r="T79" i="1"/>
  <c r="U79" i="1"/>
  <c r="V79" i="1"/>
  <c r="A80" i="1"/>
  <c r="M80" i="1"/>
  <c r="N80" i="1"/>
  <c r="T80" i="1"/>
  <c r="U80" i="1"/>
  <c r="V80" i="1"/>
  <c r="A81" i="1"/>
  <c r="M81" i="1"/>
  <c r="N81" i="1"/>
  <c r="T81" i="1"/>
  <c r="U81" i="1"/>
  <c r="V81" i="1"/>
  <c r="A82" i="1"/>
  <c r="M82" i="1"/>
  <c r="N82" i="1"/>
  <c r="T82" i="1"/>
  <c r="U82" i="1"/>
  <c r="V82" i="1"/>
  <c r="A83" i="1"/>
  <c r="M83" i="1"/>
  <c r="N83" i="1"/>
  <c r="T83" i="1"/>
  <c r="U83" i="1"/>
  <c r="V83" i="1"/>
  <c r="A84" i="1"/>
  <c r="M84" i="1"/>
  <c r="N84" i="1"/>
  <c r="T84" i="1"/>
  <c r="U84" i="1"/>
  <c r="V84" i="1"/>
  <c r="A85" i="1"/>
  <c r="M85" i="1"/>
  <c r="N85" i="1"/>
  <c r="T85" i="1"/>
  <c r="U85" i="1"/>
  <c r="V85" i="1"/>
  <c r="A86" i="1"/>
  <c r="M86" i="1"/>
  <c r="N86" i="1"/>
  <c r="T86" i="1"/>
  <c r="U86" i="1"/>
  <c r="W86" i="1" s="1"/>
  <c r="V86" i="1"/>
  <c r="A87" i="1"/>
  <c r="M87" i="1"/>
  <c r="N87" i="1"/>
  <c r="T87" i="1"/>
  <c r="U87" i="1"/>
  <c r="W87" i="1" s="1"/>
  <c r="V87" i="1"/>
  <c r="A88" i="1"/>
  <c r="M88" i="1"/>
  <c r="N88" i="1"/>
  <c r="T88" i="1"/>
  <c r="U88" i="1"/>
  <c r="W88" i="1" s="1"/>
  <c r="V88" i="1"/>
  <c r="A89" i="1"/>
  <c r="M89" i="1"/>
  <c r="N89" i="1"/>
  <c r="T89" i="1"/>
  <c r="U89" i="1"/>
  <c r="W89" i="1" s="1"/>
  <c r="V89" i="1"/>
  <c r="A90" i="1"/>
  <c r="M90" i="1"/>
  <c r="N90" i="1"/>
  <c r="T90" i="1"/>
  <c r="U90" i="1"/>
  <c r="X90" i="1" s="1"/>
  <c r="V90" i="1"/>
  <c r="AC90" i="1"/>
  <c r="A91" i="1"/>
  <c r="M91" i="1"/>
  <c r="N91" i="1"/>
  <c r="T91" i="1"/>
  <c r="W91" i="1" s="1"/>
  <c r="U91" i="1"/>
  <c r="V91" i="1"/>
  <c r="X91" i="1"/>
  <c r="A92" i="1"/>
  <c r="M92" i="1"/>
  <c r="N92" i="1"/>
  <c r="T92" i="1"/>
  <c r="U92" i="1"/>
  <c r="X92" i="1" s="1"/>
  <c r="V92" i="1"/>
  <c r="A93" i="1"/>
  <c r="M93" i="1"/>
  <c r="N93" i="1"/>
  <c r="T93" i="1"/>
  <c r="U93" i="1"/>
  <c r="X93" i="1" s="1"/>
  <c r="V93" i="1"/>
  <c r="A94" i="1"/>
  <c r="M94" i="1"/>
  <c r="N94" i="1"/>
  <c r="T94" i="1"/>
  <c r="U94" i="1"/>
  <c r="X94" i="1" s="1"/>
  <c r="V94" i="1"/>
  <c r="A95" i="1"/>
  <c r="M95" i="1"/>
  <c r="N95" i="1"/>
  <c r="T95" i="1"/>
  <c r="U95" i="1"/>
  <c r="X95" i="1" s="1"/>
  <c r="V95" i="1"/>
  <c r="A96" i="1"/>
  <c r="M96" i="1"/>
  <c r="N96" i="1"/>
  <c r="T96" i="1"/>
  <c r="U96" i="1"/>
  <c r="X96" i="1" s="1"/>
  <c r="V96" i="1"/>
  <c r="A97" i="1"/>
  <c r="M97" i="1"/>
  <c r="N97" i="1"/>
  <c r="T97" i="1"/>
  <c r="U97" i="1"/>
  <c r="X97" i="1" s="1"/>
  <c r="V97" i="1"/>
  <c r="A98" i="1"/>
  <c r="M98" i="1"/>
  <c r="N98" i="1"/>
  <c r="T98" i="1"/>
  <c r="U98" i="1"/>
  <c r="X98" i="1" s="1"/>
  <c r="V98" i="1"/>
  <c r="A99" i="1"/>
  <c r="M99" i="1"/>
  <c r="N99" i="1"/>
  <c r="T99" i="1"/>
  <c r="U99" i="1"/>
  <c r="X99" i="1" s="1"/>
  <c r="V99" i="1"/>
  <c r="A100" i="1"/>
  <c r="M100" i="1"/>
  <c r="N100" i="1"/>
  <c r="T100" i="1"/>
  <c r="U100" i="1"/>
  <c r="V100" i="1"/>
  <c r="A101" i="1"/>
  <c r="M101" i="1"/>
  <c r="N101" i="1"/>
  <c r="T101" i="1"/>
  <c r="U101" i="1"/>
  <c r="V101" i="1"/>
  <c r="A102" i="1"/>
  <c r="M102" i="1"/>
  <c r="N102" i="1"/>
  <c r="T102" i="1"/>
  <c r="U102" i="1"/>
  <c r="V102" i="1"/>
  <c r="A103" i="1"/>
  <c r="M103" i="1"/>
  <c r="N103" i="1"/>
  <c r="T103" i="1"/>
  <c r="U103" i="1"/>
  <c r="V103" i="1"/>
  <c r="A104" i="1"/>
  <c r="M104" i="1"/>
  <c r="N104" i="1"/>
  <c r="T104" i="1"/>
  <c r="U104" i="1"/>
  <c r="V104" i="1"/>
  <c r="A105" i="1"/>
  <c r="M105" i="1"/>
  <c r="N105" i="1"/>
  <c r="T105" i="1"/>
  <c r="U105" i="1"/>
  <c r="V105" i="1"/>
  <c r="A106" i="1"/>
  <c r="M106" i="1"/>
  <c r="N106" i="1"/>
  <c r="T106" i="1"/>
  <c r="U106" i="1"/>
  <c r="V106" i="1"/>
  <c r="A107" i="1"/>
  <c r="M107" i="1"/>
  <c r="N107" i="1"/>
  <c r="T107" i="1"/>
  <c r="U107" i="1"/>
  <c r="V107" i="1"/>
  <c r="A108" i="1"/>
  <c r="M108" i="1"/>
  <c r="N108" i="1"/>
  <c r="T108" i="1"/>
  <c r="U108" i="1"/>
  <c r="V108" i="1"/>
  <c r="A109" i="1"/>
  <c r="M109" i="1"/>
  <c r="N109" i="1"/>
  <c r="T109" i="1"/>
  <c r="W109" i="1" s="1"/>
  <c r="U109" i="1"/>
  <c r="V109" i="1"/>
  <c r="AC109" i="1"/>
  <c r="A110" i="1"/>
  <c r="M110" i="1"/>
  <c r="N110" i="1"/>
  <c r="T110" i="1"/>
  <c r="W110" i="1" s="1"/>
  <c r="U110" i="1"/>
  <c r="V110" i="1"/>
  <c r="X110" i="1"/>
  <c r="AC110" i="1"/>
  <c r="A111" i="1"/>
  <c r="M111" i="1"/>
  <c r="N111" i="1"/>
  <c r="T111" i="1"/>
  <c r="W111" i="1" s="1"/>
  <c r="U111" i="1"/>
  <c r="V111" i="1"/>
  <c r="AC111" i="1"/>
  <c r="A112" i="1"/>
  <c r="M112" i="1"/>
  <c r="N112" i="1"/>
  <c r="T112" i="1"/>
  <c r="W112" i="1" s="1"/>
  <c r="U112" i="1"/>
  <c r="V112" i="1"/>
  <c r="X112" i="1"/>
  <c r="AC112" i="1"/>
  <c r="A113" i="1"/>
  <c r="M113" i="1"/>
  <c r="N113" i="1"/>
  <c r="T113" i="1"/>
  <c r="W113" i="1" s="1"/>
  <c r="U113" i="1"/>
  <c r="V113" i="1"/>
  <c r="AC113" i="1"/>
  <c r="A114" i="1"/>
  <c r="M114" i="1"/>
  <c r="N114" i="1"/>
  <c r="T114" i="1"/>
  <c r="W114" i="1" s="1"/>
  <c r="U114" i="1"/>
  <c r="V114" i="1"/>
  <c r="X114" i="1"/>
  <c r="AC114" i="1"/>
  <c r="A115" i="1"/>
  <c r="M115" i="1"/>
  <c r="N115" i="1"/>
  <c r="T115" i="1"/>
  <c r="W115" i="1" s="1"/>
  <c r="U115" i="1"/>
  <c r="V115" i="1"/>
  <c r="AC115" i="1"/>
  <c r="A116" i="1"/>
  <c r="M116" i="1"/>
  <c r="N116" i="1"/>
  <c r="T116" i="1"/>
  <c r="W116" i="1" s="1"/>
  <c r="U116" i="1"/>
  <c r="V116" i="1"/>
  <c r="X116" i="1"/>
  <c r="AC116" i="1"/>
  <c r="A117" i="1"/>
  <c r="M117" i="1"/>
  <c r="N117" i="1"/>
  <c r="T117" i="1"/>
  <c r="W117" i="1" s="1"/>
  <c r="U117" i="1"/>
  <c r="V117" i="1"/>
  <c r="AC117" i="1"/>
  <c r="A118" i="1"/>
  <c r="M118" i="1"/>
  <c r="N118" i="1"/>
  <c r="T118" i="1"/>
  <c r="W118" i="1" s="1"/>
  <c r="U118" i="1"/>
  <c r="V118" i="1"/>
  <c r="X118" i="1"/>
  <c r="AC118" i="1"/>
  <c r="A119" i="1"/>
  <c r="M119" i="1"/>
  <c r="N119" i="1"/>
  <c r="T119" i="1"/>
  <c r="W119" i="1" s="1"/>
  <c r="U119" i="1"/>
  <c r="V119" i="1"/>
  <c r="AC119" i="1"/>
  <c r="A120" i="1"/>
  <c r="M120" i="1"/>
  <c r="N120" i="1"/>
  <c r="T120" i="1"/>
  <c r="U120" i="1"/>
  <c r="V120" i="1"/>
  <c r="A121" i="1"/>
  <c r="M121" i="1"/>
  <c r="N121" i="1"/>
  <c r="T121" i="1"/>
  <c r="U121" i="1"/>
  <c r="V121" i="1"/>
  <c r="A122" i="1"/>
  <c r="M122" i="1"/>
  <c r="N122" i="1"/>
  <c r="T122" i="1"/>
  <c r="U122" i="1"/>
  <c r="V122" i="1"/>
  <c r="A123" i="1"/>
  <c r="M123" i="1"/>
  <c r="N123" i="1"/>
  <c r="T123" i="1"/>
  <c r="U123" i="1"/>
  <c r="V123" i="1"/>
  <c r="A124" i="1"/>
  <c r="M124" i="1"/>
  <c r="N124" i="1"/>
  <c r="T124" i="1"/>
  <c r="U124" i="1"/>
  <c r="V124" i="1"/>
  <c r="A125" i="1"/>
  <c r="M125" i="1"/>
  <c r="N125" i="1"/>
  <c r="T125" i="1"/>
  <c r="U125" i="1"/>
  <c r="AC125" i="1" s="1"/>
  <c r="V125" i="1"/>
  <c r="A126" i="1"/>
  <c r="M126" i="1"/>
  <c r="N126" i="1"/>
  <c r="T126" i="1"/>
  <c r="U126" i="1"/>
  <c r="V126" i="1"/>
  <c r="A127" i="1"/>
  <c r="M127" i="1"/>
  <c r="N127" i="1"/>
  <c r="T127" i="1"/>
  <c r="U127" i="1"/>
  <c r="AC127" i="1" s="1"/>
  <c r="V127" i="1"/>
  <c r="A128" i="1"/>
  <c r="M128" i="1"/>
  <c r="N128" i="1"/>
  <c r="T128" i="1"/>
  <c r="U128" i="1"/>
  <c r="V128" i="1"/>
  <c r="A129" i="1"/>
  <c r="M129" i="1"/>
  <c r="N129" i="1"/>
  <c r="T129" i="1"/>
  <c r="U129" i="1"/>
  <c r="AC129" i="1" s="1"/>
  <c r="V129" i="1"/>
  <c r="A130" i="1"/>
  <c r="M130" i="1"/>
  <c r="N130" i="1"/>
  <c r="T130" i="1"/>
  <c r="U130" i="1"/>
  <c r="V130" i="1"/>
  <c r="A131" i="1"/>
  <c r="M131" i="1"/>
  <c r="N131" i="1"/>
  <c r="T131" i="1"/>
  <c r="U131" i="1"/>
  <c r="V131" i="1"/>
  <c r="A132" i="1"/>
  <c r="M132" i="1"/>
  <c r="N132" i="1"/>
  <c r="T132" i="1"/>
  <c r="U132" i="1"/>
  <c r="V132" i="1"/>
  <c r="A133" i="1"/>
  <c r="M133" i="1"/>
  <c r="N133" i="1"/>
  <c r="T133" i="1"/>
  <c r="U133" i="1"/>
  <c r="AC133" i="1" s="1"/>
  <c r="V133" i="1"/>
  <c r="A134" i="1"/>
  <c r="M134" i="1"/>
  <c r="N134" i="1"/>
  <c r="T134" i="1"/>
  <c r="U134" i="1"/>
  <c r="V134" i="1"/>
  <c r="A135" i="1"/>
  <c r="M135" i="1"/>
  <c r="N135" i="1"/>
  <c r="T135" i="1"/>
  <c r="U135" i="1"/>
  <c r="AC135" i="1" s="1"/>
  <c r="V135" i="1"/>
  <c r="A136" i="1"/>
  <c r="M136" i="1"/>
  <c r="N136" i="1"/>
  <c r="T136" i="1"/>
  <c r="U136" i="1"/>
  <c r="V136" i="1"/>
  <c r="A137" i="1"/>
  <c r="M137" i="1"/>
  <c r="N137" i="1"/>
  <c r="T137" i="1"/>
  <c r="U137" i="1"/>
  <c r="V137" i="1"/>
  <c r="A138" i="1"/>
  <c r="M138" i="1"/>
  <c r="N138" i="1"/>
  <c r="T138" i="1"/>
  <c r="U138" i="1"/>
  <c r="V138" i="1"/>
  <c r="A139" i="1"/>
  <c r="M139" i="1"/>
  <c r="N139" i="1"/>
  <c r="T139" i="1"/>
  <c r="U139" i="1"/>
  <c r="AC139" i="1" s="1"/>
  <c r="V139" i="1"/>
  <c r="A140" i="1"/>
  <c r="M140" i="1"/>
  <c r="N140" i="1"/>
  <c r="T140" i="1"/>
  <c r="U140" i="1"/>
  <c r="V140" i="1"/>
  <c r="A141" i="1"/>
  <c r="M141" i="1"/>
  <c r="N141" i="1"/>
  <c r="T141" i="1"/>
  <c r="U141" i="1"/>
  <c r="AC141" i="1" s="1"/>
  <c r="V141" i="1"/>
  <c r="A142" i="1"/>
  <c r="M142" i="1"/>
  <c r="N142" i="1"/>
  <c r="T142" i="1"/>
  <c r="U142" i="1"/>
  <c r="V142" i="1"/>
  <c r="A143" i="1"/>
  <c r="M143" i="1"/>
  <c r="N143" i="1"/>
  <c r="T143" i="1"/>
  <c r="U143" i="1"/>
  <c r="V143" i="1"/>
  <c r="A144" i="1"/>
  <c r="M144" i="1"/>
  <c r="N144" i="1"/>
  <c r="T144" i="1"/>
  <c r="U144" i="1"/>
  <c r="V144" i="1"/>
  <c r="A145" i="1"/>
  <c r="M145" i="1"/>
  <c r="N145" i="1"/>
  <c r="T145" i="1"/>
  <c r="U145" i="1"/>
  <c r="V145" i="1"/>
  <c r="A146" i="1"/>
  <c r="M146" i="1"/>
  <c r="N146" i="1"/>
  <c r="T146" i="1"/>
  <c r="U146" i="1"/>
  <c r="V146" i="1"/>
  <c r="A147" i="1"/>
  <c r="M147" i="1"/>
  <c r="N147" i="1"/>
  <c r="T147" i="1"/>
  <c r="U147" i="1"/>
  <c r="V147" i="1"/>
  <c r="A148" i="1"/>
  <c r="M148" i="1"/>
  <c r="N148" i="1"/>
  <c r="T148" i="1"/>
  <c r="U148" i="1"/>
  <c r="V148" i="1"/>
  <c r="A149" i="1"/>
  <c r="M149" i="1"/>
  <c r="N149" i="1"/>
  <c r="T149" i="1"/>
  <c r="U149" i="1"/>
  <c r="AC149" i="1" s="1"/>
  <c r="V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6" i="1"/>
  <c r="A289" i="1"/>
  <c r="W147" i="1" l="1"/>
  <c r="X147" i="1"/>
  <c r="W145" i="1"/>
  <c r="X145" i="1"/>
  <c r="W143" i="1"/>
  <c r="X143" i="1"/>
  <c r="W137" i="1"/>
  <c r="X137" i="1"/>
  <c r="W131" i="1"/>
  <c r="X131" i="1"/>
  <c r="W123" i="1"/>
  <c r="X123" i="1"/>
  <c r="W121" i="1"/>
  <c r="X121" i="1"/>
  <c r="Z118" i="1"/>
  <c r="Y118" i="1"/>
  <c r="R118" i="1" s="1"/>
  <c r="Z116" i="1"/>
  <c r="Y116" i="1"/>
  <c r="R116" i="1" s="1"/>
  <c r="Z114" i="1"/>
  <c r="Y114" i="1"/>
  <c r="R114" i="1" s="1"/>
  <c r="Z112" i="1"/>
  <c r="Y112" i="1"/>
  <c r="R112" i="1" s="1"/>
  <c r="Z110" i="1"/>
  <c r="Y110" i="1"/>
  <c r="R110" i="1" s="1"/>
  <c r="X105" i="1"/>
  <c r="AC105" i="1"/>
  <c r="W105" i="1"/>
  <c r="X101" i="1"/>
  <c r="AC101" i="1"/>
  <c r="W101" i="1"/>
  <c r="AC147" i="1"/>
  <c r="AC145" i="1"/>
  <c r="AC143" i="1"/>
  <c r="AC137" i="1"/>
  <c r="AC131" i="1"/>
  <c r="AC123" i="1"/>
  <c r="AC121" i="1"/>
  <c r="X108" i="1"/>
  <c r="AC108" i="1"/>
  <c r="W108" i="1"/>
  <c r="X104" i="1"/>
  <c r="AC104" i="1"/>
  <c r="W104" i="1"/>
  <c r="X100" i="1"/>
  <c r="AC100" i="1"/>
  <c r="W100" i="1"/>
  <c r="W149" i="1"/>
  <c r="X149" i="1"/>
  <c r="W139" i="1"/>
  <c r="X139" i="1"/>
  <c r="W133" i="1"/>
  <c r="X133" i="1"/>
  <c r="W127" i="1"/>
  <c r="X127" i="1"/>
  <c r="W125" i="1"/>
  <c r="X125" i="1"/>
  <c r="W146" i="1"/>
  <c r="Q146" i="1" s="1"/>
  <c r="X146" i="1"/>
  <c r="W142" i="1"/>
  <c r="X142" i="1"/>
  <c r="W138" i="1"/>
  <c r="X138" i="1"/>
  <c r="W134" i="1"/>
  <c r="X134" i="1"/>
  <c r="W128" i="1"/>
  <c r="X128" i="1"/>
  <c r="W124" i="1"/>
  <c r="X124" i="1"/>
  <c r="W122" i="1"/>
  <c r="X122" i="1"/>
  <c r="W120" i="1"/>
  <c r="X120" i="1"/>
  <c r="X119" i="1"/>
  <c r="X117" i="1"/>
  <c r="X115" i="1"/>
  <c r="X113" i="1"/>
  <c r="X111" i="1"/>
  <c r="X109" i="1"/>
  <c r="X107" i="1"/>
  <c r="AC107" i="1"/>
  <c r="W107" i="1"/>
  <c r="X103" i="1"/>
  <c r="AC103" i="1"/>
  <c r="W103" i="1"/>
  <c r="W141" i="1"/>
  <c r="X141" i="1"/>
  <c r="W135" i="1"/>
  <c r="X135" i="1"/>
  <c r="W129" i="1"/>
  <c r="X129" i="1"/>
  <c r="W148" i="1"/>
  <c r="X148" i="1"/>
  <c r="W144" i="1"/>
  <c r="X144" i="1"/>
  <c r="W140" i="1"/>
  <c r="X140" i="1"/>
  <c r="W136" i="1"/>
  <c r="X136" i="1"/>
  <c r="W132" i="1"/>
  <c r="X132" i="1"/>
  <c r="W130" i="1"/>
  <c r="X130" i="1"/>
  <c r="W126" i="1"/>
  <c r="X126" i="1"/>
  <c r="AC148" i="1"/>
  <c r="AC146" i="1"/>
  <c r="AC144" i="1"/>
  <c r="AC142" i="1"/>
  <c r="AC140" i="1"/>
  <c r="AC138" i="1"/>
  <c r="AC136" i="1"/>
  <c r="AC134" i="1"/>
  <c r="AC132" i="1"/>
  <c r="AC130" i="1"/>
  <c r="AC128" i="1"/>
  <c r="AC126" i="1"/>
  <c r="AC124" i="1"/>
  <c r="AC122" i="1"/>
  <c r="AC120" i="1"/>
  <c r="X106" i="1"/>
  <c r="AC106" i="1"/>
  <c r="W106" i="1"/>
  <c r="X102" i="1"/>
  <c r="AC102" i="1"/>
  <c r="W102" i="1"/>
  <c r="Z96" i="1"/>
  <c r="Z94" i="1"/>
  <c r="Z92" i="1"/>
  <c r="Z91" i="1"/>
  <c r="Y91" i="1"/>
  <c r="R91" i="1" s="1"/>
  <c r="X82" i="1"/>
  <c r="AC82" i="1"/>
  <c r="W82" i="1"/>
  <c r="X78" i="1"/>
  <c r="AC78" i="1"/>
  <c r="W78" i="1"/>
  <c r="W77" i="1"/>
  <c r="X77" i="1"/>
  <c r="AC77" i="1"/>
  <c r="W69" i="1"/>
  <c r="X69" i="1"/>
  <c r="AC69" i="1"/>
  <c r="Y96" i="1"/>
  <c r="R96" i="1" s="1"/>
  <c r="Y94" i="1"/>
  <c r="R94" i="1" s="1"/>
  <c r="Y92" i="1"/>
  <c r="R92" i="1" s="1"/>
  <c r="W90" i="1"/>
  <c r="X85" i="1"/>
  <c r="AC85" i="1"/>
  <c r="W85" i="1"/>
  <c r="X81" i="1"/>
  <c r="AC81" i="1"/>
  <c r="W81" i="1"/>
  <c r="W71" i="1"/>
  <c r="X71" i="1"/>
  <c r="AC71" i="1"/>
  <c r="W99" i="1"/>
  <c r="W98" i="1"/>
  <c r="Z98" i="1" s="1"/>
  <c r="W97" i="1"/>
  <c r="Z97" i="1" s="1"/>
  <c r="W96" i="1"/>
  <c r="W95" i="1"/>
  <c r="W94" i="1"/>
  <c r="W93" i="1"/>
  <c r="Z93" i="1" s="1"/>
  <c r="W92" i="1"/>
  <c r="AC91" i="1"/>
  <c r="X84" i="1"/>
  <c r="AC84" i="1"/>
  <c r="W84" i="1"/>
  <c r="X80" i="1"/>
  <c r="AC80" i="1"/>
  <c r="W80" i="1"/>
  <c r="W73" i="1"/>
  <c r="X73" i="1"/>
  <c r="AC73" i="1"/>
  <c r="X61" i="1"/>
  <c r="W61" i="1"/>
  <c r="AC61" i="1"/>
  <c r="W53" i="1"/>
  <c r="AC53" i="1"/>
  <c r="AC99" i="1"/>
  <c r="AC98" i="1"/>
  <c r="AC97" i="1"/>
  <c r="AC96" i="1"/>
  <c r="AC95" i="1"/>
  <c r="AC94" i="1"/>
  <c r="AC93" i="1"/>
  <c r="AC92" i="1"/>
  <c r="Z90" i="1"/>
  <c r="Y90" i="1"/>
  <c r="R90" i="1" s="1"/>
  <c r="X89" i="1"/>
  <c r="AC89" i="1"/>
  <c r="X88" i="1"/>
  <c r="AC88" i="1"/>
  <c r="X87" i="1"/>
  <c r="AC87" i="1"/>
  <c r="X86" i="1"/>
  <c r="AC86" i="1"/>
  <c r="X83" i="1"/>
  <c r="AC83" i="1"/>
  <c r="W83" i="1"/>
  <c r="X79" i="1"/>
  <c r="AC79" i="1"/>
  <c r="W79" i="1"/>
  <c r="W75" i="1"/>
  <c r="X75" i="1"/>
  <c r="AC75" i="1"/>
  <c r="X65" i="1"/>
  <c r="W65" i="1"/>
  <c r="AC65" i="1"/>
  <c r="X68" i="1"/>
  <c r="W68" i="1"/>
  <c r="AC68" i="1"/>
  <c r="X64" i="1"/>
  <c r="W64" i="1"/>
  <c r="AC64" i="1"/>
  <c r="X60" i="1"/>
  <c r="W60" i="1"/>
  <c r="AC60" i="1"/>
  <c r="Z45" i="1"/>
  <c r="W76" i="1"/>
  <c r="X76" i="1"/>
  <c r="W74" i="1"/>
  <c r="X74" i="1"/>
  <c r="W72" i="1"/>
  <c r="X72" i="1"/>
  <c r="W70" i="1"/>
  <c r="X70" i="1"/>
  <c r="X67" i="1"/>
  <c r="W67" i="1"/>
  <c r="AC67" i="1"/>
  <c r="X63" i="1"/>
  <c r="W63" i="1"/>
  <c r="AC63" i="1"/>
  <c r="AC76" i="1"/>
  <c r="AC74" i="1"/>
  <c r="AC72" i="1"/>
  <c r="AC70" i="1"/>
  <c r="X66" i="1"/>
  <c r="W66" i="1"/>
  <c r="AC66" i="1"/>
  <c r="X62" i="1"/>
  <c r="W62" i="1"/>
  <c r="AC62" i="1"/>
  <c r="Z37" i="1"/>
  <c r="Z48" i="1"/>
  <c r="Y43" i="1"/>
  <c r="R43" i="1" s="1"/>
  <c r="Q51" i="1"/>
  <c r="Z47" i="1"/>
  <c r="Z42" i="1"/>
  <c r="Z41" i="1"/>
  <c r="W39" i="1"/>
  <c r="AC39" i="1"/>
  <c r="W37" i="1"/>
  <c r="AC37" i="1"/>
  <c r="W46" i="1"/>
  <c r="W45" i="1"/>
  <c r="Q45" i="1" s="1"/>
  <c r="W44" i="1"/>
  <c r="W43" i="1"/>
  <c r="X40" i="1"/>
  <c r="W38" i="1"/>
  <c r="W21" i="1"/>
  <c r="X21" i="1"/>
  <c r="AC21" i="1"/>
  <c r="X59" i="1"/>
  <c r="X58" i="1"/>
  <c r="X57" i="1"/>
  <c r="X56" i="1"/>
  <c r="X55" i="1"/>
  <c r="X54" i="1"/>
  <c r="X53" i="1"/>
  <c r="X52" i="1"/>
  <c r="X51" i="1"/>
  <c r="X50" i="1"/>
  <c r="X49" i="1"/>
  <c r="W40" i="1"/>
  <c r="X38" i="1"/>
  <c r="X36" i="1"/>
  <c r="AC36" i="1"/>
  <c r="X35" i="1"/>
  <c r="AC35" i="1"/>
  <c r="X34" i="1"/>
  <c r="AC34" i="1"/>
  <c r="X33" i="1"/>
  <c r="AC33" i="1"/>
  <c r="X32" i="1"/>
  <c r="AC32" i="1"/>
  <c r="X31" i="1"/>
  <c r="AC31" i="1"/>
  <c r="X30" i="1"/>
  <c r="AC30" i="1"/>
  <c r="Y29" i="1"/>
  <c r="R29" i="1" s="1"/>
  <c r="Z29" i="1"/>
  <c r="Y28" i="1"/>
  <c r="R28" i="1" s="1"/>
  <c r="Z28" i="1"/>
  <c r="Y27" i="1"/>
  <c r="R27" i="1" s="1"/>
  <c r="Z27" i="1"/>
  <c r="Y26" i="1"/>
  <c r="R26" i="1" s="1"/>
  <c r="Z26" i="1"/>
  <c r="Y25" i="1"/>
  <c r="R25" i="1" s="1"/>
  <c r="Z25" i="1"/>
  <c r="Y23" i="1"/>
  <c r="R23" i="1" s="1"/>
  <c r="X4" i="1"/>
  <c r="AC4" i="1"/>
  <c r="AI23" i="1"/>
  <c r="AF23" i="1" s="1"/>
  <c r="AG23" i="1"/>
  <c r="AD23" i="1" s="1"/>
  <c r="AC19" i="1"/>
  <c r="W19" i="1"/>
  <c r="X15" i="1"/>
  <c r="W15" i="1"/>
  <c r="Z13" i="1"/>
  <c r="Y10" i="1"/>
  <c r="R10" i="1" s="1"/>
  <c r="W24" i="1"/>
  <c r="W22" i="1"/>
  <c r="W20" i="1"/>
  <c r="X19" i="1"/>
  <c r="Z18" i="1"/>
  <c r="Z17" i="1"/>
  <c r="Z16" i="1"/>
  <c r="AC15" i="1"/>
  <c r="AC13" i="1"/>
  <c r="Z9" i="1"/>
  <c r="AC24" i="1"/>
  <c r="X24" i="1"/>
  <c r="AC22" i="1"/>
  <c r="X22" i="1"/>
  <c r="AC20" i="1"/>
  <c r="X20" i="1"/>
  <c r="Y18" i="1"/>
  <c r="R18" i="1" s="1"/>
  <c r="Y17" i="1"/>
  <c r="R17" i="1" s="1"/>
  <c r="Y16" i="1"/>
  <c r="R16" i="1" s="1"/>
  <c r="Z14" i="1"/>
  <c r="Z12" i="1"/>
  <c r="AC10" i="1"/>
  <c r="Z6" i="1"/>
  <c r="W14" i="1"/>
  <c r="W12" i="1"/>
  <c r="W10" i="1"/>
  <c r="W8" i="1"/>
  <c r="Y8" i="1" s="1"/>
  <c r="R8" i="1" s="1"/>
  <c r="W6" i="1"/>
  <c r="Y6" i="1" s="1"/>
  <c r="R6" i="1" s="1"/>
  <c r="W4" i="1"/>
  <c r="X2" i="1"/>
  <c r="AJ2" i="1"/>
  <c r="W2" i="1"/>
  <c r="N1" i="1"/>
  <c r="W13" i="1"/>
  <c r="W11" i="1"/>
  <c r="W9" i="1"/>
  <c r="W7" i="1"/>
  <c r="W5" i="1"/>
  <c r="W3" i="1"/>
  <c r="Q16" i="1" l="1"/>
  <c r="P16" i="1" s="1"/>
  <c r="S16" i="1" s="1"/>
  <c r="O16" i="1" s="1"/>
  <c r="AH98" i="1"/>
  <c r="AE98" i="1" s="1"/>
  <c r="AI98" i="1"/>
  <c r="AF98" i="1" s="1"/>
  <c r="AG98" i="1"/>
  <c r="AD98" i="1" s="1"/>
  <c r="AH93" i="1"/>
  <c r="AE93" i="1" s="1"/>
  <c r="AB93" i="1"/>
  <c r="AG93" i="1"/>
  <c r="AD93" i="1" s="1"/>
  <c r="AI93" i="1"/>
  <c r="AF93" i="1" s="1"/>
  <c r="AH97" i="1"/>
  <c r="AE97" i="1" s="1"/>
  <c r="AB97" i="1"/>
  <c r="Q97" i="1" s="1"/>
  <c r="P97" i="1" s="1"/>
  <c r="S97" i="1" s="1"/>
  <c r="O97" i="1" s="1"/>
  <c r="AG97" i="1"/>
  <c r="AD97" i="1" s="1"/>
  <c r="AI97" i="1"/>
  <c r="AF97" i="1" s="1"/>
  <c r="Q91" i="1"/>
  <c r="Z8" i="1"/>
  <c r="Y19" i="1"/>
  <c r="R19" i="1" s="1"/>
  <c r="Z19" i="1"/>
  <c r="Z32" i="1"/>
  <c r="Y32" i="1"/>
  <c r="R32" i="1" s="1"/>
  <c r="Z36" i="1"/>
  <c r="Y36" i="1"/>
  <c r="R36" i="1" s="1"/>
  <c r="Z54" i="1"/>
  <c r="Y54" i="1"/>
  <c r="R54" i="1" s="1"/>
  <c r="AH37" i="1"/>
  <c r="AE37" i="1" s="1"/>
  <c r="AI37" i="1"/>
  <c r="AF37" i="1" s="1"/>
  <c r="AG37" i="1"/>
  <c r="AD37" i="1" s="1"/>
  <c r="Z72" i="1"/>
  <c r="Y72" i="1"/>
  <c r="R72" i="1" s="1"/>
  <c r="Y65" i="1"/>
  <c r="R65" i="1" s="1"/>
  <c r="Z65" i="1"/>
  <c r="AH92" i="1"/>
  <c r="AE92" i="1" s="1"/>
  <c r="AB92" i="1"/>
  <c r="AI92" i="1"/>
  <c r="AF92" i="1" s="1"/>
  <c r="AG92" i="1"/>
  <c r="AD92" i="1" s="1"/>
  <c r="AA92" i="1"/>
  <c r="Z107" i="1"/>
  <c r="Y107" i="1"/>
  <c r="R107" i="1" s="1"/>
  <c r="Z115" i="1"/>
  <c r="Y115" i="1"/>
  <c r="R115" i="1" s="1"/>
  <c r="Z108" i="1"/>
  <c r="Y108" i="1"/>
  <c r="R108" i="1" s="1"/>
  <c r="Z101" i="1"/>
  <c r="Y101" i="1"/>
  <c r="R101" i="1" s="1"/>
  <c r="Z123" i="1"/>
  <c r="Y123" i="1"/>
  <c r="R123" i="1" s="1"/>
  <c r="Z137" i="1"/>
  <c r="Y137" i="1"/>
  <c r="R137" i="1" s="1"/>
  <c r="Z145" i="1"/>
  <c r="Y145" i="1"/>
  <c r="R145" i="1" s="1"/>
  <c r="Y5" i="1"/>
  <c r="R5" i="1" s="1"/>
  <c r="Z2" i="1"/>
  <c r="Y2" i="1"/>
  <c r="R2" i="1" s="1"/>
  <c r="Y13" i="1"/>
  <c r="R13" i="1" s="1"/>
  <c r="AB16" i="1"/>
  <c r="AH16" i="1"/>
  <c r="AE16" i="1" s="1"/>
  <c r="AG16" i="1"/>
  <c r="AD16" i="1" s="1"/>
  <c r="AA16" i="1"/>
  <c r="AI16" i="1"/>
  <c r="AF16" i="1" s="1"/>
  <c r="Z10" i="1"/>
  <c r="AA23" i="1"/>
  <c r="AG26" i="1"/>
  <c r="AD26" i="1" s="1"/>
  <c r="P26" i="1" s="1"/>
  <c r="S26" i="1" s="1"/>
  <c r="O26" i="1" s="1"/>
  <c r="AH26" i="1"/>
  <c r="AE26" i="1" s="1"/>
  <c r="AA26" i="1"/>
  <c r="AI26" i="1"/>
  <c r="AF26" i="1" s="1"/>
  <c r="AB26" i="1"/>
  <c r="AG28" i="1"/>
  <c r="AD28" i="1" s="1"/>
  <c r="P28" i="1" s="1"/>
  <c r="S28" i="1" s="1"/>
  <c r="AH28" i="1"/>
  <c r="AE28" i="1" s="1"/>
  <c r="AA28" i="1"/>
  <c r="AI28" i="1"/>
  <c r="AF28" i="1" s="1"/>
  <c r="AB28" i="1"/>
  <c r="Z38" i="1"/>
  <c r="Y38" i="1"/>
  <c r="R38" i="1" s="1"/>
  <c r="Z51" i="1"/>
  <c r="Y51" i="1"/>
  <c r="R51" i="1" s="1"/>
  <c r="Z55" i="1"/>
  <c r="Y55" i="1"/>
  <c r="R55" i="1" s="1"/>
  <c r="Z59" i="1"/>
  <c r="Y59" i="1"/>
  <c r="R59" i="1" s="1"/>
  <c r="Z43" i="1"/>
  <c r="AB41" i="1"/>
  <c r="Q41" i="1" s="1"/>
  <c r="AG41" i="1"/>
  <c r="AD41" i="1" s="1"/>
  <c r="AA41" i="1"/>
  <c r="AH41" i="1"/>
  <c r="AE41" i="1" s="1"/>
  <c r="AI41" i="1"/>
  <c r="AF41" i="1" s="1"/>
  <c r="AB47" i="1"/>
  <c r="Q47" i="1" s="1"/>
  <c r="P47" i="1" s="1"/>
  <c r="S47" i="1" s="1"/>
  <c r="O47" i="1" s="1"/>
  <c r="AA47" i="1"/>
  <c r="AG47" i="1"/>
  <c r="AD47" i="1" s="1"/>
  <c r="AH47" i="1"/>
  <c r="AE47" i="1" s="1"/>
  <c r="AI47" i="1"/>
  <c r="AF47" i="1" s="1"/>
  <c r="Y67" i="1"/>
  <c r="R67" i="1" s="1"/>
  <c r="Z67" i="1"/>
  <c r="Y45" i="1"/>
  <c r="R45" i="1" s="1"/>
  <c r="Y68" i="1"/>
  <c r="R68" i="1" s="1"/>
  <c r="Z68" i="1"/>
  <c r="Z83" i="1"/>
  <c r="Y83" i="1"/>
  <c r="R83" i="1" s="1"/>
  <c r="Z87" i="1"/>
  <c r="Y87" i="1"/>
  <c r="R87" i="1" s="1"/>
  <c r="Z89" i="1"/>
  <c r="Y89" i="1"/>
  <c r="R89" i="1" s="1"/>
  <c r="Z39" i="1"/>
  <c r="Q73" i="1"/>
  <c r="Q92" i="1"/>
  <c r="Y93" i="1"/>
  <c r="R93" i="1" s="1"/>
  <c r="Y97" i="1"/>
  <c r="R97" i="1" s="1"/>
  <c r="Z77" i="1"/>
  <c r="Y77" i="1"/>
  <c r="R77" i="1" s="1"/>
  <c r="Z78" i="1"/>
  <c r="Y78" i="1"/>
  <c r="R78" i="1" s="1"/>
  <c r="Z130" i="1"/>
  <c r="Y130" i="1"/>
  <c r="R130" i="1" s="1"/>
  <c r="Z136" i="1"/>
  <c r="Y136" i="1"/>
  <c r="R136" i="1" s="1"/>
  <c r="Z144" i="1"/>
  <c r="Y144" i="1"/>
  <c r="R144" i="1" s="1"/>
  <c r="Z129" i="1"/>
  <c r="Y129" i="1"/>
  <c r="R129" i="1" s="1"/>
  <c r="Z141" i="1"/>
  <c r="Y141" i="1"/>
  <c r="R141" i="1" s="1"/>
  <c r="Z103" i="1"/>
  <c r="Y103" i="1"/>
  <c r="R103" i="1" s="1"/>
  <c r="Z109" i="1"/>
  <c r="Y109" i="1"/>
  <c r="R109" i="1" s="1"/>
  <c r="Z117" i="1"/>
  <c r="Y117" i="1"/>
  <c r="R117" i="1" s="1"/>
  <c r="Z122" i="1"/>
  <c r="Y122" i="1"/>
  <c r="R122" i="1" s="1"/>
  <c r="Z128" i="1"/>
  <c r="Y128" i="1"/>
  <c r="R128" i="1" s="1"/>
  <c r="Z138" i="1"/>
  <c r="Y138" i="1"/>
  <c r="R138" i="1" s="1"/>
  <c r="Z146" i="1"/>
  <c r="Y146" i="1"/>
  <c r="R146" i="1" s="1"/>
  <c r="Z127" i="1"/>
  <c r="Y127" i="1"/>
  <c r="R127" i="1" s="1"/>
  <c r="Z139" i="1"/>
  <c r="Y139" i="1"/>
  <c r="R139" i="1" s="1"/>
  <c r="Z104" i="1"/>
  <c r="Y104" i="1"/>
  <c r="R104" i="1" s="1"/>
  <c r="AH110" i="1"/>
  <c r="AE110" i="1" s="1"/>
  <c r="AA110" i="1"/>
  <c r="AB110" i="1"/>
  <c r="Q110" i="1" s="1"/>
  <c r="P110" i="1" s="1"/>
  <c r="S110" i="1" s="1"/>
  <c r="O110" i="1" s="1"/>
  <c r="AG110" i="1"/>
  <c r="AD110" i="1" s="1"/>
  <c r="AI110" i="1"/>
  <c r="AF110" i="1" s="1"/>
  <c r="AH114" i="1"/>
  <c r="AE114" i="1" s="1"/>
  <c r="AA114" i="1"/>
  <c r="AB114" i="1"/>
  <c r="Q114" i="1" s="1"/>
  <c r="P114" i="1" s="1"/>
  <c r="S114" i="1" s="1"/>
  <c r="O114" i="1" s="1"/>
  <c r="AG114" i="1"/>
  <c r="AD114" i="1" s="1"/>
  <c r="AI114" i="1"/>
  <c r="AF114" i="1" s="1"/>
  <c r="AH118" i="1"/>
  <c r="AE118" i="1" s="1"/>
  <c r="AA118" i="1"/>
  <c r="AB118" i="1"/>
  <c r="Q118" i="1" s="1"/>
  <c r="P118" i="1" s="1"/>
  <c r="S118" i="1" s="1"/>
  <c r="O118" i="1" s="1"/>
  <c r="AG118" i="1"/>
  <c r="AD118" i="1" s="1"/>
  <c r="AI118" i="1"/>
  <c r="AF118" i="1" s="1"/>
  <c r="Y3" i="1"/>
  <c r="R3" i="1" s="1"/>
  <c r="Y11" i="1"/>
  <c r="R11" i="1" s="1"/>
  <c r="AK2" i="1"/>
  <c r="AL2" i="1" s="1"/>
  <c r="AM2" i="1" s="1"/>
  <c r="AB6" i="1"/>
  <c r="AA6" i="1"/>
  <c r="AI6" i="1"/>
  <c r="AF6" i="1" s="1"/>
  <c r="AG6" i="1"/>
  <c r="AD6" i="1" s="1"/>
  <c r="AH6" i="1"/>
  <c r="AE6" i="1" s="1"/>
  <c r="Z3" i="1"/>
  <c r="Y4" i="1"/>
  <c r="R4" i="1" s="1"/>
  <c r="Z4" i="1"/>
  <c r="Z30" i="1"/>
  <c r="Y30" i="1"/>
  <c r="R30" i="1" s="1"/>
  <c r="Z34" i="1"/>
  <c r="Y34" i="1"/>
  <c r="R34" i="1" s="1"/>
  <c r="Z50" i="1"/>
  <c r="Y50" i="1"/>
  <c r="R50" i="1" s="1"/>
  <c r="Z58" i="1"/>
  <c r="Y58" i="1"/>
  <c r="R58" i="1" s="1"/>
  <c r="Z46" i="1"/>
  <c r="Q58" i="1"/>
  <c r="Z76" i="1"/>
  <c r="Y76" i="1"/>
  <c r="R76" i="1" s="1"/>
  <c r="AB45" i="1"/>
  <c r="AG45" i="1"/>
  <c r="AD45" i="1" s="1"/>
  <c r="AI45" i="1"/>
  <c r="AF45" i="1" s="1"/>
  <c r="AH45" i="1"/>
  <c r="AE45" i="1" s="1"/>
  <c r="Y39" i="1"/>
  <c r="R39" i="1" s="1"/>
  <c r="AH96" i="1"/>
  <c r="AE96" i="1" s="1"/>
  <c r="AB96" i="1"/>
  <c r="Q96" i="1" s="1"/>
  <c r="P96" i="1" s="1"/>
  <c r="S96" i="1" s="1"/>
  <c r="O96" i="1" s="1"/>
  <c r="AG96" i="1"/>
  <c r="AD96" i="1" s="1"/>
  <c r="AA96" i="1"/>
  <c r="AI96" i="1"/>
  <c r="AF96" i="1" s="1"/>
  <c r="O28" i="1"/>
  <c r="O112" i="1"/>
  <c r="Y12" i="1"/>
  <c r="R12" i="1" s="1"/>
  <c r="AI14" i="1"/>
  <c r="AF14" i="1" s="1"/>
  <c r="AH14" i="1"/>
  <c r="AE14" i="1" s="1"/>
  <c r="AG14" i="1"/>
  <c r="AD14" i="1" s="1"/>
  <c r="Y20" i="1"/>
  <c r="R20" i="1" s="1"/>
  <c r="Z20" i="1"/>
  <c r="AI9" i="1"/>
  <c r="AF9" i="1" s="1"/>
  <c r="AH9" i="1"/>
  <c r="AE9" i="1" s="1"/>
  <c r="AG9" i="1"/>
  <c r="AD9" i="1" s="1"/>
  <c r="AB17" i="1"/>
  <c r="Q17" i="1" s="1"/>
  <c r="P17" i="1" s="1"/>
  <c r="S17" i="1" s="1"/>
  <c r="O17" i="1" s="1"/>
  <c r="AH17" i="1"/>
  <c r="AE17" i="1" s="1"/>
  <c r="AG17" i="1"/>
  <c r="AD17" i="1" s="1"/>
  <c r="AA17" i="1"/>
  <c r="AI17" i="1"/>
  <c r="AF17" i="1" s="1"/>
  <c r="Z15" i="1"/>
  <c r="Y15" i="1"/>
  <c r="R15" i="1" s="1"/>
  <c r="Z33" i="1"/>
  <c r="Y33" i="1"/>
  <c r="R33" i="1" s="1"/>
  <c r="AB42" i="1"/>
  <c r="Q42" i="1" s="1"/>
  <c r="AG42" i="1"/>
  <c r="AD42" i="1" s="1"/>
  <c r="AA42" i="1"/>
  <c r="AH42" i="1"/>
  <c r="AE42" i="1" s="1"/>
  <c r="AI42" i="1"/>
  <c r="AF42" i="1" s="1"/>
  <c r="Y46" i="1"/>
  <c r="R46" i="1" s="1"/>
  <c r="Y66" i="1"/>
  <c r="R66" i="1" s="1"/>
  <c r="Z66" i="1"/>
  <c r="Z70" i="1"/>
  <c r="Y70" i="1"/>
  <c r="R70" i="1" s="1"/>
  <c r="Y64" i="1"/>
  <c r="R64" i="1" s="1"/>
  <c r="Z64" i="1"/>
  <c r="Z75" i="1"/>
  <c r="Y75" i="1"/>
  <c r="R75" i="1" s="1"/>
  <c r="Z79" i="1"/>
  <c r="Y79" i="1"/>
  <c r="R79" i="1" s="1"/>
  <c r="Y61" i="1"/>
  <c r="R61" i="1" s="1"/>
  <c r="Z61" i="1"/>
  <c r="Q93" i="1"/>
  <c r="P93" i="1" s="1"/>
  <c r="S93" i="1" s="1"/>
  <c r="O93" i="1" s="1"/>
  <c r="Z85" i="1"/>
  <c r="Y85" i="1"/>
  <c r="R85" i="1" s="1"/>
  <c r="Y99" i="1"/>
  <c r="R99" i="1" s="1"/>
  <c r="Z69" i="1"/>
  <c r="Y69" i="1"/>
  <c r="R69" i="1" s="1"/>
  <c r="AH94" i="1"/>
  <c r="AE94" i="1" s="1"/>
  <c r="AB94" i="1"/>
  <c r="Q94" i="1" s="1"/>
  <c r="P94" i="1" s="1"/>
  <c r="S94" i="1" s="1"/>
  <c r="O94" i="1" s="1"/>
  <c r="AG94" i="1"/>
  <c r="AD94" i="1" s="1"/>
  <c r="AA94" i="1"/>
  <c r="AI94" i="1"/>
  <c r="AF94" i="1" s="1"/>
  <c r="Z99" i="1"/>
  <c r="Z106" i="1"/>
  <c r="Y106" i="1"/>
  <c r="R106" i="1" s="1"/>
  <c r="Z111" i="1"/>
  <c r="Y111" i="1"/>
  <c r="R111" i="1" s="1"/>
  <c r="Z119" i="1"/>
  <c r="Y119" i="1"/>
  <c r="R119" i="1" s="1"/>
  <c r="Z100" i="1"/>
  <c r="Y100" i="1"/>
  <c r="R100" i="1" s="1"/>
  <c r="Z121" i="1"/>
  <c r="Y121" i="1"/>
  <c r="R121" i="1" s="1"/>
  <c r="Z131" i="1"/>
  <c r="Y131" i="1"/>
  <c r="R131" i="1" s="1"/>
  <c r="Z143" i="1"/>
  <c r="Y143" i="1"/>
  <c r="R143" i="1" s="1"/>
  <c r="Z147" i="1"/>
  <c r="Y147" i="1"/>
  <c r="R147" i="1" s="1"/>
  <c r="AB12" i="1"/>
  <c r="Q12" i="1" s="1"/>
  <c r="P12" i="1" s="1"/>
  <c r="S12" i="1" s="1"/>
  <c r="O12" i="1" s="1"/>
  <c r="AA12" i="1"/>
  <c r="AI12" i="1"/>
  <c r="AF12" i="1" s="1"/>
  <c r="AH12" i="1"/>
  <c r="AE12" i="1" s="1"/>
  <c r="AG12" i="1"/>
  <c r="AD12" i="1" s="1"/>
  <c r="Y22" i="1"/>
  <c r="R22" i="1" s="1"/>
  <c r="Z22" i="1"/>
  <c r="AA13" i="1"/>
  <c r="AI13" i="1"/>
  <c r="AF13" i="1" s="1"/>
  <c r="AH13" i="1"/>
  <c r="AE13" i="1" s="1"/>
  <c r="AG13" i="1"/>
  <c r="AD13" i="1" s="1"/>
  <c r="Z73" i="1"/>
  <c r="Y73" i="1"/>
  <c r="R73" i="1" s="1"/>
  <c r="Z80" i="1"/>
  <c r="Y80" i="1"/>
  <c r="R80" i="1" s="1"/>
  <c r="Z82" i="1"/>
  <c r="Y82" i="1"/>
  <c r="R82" i="1" s="1"/>
  <c r="Y7" i="1"/>
  <c r="R7" i="1" s="1"/>
  <c r="Z7" i="1"/>
  <c r="Y24" i="1"/>
  <c r="R24" i="1" s="1"/>
  <c r="Z24" i="1"/>
  <c r="Z31" i="1"/>
  <c r="Y31" i="1"/>
  <c r="R31" i="1" s="1"/>
  <c r="Z35" i="1"/>
  <c r="Y35" i="1"/>
  <c r="R35" i="1" s="1"/>
  <c r="Z52" i="1"/>
  <c r="Y52" i="1"/>
  <c r="R52" i="1" s="1"/>
  <c r="Z56" i="1"/>
  <c r="Y56" i="1"/>
  <c r="R56" i="1" s="1"/>
  <c r="Z40" i="1"/>
  <c r="Y40" i="1"/>
  <c r="R40" i="1" s="1"/>
  <c r="Q44" i="1"/>
  <c r="Z44" i="1"/>
  <c r="Y63" i="1"/>
  <c r="R63" i="1" s="1"/>
  <c r="Z63" i="1"/>
  <c r="Z74" i="1"/>
  <c r="Y74" i="1"/>
  <c r="R74" i="1" s="1"/>
  <c r="Q9" i="1"/>
  <c r="P9" i="1" s="1"/>
  <c r="Y9" i="1"/>
  <c r="R9" i="1" s="1"/>
  <c r="Q6" i="1"/>
  <c r="P6" i="1" s="1"/>
  <c r="S6" i="1" s="1"/>
  <c r="O6" i="1" s="1"/>
  <c r="Y14" i="1"/>
  <c r="R14" i="1" s="1"/>
  <c r="AB18" i="1"/>
  <c r="Q18" i="1" s="1"/>
  <c r="P18" i="1" s="1"/>
  <c r="S18" i="1" s="1"/>
  <c r="O18" i="1" s="1"/>
  <c r="AH18" i="1"/>
  <c r="AE18" i="1" s="1"/>
  <c r="AG18" i="1"/>
  <c r="AD18" i="1" s="1"/>
  <c r="AA18" i="1"/>
  <c r="AI18" i="1"/>
  <c r="AF18" i="1" s="1"/>
  <c r="Z11" i="1"/>
  <c r="AB23" i="1"/>
  <c r="Q23" i="1" s="1"/>
  <c r="P23" i="1" s="1"/>
  <c r="S23" i="1" s="1"/>
  <c r="O23" i="1" s="1"/>
  <c r="AG25" i="1"/>
  <c r="AD25" i="1" s="1"/>
  <c r="AH25" i="1"/>
  <c r="AE25" i="1" s="1"/>
  <c r="AA25" i="1"/>
  <c r="AI25" i="1"/>
  <c r="AF25" i="1" s="1"/>
  <c r="AB25" i="1"/>
  <c r="Q25" i="1" s="1"/>
  <c r="P25" i="1" s="1"/>
  <c r="S25" i="1" s="1"/>
  <c r="O25" i="1" s="1"/>
  <c r="AG27" i="1"/>
  <c r="AD27" i="1" s="1"/>
  <c r="AH27" i="1"/>
  <c r="AE27" i="1" s="1"/>
  <c r="AA27" i="1"/>
  <c r="AI27" i="1"/>
  <c r="AF27" i="1" s="1"/>
  <c r="AB27" i="1"/>
  <c r="Q27" i="1" s="1"/>
  <c r="P27" i="1" s="1"/>
  <c r="S27" i="1" s="1"/>
  <c r="O27" i="1" s="1"/>
  <c r="AG29" i="1"/>
  <c r="AD29" i="1" s="1"/>
  <c r="AH29" i="1"/>
  <c r="AE29" i="1" s="1"/>
  <c r="AA29" i="1"/>
  <c r="AI29" i="1"/>
  <c r="AF29" i="1" s="1"/>
  <c r="AB29" i="1"/>
  <c r="Q29" i="1" s="1"/>
  <c r="P29" i="1" s="1"/>
  <c r="S29" i="1" s="1"/>
  <c r="O29" i="1" s="1"/>
  <c r="Z49" i="1"/>
  <c r="Y49" i="1"/>
  <c r="R49" i="1" s="1"/>
  <c r="Z53" i="1"/>
  <c r="Y53" i="1"/>
  <c r="R53" i="1" s="1"/>
  <c r="Z57" i="1"/>
  <c r="Y57" i="1"/>
  <c r="R57" i="1" s="1"/>
  <c r="Z21" i="1"/>
  <c r="Y21" i="1"/>
  <c r="R21" i="1" s="1"/>
  <c r="P45" i="1"/>
  <c r="Y44" i="1"/>
  <c r="R44" i="1" s="1"/>
  <c r="AB48" i="1"/>
  <c r="Q48" i="1" s="1"/>
  <c r="P48" i="1" s="1"/>
  <c r="S48" i="1" s="1"/>
  <c r="O48" i="1" s="1"/>
  <c r="AA48" i="1"/>
  <c r="AG48" i="1"/>
  <c r="AD48" i="1" s="1"/>
  <c r="AH48" i="1"/>
  <c r="AE48" i="1" s="1"/>
  <c r="AI48" i="1"/>
  <c r="AF48" i="1" s="1"/>
  <c r="Y37" i="1"/>
  <c r="R37" i="1" s="1"/>
  <c r="Y62" i="1"/>
  <c r="R62" i="1" s="1"/>
  <c r="Z62" i="1"/>
  <c r="Q55" i="1"/>
  <c r="Y60" i="1"/>
  <c r="R60" i="1" s="1"/>
  <c r="Z60" i="1"/>
  <c r="Q75" i="1"/>
  <c r="Z86" i="1"/>
  <c r="Y86" i="1"/>
  <c r="R86" i="1" s="1"/>
  <c r="Z88" i="1"/>
  <c r="Y88" i="1"/>
  <c r="R88" i="1" s="1"/>
  <c r="AH90" i="1"/>
  <c r="AE90" i="1" s="1"/>
  <c r="AB90" i="1"/>
  <c r="AG90" i="1"/>
  <c r="AD90" i="1" s="1"/>
  <c r="AI90" i="1"/>
  <c r="AF90" i="1" s="1"/>
  <c r="AA90" i="1"/>
  <c r="Z84" i="1"/>
  <c r="Y84" i="1"/>
  <c r="R84" i="1" s="1"/>
  <c r="Z71" i="1"/>
  <c r="Y71" i="1"/>
  <c r="R71" i="1" s="1"/>
  <c r="Z81" i="1"/>
  <c r="Y81" i="1"/>
  <c r="R81" i="1" s="1"/>
  <c r="Q90" i="1"/>
  <c r="Y95" i="1"/>
  <c r="R95" i="1" s="1"/>
  <c r="Z5" i="1"/>
  <c r="AH91" i="1"/>
  <c r="AE91" i="1" s="1"/>
  <c r="AB91" i="1"/>
  <c r="AG91" i="1"/>
  <c r="AD91" i="1" s="1"/>
  <c r="AA91" i="1"/>
  <c r="AI91" i="1"/>
  <c r="AF91" i="1" s="1"/>
  <c r="Z95" i="1"/>
  <c r="Z102" i="1"/>
  <c r="Y102" i="1"/>
  <c r="R102" i="1" s="1"/>
  <c r="Z126" i="1"/>
  <c r="Y126" i="1"/>
  <c r="R126" i="1" s="1"/>
  <c r="Z132" i="1"/>
  <c r="Y132" i="1"/>
  <c r="R132" i="1" s="1"/>
  <c r="Z140" i="1"/>
  <c r="Y140" i="1"/>
  <c r="R140" i="1" s="1"/>
  <c r="Z148" i="1"/>
  <c r="Y148" i="1"/>
  <c r="R148" i="1" s="1"/>
  <c r="Z135" i="1"/>
  <c r="Y135" i="1"/>
  <c r="R135" i="1" s="1"/>
  <c r="Z113" i="1"/>
  <c r="Y113" i="1"/>
  <c r="R113" i="1" s="1"/>
  <c r="Z120" i="1"/>
  <c r="Y120" i="1"/>
  <c r="R120" i="1" s="1"/>
  <c r="Z124" i="1"/>
  <c r="Y124" i="1"/>
  <c r="R124" i="1" s="1"/>
  <c r="Z134" i="1"/>
  <c r="Y134" i="1"/>
  <c r="R134" i="1" s="1"/>
  <c r="Z142" i="1"/>
  <c r="Y142" i="1"/>
  <c r="R142" i="1" s="1"/>
  <c r="Z125" i="1"/>
  <c r="Y125" i="1"/>
  <c r="R125" i="1" s="1"/>
  <c r="Z133" i="1"/>
  <c r="Y133" i="1"/>
  <c r="R133" i="1" s="1"/>
  <c r="Z149" i="1"/>
  <c r="Y149" i="1"/>
  <c r="R149" i="1" s="1"/>
  <c r="Y98" i="1"/>
  <c r="R98" i="1" s="1"/>
  <c r="Z105" i="1"/>
  <c r="Y105" i="1"/>
  <c r="R105" i="1" s="1"/>
  <c r="AH112" i="1"/>
  <c r="AE112" i="1" s="1"/>
  <c r="AA112" i="1"/>
  <c r="AB112" i="1"/>
  <c r="Q112" i="1" s="1"/>
  <c r="P112" i="1" s="1"/>
  <c r="S112" i="1" s="1"/>
  <c r="AG112" i="1"/>
  <c r="AD112" i="1" s="1"/>
  <c r="AI112" i="1"/>
  <c r="AF112" i="1" s="1"/>
  <c r="AH116" i="1"/>
  <c r="AE116" i="1" s="1"/>
  <c r="AA116" i="1"/>
  <c r="AB116" i="1"/>
  <c r="Q116" i="1" s="1"/>
  <c r="P116" i="1" s="1"/>
  <c r="S116" i="1" s="1"/>
  <c r="O116" i="1" s="1"/>
  <c r="AG116" i="1"/>
  <c r="AD116" i="1" s="1"/>
  <c r="AI116" i="1"/>
  <c r="AF116" i="1" s="1"/>
  <c r="Q131" i="1"/>
  <c r="Q147" i="1"/>
  <c r="Q149" i="1" l="1"/>
  <c r="P149" i="1" s="1"/>
  <c r="S149" i="1" s="1"/>
  <c r="O149" i="1" s="1"/>
  <c r="Q140" i="1"/>
  <c r="P140" i="1" s="1"/>
  <c r="S140" i="1" s="1"/>
  <c r="O140" i="1" s="1"/>
  <c r="Q74" i="1"/>
  <c r="P74" i="1" s="1"/>
  <c r="S74" i="1" s="1"/>
  <c r="O74" i="1" s="1"/>
  <c r="AB64" i="1"/>
  <c r="Q64" i="1" s="1"/>
  <c r="P64" i="1" s="1"/>
  <c r="S64" i="1" s="1"/>
  <c r="O64" i="1" s="1"/>
  <c r="AA64" i="1"/>
  <c r="AG64" i="1"/>
  <c r="AD64" i="1" s="1"/>
  <c r="AH64" i="1"/>
  <c r="AE64" i="1" s="1"/>
  <c r="AI64" i="1"/>
  <c r="AF64" i="1" s="1"/>
  <c r="AA20" i="1"/>
  <c r="AI20" i="1"/>
  <c r="AF20" i="1" s="1"/>
  <c r="AH20" i="1"/>
  <c r="AE20" i="1" s="1"/>
  <c r="AB20" i="1"/>
  <c r="Q20" i="1" s="1"/>
  <c r="P20" i="1" s="1"/>
  <c r="S20" i="1" s="1"/>
  <c r="O20" i="1" s="1"/>
  <c r="AG20" i="1"/>
  <c r="AD20" i="1" s="1"/>
  <c r="AB4" i="1"/>
  <c r="Q4" i="1" s="1"/>
  <c r="AA4" i="1"/>
  <c r="AI4" i="1"/>
  <c r="AF4" i="1" s="1"/>
  <c r="AG4" i="1"/>
  <c r="AD4" i="1" s="1"/>
  <c r="AH4" i="1"/>
  <c r="AE4" i="1" s="1"/>
  <c r="AH127" i="1"/>
  <c r="AE127" i="1" s="1"/>
  <c r="AA127" i="1"/>
  <c r="AI127" i="1"/>
  <c r="AF127" i="1" s="1"/>
  <c r="AB127" i="1"/>
  <c r="Q127" i="1" s="1"/>
  <c r="P127" i="1" s="1"/>
  <c r="S127" i="1" s="1"/>
  <c r="O127" i="1" s="1"/>
  <c r="AG127" i="1"/>
  <c r="AD127" i="1" s="1"/>
  <c r="AH138" i="1"/>
  <c r="AE138" i="1" s="1"/>
  <c r="AA138" i="1"/>
  <c r="AI138" i="1"/>
  <c r="AF138" i="1" s="1"/>
  <c r="AB138" i="1"/>
  <c r="Q138" i="1" s="1"/>
  <c r="P138" i="1" s="1"/>
  <c r="S138" i="1" s="1"/>
  <c r="O138" i="1" s="1"/>
  <c r="AG138" i="1"/>
  <c r="AD138" i="1" s="1"/>
  <c r="AH122" i="1"/>
  <c r="AE122" i="1" s="1"/>
  <c r="AA122" i="1"/>
  <c r="AI122" i="1"/>
  <c r="AF122" i="1" s="1"/>
  <c r="AB122" i="1"/>
  <c r="Q122" i="1" s="1"/>
  <c r="P122" i="1" s="1"/>
  <c r="S122" i="1" s="1"/>
  <c r="O122" i="1" s="1"/>
  <c r="AG122" i="1"/>
  <c r="AD122" i="1" s="1"/>
  <c r="AH109" i="1"/>
  <c r="AE109" i="1" s="1"/>
  <c r="AA109" i="1"/>
  <c r="AB109" i="1"/>
  <c r="Q109" i="1" s="1"/>
  <c r="P109" i="1" s="1"/>
  <c r="S109" i="1" s="1"/>
  <c r="O109" i="1" s="1"/>
  <c r="AG109" i="1"/>
  <c r="AD109" i="1" s="1"/>
  <c r="AI109" i="1"/>
  <c r="AF109" i="1" s="1"/>
  <c r="AH141" i="1"/>
  <c r="AE141" i="1" s="1"/>
  <c r="AA141" i="1"/>
  <c r="AI141" i="1"/>
  <c r="AF141" i="1" s="1"/>
  <c r="AB141" i="1"/>
  <c r="Q141" i="1" s="1"/>
  <c r="AG141" i="1"/>
  <c r="AD141" i="1" s="1"/>
  <c r="AH144" i="1"/>
  <c r="AE144" i="1" s="1"/>
  <c r="AA144" i="1"/>
  <c r="AI144" i="1"/>
  <c r="AF144" i="1" s="1"/>
  <c r="AB144" i="1"/>
  <c r="Q144" i="1" s="1"/>
  <c r="AG144" i="1"/>
  <c r="AD144" i="1" s="1"/>
  <c r="AH130" i="1"/>
  <c r="AE130" i="1" s="1"/>
  <c r="AA130" i="1"/>
  <c r="AI130" i="1"/>
  <c r="AF130" i="1" s="1"/>
  <c r="AB130" i="1"/>
  <c r="Q130" i="1" s="1"/>
  <c r="P130" i="1" s="1"/>
  <c r="S130" i="1" s="1"/>
  <c r="O130" i="1" s="1"/>
  <c r="AG130" i="1"/>
  <c r="AD130" i="1" s="1"/>
  <c r="AH89" i="1"/>
  <c r="AE89" i="1" s="1"/>
  <c r="AB89" i="1"/>
  <c r="AG89" i="1"/>
  <c r="AD89" i="1" s="1"/>
  <c r="AI89" i="1"/>
  <c r="AF89" i="1" s="1"/>
  <c r="AA89" i="1"/>
  <c r="AH83" i="1"/>
  <c r="AE83" i="1" s="1"/>
  <c r="AB83" i="1"/>
  <c r="Q83" i="1" s="1"/>
  <c r="AG83" i="1"/>
  <c r="AD83" i="1" s="1"/>
  <c r="AA83" i="1"/>
  <c r="AI83" i="1"/>
  <c r="AF83" i="1" s="1"/>
  <c r="AB55" i="1"/>
  <c r="AA55" i="1"/>
  <c r="AH55" i="1"/>
  <c r="AE55" i="1" s="1"/>
  <c r="AI55" i="1"/>
  <c r="AF55" i="1" s="1"/>
  <c r="AG55" i="1"/>
  <c r="AD55" i="1" s="1"/>
  <c r="AH38" i="1"/>
  <c r="AE38" i="1" s="1"/>
  <c r="AA38" i="1"/>
  <c r="AI38" i="1"/>
  <c r="AF38" i="1" s="1"/>
  <c r="AG38" i="1"/>
  <c r="AD38" i="1" s="1"/>
  <c r="AB38" i="1"/>
  <c r="Q38" i="1" s="1"/>
  <c r="P38" i="1" s="1"/>
  <c r="S38" i="1" s="1"/>
  <c r="O38" i="1" s="1"/>
  <c r="AB54" i="1"/>
  <c r="Q54" i="1" s="1"/>
  <c r="P54" i="1" s="1"/>
  <c r="S54" i="1" s="1"/>
  <c r="O54" i="1" s="1"/>
  <c r="AI54" i="1"/>
  <c r="AF54" i="1" s="1"/>
  <c r="AG54" i="1"/>
  <c r="AD54" i="1" s="1"/>
  <c r="AH54" i="1"/>
  <c r="AE54" i="1" s="1"/>
  <c r="AA54" i="1"/>
  <c r="AH32" i="1"/>
  <c r="AE32" i="1" s="1"/>
  <c r="AB32" i="1"/>
  <c r="Q32" i="1" s="1"/>
  <c r="AG32" i="1"/>
  <c r="AD32" i="1" s="1"/>
  <c r="AI32" i="1"/>
  <c r="AF32" i="1" s="1"/>
  <c r="AA32" i="1"/>
  <c r="P91" i="1"/>
  <c r="S91" i="1" s="1"/>
  <c r="O91" i="1" s="1"/>
  <c r="AH148" i="1"/>
  <c r="AE148" i="1" s="1"/>
  <c r="AA148" i="1"/>
  <c r="AI148" i="1"/>
  <c r="AF148" i="1" s="1"/>
  <c r="AB148" i="1"/>
  <c r="Q148" i="1" s="1"/>
  <c r="P148" i="1" s="1"/>
  <c r="S148" i="1" s="1"/>
  <c r="O148" i="1" s="1"/>
  <c r="AG148" i="1"/>
  <c r="AD148" i="1" s="1"/>
  <c r="AH132" i="1"/>
  <c r="AE132" i="1" s="1"/>
  <c r="AA132" i="1"/>
  <c r="AI132" i="1"/>
  <c r="AF132" i="1" s="1"/>
  <c r="AB132" i="1"/>
  <c r="Q132" i="1" s="1"/>
  <c r="P132" i="1" s="1"/>
  <c r="S132" i="1" s="1"/>
  <c r="O132" i="1" s="1"/>
  <c r="AG132" i="1"/>
  <c r="AD132" i="1" s="1"/>
  <c r="AH102" i="1"/>
  <c r="AE102" i="1" s="1"/>
  <c r="AB102" i="1"/>
  <c r="Q102" i="1" s="1"/>
  <c r="P102" i="1" s="1"/>
  <c r="S102" i="1" s="1"/>
  <c r="O102" i="1" s="1"/>
  <c r="AG102" i="1"/>
  <c r="AD102" i="1" s="1"/>
  <c r="AA102" i="1"/>
  <c r="AI102" i="1"/>
  <c r="AF102" i="1" s="1"/>
  <c r="AH84" i="1"/>
  <c r="AE84" i="1" s="1"/>
  <c r="AB84" i="1"/>
  <c r="Q84" i="1" s="1"/>
  <c r="P84" i="1" s="1"/>
  <c r="S84" i="1" s="1"/>
  <c r="O84" i="1" s="1"/>
  <c r="AG84" i="1"/>
  <c r="AD84" i="1" s="1"/>
  <c r="AI84" i="1"/>
  <c r="AF84" i="1" s="1"/>
  <c r="AA84" i="1"/>
  <c r="P55" i="1"/>
  <c r="S55" i="1" s="1"/>
  <c r="O55" i="1" s="1"/>
  <c r="S45" i="1"/>
  <c r="O45" i="1" s="1"/>
  <c r="AB57" i="1"/>
  <c r="Q57" i="1" s="1"/>
  <c r="P57" i="1" s="1"/>
  <c r="S57" i="1" s="1"/>
  <c r="O57" i="1" s="1"/>
  <c r="AG57" i="1"/>
  <c r="AD57" i="1" s="1"/>
  <c r="AA57" i="1"/>
  <c r="AH57" i="1"/>
  <c r="AE57" i="1" s="1"/>
  <c r="AI57" i="1"/>
  <c r="AF57" i="1" s="1"/>
  <c r="AB44" i="1"/>
  <c r="AG44" i="1"/>
  <c r="AD44" i="1" s="1"/>
  <c r="AH44" i="1"/>
  <c r="AE44" i="1" s="1"/>
  <c r="AI44" i="1"/>
  <c r="AF44" i="1" s="1"/>
  <c r="AA44" i="1"/>
  <c r="AH31" i="1"/>
  <c r="AE31" i="1" s="1"/>
  <c r="AB31" i="1"/>
  <c r="Q31" i="1" s="1"/>
  <c r="P31" i="1" s="1"/>
  <c r="S31" i="1" s="1"/>
  <c r="O31" i="1" s="1"/>
  <c r="AG31" i="1"/>
  <c r="AD31" i="1" s="1"/>
  <c r="AI31" i="1"/>
  <c r="AF31" i="1" s="1"/>
  <c r="AA31" i="1"/>
  <c r="AH80" i="1"/>
  <c r="AE80" i="1" s="1"/>
  <c r="AB80" i="1"/>
  <c r="Q80" i="1" s="1"/>
  <c r="P80" i="1" s="1"/>
  <c r="S80" i="1" s="1"/>
  <c r="O80" i="1" s="1"/>
  <c r="AG80" i="1"/>
  <c r="AD80" i="1" s="1"/>
  <c r="AI80" i="1"/>
  <c r="AF80" i="1" s="1"/>
  <c r="AA80" i="1"/>
  <c r="AB13" i="1"/>
  <c r="Q13" i="1" s="1"/>
  <c r="P13" i="1" s="1"/>
  <c r="S13" i="1" s="1"/>
  <c r="O13" i="1" s="1"/>
  <c r="AH143" i="1"/>
  <c r="AE143" i="1" s="1"/>
  <c r="AA143" i="1"/>
  <c r="AI143" i="1"/>
  <c r="AF143" i="1" s="1"/>
  <c r="AB143" i="1"/>
  <c r="Q143" i="1" s="1"/>
  <c r="P143" i="1" s="1"/>
  <c r="S143" i="1" s="1"/>
  <c r="O143" i="1" s="1"/>
  <c r="AG143" i="1"/>
  <c r="AD143" i="1" s="1"/>
  <c r="AH121" i="1"/>
  <c r="AE121" i="1" s="1"/>
  <c r="AA121" i="1"/>
  <c r="AI121" i="1"/>
  <c r="AF121" i="1" s="1"/>
  <c r="AB121" i="1"/>
  <c r="Q121" i="1" s="1"/>
  <c r="P121" i="1" s="1"/>
  <c r="S121" i="1" s="1"/>
  <c r="O121" i="1" s="1"/>
  <c r="AG121" i="1"/>
  <c r="AD121" i="1" s="1"/>
  <c r="AH111" i="1"/>
  <c r="AE111" i="1" s="1"/>
  <c r="AA111" i="1"/>
  <c r="AB111" i="1"/>
  <c r="Q111" i="1" s="1"/>
  <c r="P111" i="1" s="1"/>
  <c r="S111" i="1" s="1"/>
  <c r="O111" i="1" s="1"/>
  <c r="AG111" i="1"/>
  <c r="AD111" i="1" s="1"/>
  <c r="AI111" i="1"/>
  <c r="AF111" i="1" s="1"/>
  <c r="AH106" i="1"/>
  <c r="AE106" i="1" s="1"/>
  <c r="AB106" i="1"/>
  <c r="Q106" i="1" s="1"/>
  <c r="P106" i="1" s="1"/>
  <c r="S106" i="1" s="1"/>
  <c r="O106" i="1" s="1"/>
  <c r="AG106" i="1"/>
  <c r="AD106" i="1" s="1"/>
  <c r="AA106" i="1"/>
  <c r="AI106" i="1"/>
  <c r="AF106" i="1" s="1"/>
  <c r="AH79" i="1"/>
  <c r="AE79" i="1" s="1"/>
  <c r="AB79" i="1"/>
  <c r="Q79" i="1" s="1"/>
  <c r="P79" i="1" s="1"/>
  <c r="S79" i="1" s="1"/>
  <c r="O79" i="1" s="1"/>
  <c r="AG79" i="1"/>
  <c r="AD79" i="1" s="1"/>
  <c r="AA79" i="1"/>
  <c r="AI79" i="1"/>
  <c r="AF79" i="1" s="1"/>
  <c r="AH70" i="1"/>
  <c r="AE70" i="1" s="1"/>
  <c r="AA70" i="1"/>
  <c r="AI70" i="1"/>
  <c r="AF70" i="1" s="1"/>
  <c r="AB70" i="1"/>
  <c r="Q70" i="1" s="1"/>
  <c r="AG70" i="1"/>
  <c r="AD70" i="1" s="1"/>
  <c r="AA14" i="1"/>
  <c r="AA45" i="1"/>
  <c r="AB58" i="1"/>
  <c r="AI58" i="1"/>
  <c r="AF58" i="1" s="1"/>
  <c r="AG58" i="1"/>
  <c r="AD58" i="1" s="1"/>
  <c r="P58" i="1" s="1"/>
  <c r="S58" i="1" s="1"/>
  <c r="O58" i="1" s="1"/>
  <c r="AA58" i="1"/>
  <c r="AH58" i="1"/>
  <c r="AE58" i="1" s="1"/>
  <c r="AH34" i="1"/>
  <c r="AE34" i="1" s="1"/>
  <c r="AB34" i="1"/>
  <c r="Q34" i="1" s="1"/>
  <c r="P34" i="1" s="1"/>
  <c r="S34" i="1" s="1"/>
  <c r="O34" i="1" s="1"/>
  <c r="AG34" i="1"/>
  <c r="AD34" i="1" s="1"/>
  <c r="AI34" i="1"/>
  <c r="AF34" i="1" s="1"/>
  <c r="AA34" i="1"/>
  <c r="AH77" i="1"/>
  <c r="AE77" i="1" s="1"/>
  <c r="AA77" i="1"/>
  <c r="AI77" i="1"/>
  <c r="AF77" i="1" s="1"/>
  <c r="AB77" i="1"/>
  <c r="Q77" i="1" s="1"/>
  <c r="P77" i="1" s="1"/>
  <c r="S77" i="1" s="1"/>
  <c r="O77" i="1" s="1"/>
  <c r="AG77" i="1"/>
  <c r="AD77" i="1" s="1"/>
  <c r="AB68" i="1"/>
  <c r="Q68" i="1" s="1"/>
  <c r="P68" i="1" s="1"/>
  <c r="S68" i="1" s="1"/>
  <c r="O68" i="1" s="1"/>
  <c r="AA68" i="1"/>
  <c r="AG68" i="1"/>
  <c r="AD68" i="1" s="1"/>
  <c r="AH68" i="1"/>
  <c r="AE68" i="1" s="1"/>
  <c r="AI68" i="1"/>
  <c r="AF68" i="1" s="1"/>
  <c r="P41" i="1"/>
  <c r="S41" i="1" s="1"/>
  <c r="O41" i="1" s="1"/>
  <c r="AB10" i="1"/>
  <c r="Q10" i="1" s="1"/>
  <c r="P10" i="1" s="1"/>
  <c r="S10" i="1" s="1"/>
  <c r="O10" i="1" s="1"/>
  <c r="AA10" i="1"/>
  <c r="AI10" i="1"/>
  <c r="AF10" i="1" s="1"/>
  <c r="AG10" i="1"/>
  <c r="AD10" i="1" s="1"/>
  <c r="AH10" i="1"/>
  <c r="AE10" i="1" s="1"/>
  <c r="AH108" i="1"/>
  <c r="AE108" i="1" s="1"/>
  <c r="AB108" i="1"/>
  <c r="Q108" i="1" s="1"/>
  <c r="P108" i="1" s="1"/>
  <c r="S108" i="1" s="1"/>
  <c r="O108" i="1" s="1"/>
  <c r="AG108" i="1"/>
  <c r="AD108" i="1" s="1"/>
  <c r="AA108" i="1"/>
  <c r="AI108" i="1"/>
  <c r="AF108" i="1" s="1"/>
  <c r="AH107" i="1"/>
  <c r="AE107" i="1" s="1"/>
  <c r="AB107" i="1"/>
  <c r="Q107" i="1" s="1"/>
  <c r="P107" i="1" s="1"/>
  <c r="S107" i="1" s="1"/>
  <c r="O107" i="1" s="1"/>
  <c r="AG107" i="1"/>
  <c r="AD107" i="1" s="1"/>
  <c r="AI107" i="1"/>
  <c r="AF107" i="1" s="1"/>
  <c r="AA107" i="1"/>
  <c r="AB37" i="1"/>
  <c r="Q37" i="1" s="1"/>
  <c r="P37" i="1" s="1"/>
  <c r="S37" i="1" s="1"/>
  <c r="O37" i="1" s="1"/>
  <c r="AG19" i="1"/>
  <c r="AD19" i="1" s="1"/>
  <c r="AA19" i="1"/>
  <c r="AI19" i="1"/>
  <c r="AF19" i="1" s="1"/>
  <c r="AH19" i="1"/>
  <c r="AE19" i="1" s="1"/>
  <c r="AB19" i="1"/>
  <c r="Q19" i="1" s="1"/>
  <c r="P19" i="1" s="1"/>
  <c r="S19" i="1" s="1"/>
  <c r="O19" i="1" s="1"/>
  <c r="AH145" i="1"/>
  <c r="AE145" i="1" s="1"/>
  <c r="AA145" i="1"/>
  <c r="AI145" i="1"/>
  <c r="AF145" i="1" s="1"/>
  <c r="AB145" i="1"/>
  <c r="Q145" i="1" s="1"/>
  <c r="AG145" i="1"/>
  <c r="AD145" i="1" s="1"/>
  <c r="AH123" i="1"/>
  <c r="AE123" i="1" s="1"/>
  <c r="AA123" i="1"/>
  <c r="AI123" i="1"/>
  <c r="AF123" i="1" s="1"/>
  <c r="AB123" i="1"/>
  <c r="Q123" i="1" s="1"/>
  <c r="P123" i="1" s="1"/>
  <c r="S123" i="1" s="1"/>
  <c r="O123" i="1" s="1"/>
  <c r="AG123" i="1"/>
  <c r="AD123" i="1" s="1"/>
  <c r="AB65" i="1"/>
  <c r="Q65" i="1" s="1"/>
  <c r="AA65" i="1"/>
  <c r="AG65" i="1"/>
  <c r="AD65" i="1" s="1"/>
  <c r="AH65" i="1"/>
  <c r="AE65" i="1" s="1"/>
  <c r="AI65" i="1"/>
  <c r="AF65" i="1" s="1"/>
  <c r="AB49" i="1"/>
  <c r="Q49" i="1" s="1"/>
  <c r="P49" i="1" s="1"/>
  <c r="S49" i="1" s="1"/>
  <c r="O49" i="1" s="1"/>
  <c r="AA49" i="1"/>
  <c r="AG49" i="1"/>
  <c r="AD49" i="1" s="1"/>
  <c r="AH49" i="1"/>
  <c r="AE49" i="1" s="1"/>
  <c r="AI49" i="1"/>
  <c r="AF49" i="1" s="1"/>
  <c r="AH125" i="1"/>
  <c r="AE125" i="1" s="1"/>
  <c r="AA125" i="1"/>
  <c r="AI125" i="1"/>
  <c r="AF125" i="1" s="1"/>
  <c r="AB125" i="1"/>
  <c r="Q125" i="1" s="1"/>
  <c r="P125" i="1" s="1"/>
  <c r="S125" i="1" s="1"/>
  <c r="O125" i="1" s="1"/>
  <c r="AG125" i="1"/>
  <c r="AD125" i="1" s="1"/>
  <c r="AH134" i="1"/>
  <c r="AE134" i="1" s="1"/>
  <c r="AA134" i="1"/>
  <c r="AI134" i="1"/>
  <c r="AF134" i="1" s="1"/>
  <c r="AB134" i="1"/>
  <c r="Q134" i="1" s="1"/>
  <c r="P134" i="1" s="1"/>
  <c r="S134" i="1" s="1"/>
  <c r="O134" i="1" s="1"/>
  <c r="AG134" i="1"/>
  <c r="AD134" i="1" s="1"/>
  <c r="AH120" i="1"/>
  <c r="AE120" i="1" s="1"/>
  <c r="AA120" i="1"/>
  <c r="AI120" i="1"/>
  <c r="AF120" i="1" s="1"/>
  <c r="AB120" i="1"/>
  <c r="Q120" i="1" s="1"/>
  <c r="P120" i="1" s="1"/>
  <c r="S120" i="1" s="1"/>
  <c r="O120" i="1" s="1"/>
  <c r="AG120" i="1"/>
  <c r="AD120" i="1" s="1"/>
  <c r="AB62" i="1"/>
  <c r="Q62" i="1" s="1"/>
  <c r="AA62" i="1"/>
  <c r="AG62" i="1"/>
  <c r="AD62" i="1" s="1"/>
  <c r="AH62" i="1"/>
  <c r="AE62" i="1" s="1"/>
  <c r="AI62" i="1"/>
  <c r="AF62" i="1" s="1"/>
  <c r="P44" i="1"/>
  <c r="S44" i="1" s="1"/>
  <c r="O44" i="1" s="1"/>
  <c r="AB56" i="1"/>
  <c r="Q56" i="1" s="1"/>
  <c r="P56" i="1" s="1"/>
  <c r="S56" i="1" s="1"/>
  <c r="O56" i="1" s="1"/>
  <c r="AG56" i="1"/>
  <c r="AD56" i="1" s="1"/>
  <c r="AA56" i="1"/>
  <c r="AH56" i="1"/>
  <c r="AE56" i="1" s="1"/>
  <c r="AI56" i="1"/>
  <c r="AF56" i="1" s="1"/>
  <c r="AA22" i="1"/>
  <c r="AI22" i="1"/>
  <c r="AF22" i="1" s="1"/>
  <c r="AH22" i="1"/>
  <c r="AE22" i="1" s="1"/>
  <c r="AG22" i="1"/>
  <c r="AD22" i="1" s="1"/>
  <c r="AB22" i="1"/>
  <c r="Q22" i="1" s="1"/>
  <c r="AB66" i="1"/>
  <c r="Q66" i="1" s="1"/>
  <c r="P66" i="1" s="1"/>
  <c r="S66" i="1" s="1"/>
  <c r="O66" i="1" s="1"/>
  <c r="AA66" i="1"/>
  <c r="AG66" i="1"/>
  <c r="AD66" i="1" s="1"/>
  <c r="AH66" i="1"/>
  <c r="AE66" i="1" s="1"/>
  <c r="AI66" i="1"/>
  <c r="AF66" i="1" s="1"/>
  <c r="AH76" i="1"/>
  <c r="AE76" i="1" s="1"/>
  <c r="AA76" i="1"/>
  <c r="AI76" i="1"/>
  <c r="AF76" i="1" s="1"/>
  <c r="AB76" i="1"/>
  <c r="Q76" i="1" s="1"/>
  <c r="P76" i="1" s="1"/>
  <c r="S76" i="1" s="1"/>
  <c r="O76" i="1" s="1"/>
  <c r="AG76" i="1"/>
  <c r="AD76" i="1" s="1"/>
  <c r="AB46" i="1"/>
  <c r="Q46" i="1" s="1"/>
  <c r="P46" i="1" s="1"/>
  <c r="S46" i="1" s="1"/>
  <c r="O46" i="1" s="1"/>
  <c r="AG46" i="1"/>
  <c r="AD46" i="1" s="1"/>
  <c r="AA46" i="1"/>
  <c r="AH46" i="1"/>
  <c r="AE46" i="1" s="1"/>
  <c r="AI46" i="1"/>
  <c r="AF46" i="1" s="1"/>
  <c r="AB3" i="1"/>
  <c r="Q3" i="1" s="1"/>
  <c r="AA3" i="1"/>
  <c r="AI3" i="1"/>
  <c r="AF3" i="1" s="1"/>
  <c r="AH3" i="1"/>
  <c r="AE3" i="1" s="1"/>
  <c r="AG3" i="1"/>
  <c r="AD3" i="1" s="1"/>
  <c r="AH139" i="1"/>
  <c r="AE139" i="1" s="1"/>
  <c r="AA139" i="1"/>
  <c r="AI139" i="1"/>
  <c r="AF139" i="1" s="1"/>
  <c r="AB139" i="1"/>
  <c r="Q139" i="1" s="1"/>
  <c r="AG139" i="1"/>
  <c r="AD139" i="1" s="1"/>
  <c r="AH146" i="1"/>
  <c r="AE146" i="1" s="1"/>
  <c r="AA146" i="1"/>
  <c r="AI146" i="1"/>
  <c r="AF146" i="1" s="1"/>
  <c r="AB146" i="1"/>
  <c r="AG146" i="1"/>
  <c r="AD146" i="1" s="1"/>
  <c r="P146" i="1" s="1"/>
  <c r="S146" i="1" s="1"/>
  <c r="O146" i="1" s="1"/>
  <c r="AH128" i="1"/>
  <c r="AE128" i="1" s="1"/>
  <c r="AA128" i="1"/>
  <c r="AI128" i="1"/>
  <c r="AF128" i="1" s="1"/>
  <c r="AB128" i="1"/>
  <c r="Q128" i="1" s="1"/>
  <c r="P128" i="1" s="1"/>
  <c r="S128" i="1" s="1"/>
  <c r="O128" i="1" s="1"/>
  <c r="AG128" i="1"/>
  <c r="AD128" i="1" s="1"/>
  <c r="AH117" i="1"/>
  <c r="AE117" i="1" s="1"/>
  <c r="AA117" i="1"/>
  <c r="AB117" i="1"/>
  <c r="Q117" i="1" s="1"/>
  <c r="P117" i="1" s="1"/>
  <c r="S117" i="1" s="1"/>
  <c r="O117" i="1" s="1"/>
  <c r="AG117" i="1"/>
  <c r="AD117" i="1" s="1"/>
  <c r="AI117" i="1"/>
  <c r="AF117" i="1" s="1"/>
  <c r="AH103" i="1"/>
  <c r="AE103" i="1" s="1"/>
  <c r="AB103" i="1"/>
  <c r="Q103" i="1" s="1"/>
  <c r="P103" i="1" s="1"/>
  <c r="S103" i="1" s="1"/>
  <c r="O103" i="1" s="1"/>
  <c r="AG103" i="1"/>
  <c r="AD103" i="1" s="1"/>
  <c r="AI103" i="1"/>
  <c r="AF103" i="1" s="1"/>
  <c r="AA103" i="1"/>
  <c r="AH129" i="1"/>
  <c r="AE129" i="1" s="1"/>
  <c r="AA129" i="1"/>
  <c r="AI129" i="1"/>
  <c r="AF129" i="1" s="1"/>
  <c r="AB129" i="1"/>
  <c r="Q129" i="1" s="1"/>
  <c r="AG129" i="1"/>
  <c r="AD129" i="1" s="1"/>
  <c r="AH136" i="1"/>
  <c r="AE136" i="1" s="1"/>
  <c r="AA136" i="1"/>
  <c r="AI136" i="1"/>
  <c r="AF136" i="1" s="1"/>
  <c r="AB136" i="1"/>
  <c r="Q136" i="1" s="1"/>
  <c r="P136" i="1" s="1"/>
  <c r="S136" i="1" s="1"/>
  <c r="O136" i="1" s="1"/>
  <c r="AG136" i="1"/>
  <c r="AD136" i="1" s="1"/>
  <c r="P92" i="1"/>
  <c r="S92" i="1" s="1"/>
  <c r="O92" i="1" s="1"/>
  <c r="AH39" i="1"/>
  <c r="AE39" i="1" s="1"/>
  <c r="AA39" i="1"/>
  <c r="AI39" i="1"/>
  <c r="AF39" i="1" s="1"/>
  <c r="AB39" i="1"/>
  <c r="Q39" i="1" s="1"/>
  <c r="P39" i="1" s="1"/>
  <c r="S39" i="1" s="1"/>
  <c r="O39" i="1" s="1"/>
  <c r="AG39" i="1"/>
  <c r="AD39" i="1" s="1"/>
  <c r="AH87" i="1"/>
  <c r="AE87" i="1" s="1"/>
  <c r="AB87" i="1"/>
  <c r="Q87" i="1" s="1"/>
  <c r="AG87" i="1"/>
  <c r="AD87" i="1" s="1"/>
  <c r="AI87" i="1"/>
  <c r="AF87" i="1" s="1"/>
  <c r="AA87" i="1"/>
  <c r="AB43" i="1"/>
  <c r="Q43" i="1" s="1"/>
  <c r="AG43" i="1"/>
  <c r="AD43" i="1" s="1"/>
  <c r="AA43" i="1"/>
  <c r="AH43" i="1"/>
  <c r="AE43" i="1" s="1"/>
  <c r="AI43" i="1"/>
  <c r="AF43" i="1" s="1"/>
  <c r="AB59" i="1"/>
  <c r="Q59" i="1" s="1"/>
  <c r="P59" i="1" s="1"/>
  <c r="S59" i="1" s="1"/>
  <c r="O59" i="1" s="1"/>
  <c r="AA59" i="1"/>
  <c r="AG59" i="1"/>
  <c r="AD59" i="1" s="1"/>
  <c r="AH59" i="1"/>
  <c r="AE59" i="1" s="1"/>
  <c r="AI59" i="1"/>
  <c r="AF59" i="1" s="1"/>
  <c r="AB51" i="1"/>
  <c r="AA51" i="1"/>
  <c r="AG51" i="1"/>
  <c r="AD51" i="1" s="1"/>
  <c r="P51" i="1" s="1"/>
  <c r="S51" i="1" s="1"/>
  <c r="O51" i="1" s="1"/>
  <c r="AH51" i="1"/>
  <c r="AE51" i="1" s="1"/>
  <c r="AI51" i="1"/>
  <c r="AF51" i="1" s="1"/>
  <c r="AH137" i="1"/>
  <c r="AE137" i="1" s="1"/>
  <c r="AA137" i="1"/>
  <c r="AI137" i="1"/>
  <c r="AF137" i="1" s="1"/>
  <c r="AB137" i="1"/>
  <c r="Q137" i="1" s="1"/>
  <c r="AG137" i="1"/>
  <c r="AD137" i="1" s="1"/>
  <c r="AH101" i="1"/>
  <c r="AE101" i="1" s="1"/>
  <c r="AB101" i="1"/>
  <c r="Q101" i="1" s="1"/>
  <c r="AG101" i="1"/>
  <c r="AD101" i="1" s="1"/>
  <c r="AA101" i="1"/>
  <c r="AI101" i="1"/>
  <c r="AF101" i="1" s="1"/>
  <c r="AH36" i="1"/>
  <c r="AE36" i="1" s="1"/>
  <c r="AB36" i="1"/>
  <c r="Q36" i="1" s="1"/>
  <c r="P36" i="1" s="1"/>
  <c r="S36" i="1" s="1"/>
  <c r="O36" i="1" s="1"/>
  <c r="AG36" i="1"/>
  <c r="AD36" i="1" s="1"/>
  <c r="AI36" i="1"/>
  <c r="AF36" i="1" s="1"/>
  <c r="AA36" i="1"/>
  <c r="AA97" i="1"/>
  <c r="AB98" i="1"/>
  <c r="Q98" i="1" s="1"/>
  <c r="P98" i="1" s="1"/>
  <c r="S98" i="1" s="1"/>
  <c r="O98" i="1" s="1"/>
  <c r="AH133" i="1"/>
  <c r="AE133" i="1" s="1"/>
  <c r="AA133" i="1"/>
  <c r="AI133" i="1"/>
  <c r="AF133" i="1" s="1"/>
  <c r="AB133" i="1"/>
  <c r="Q133" i="1" s="1"/>
  <c r="AG133" i="1"/>
  <c r="AD133" i="1" s="1"/>
  <c r="AH142" i="1"/>
  <c r="AE142" i="1" s="1"/>
  <c r="AI142" i="1"/>
  <c r="AF142" i="1" s="1"/>
  <c r="AA142" i="1"/>
  <c r="AB142" i="1"/>
  <c r="Q142" i="1" s="1"/>
  <c r="P142" i="1" s="1"/>
  <c r="S142" i="1" s="1"/>
  <c r="O142" i="1" s="1"/>
  <c r="AG142" i="1"/>
  <c r="AD142" i="1" s="1"/>
  <c r="AH124" i="1"/>
  <c r="AE124" i="1" s="1"/>
  <c r="AA124" i="1"/>
  <c r="AI124" i="1"/>
  <c r="AF124" i="1" s="1"/>
  <c r="AB124" i="1"/>
  <c r="Q124" i="1" s="1"/>
  <c r="P124" i="1" s="1"/>
  <c r="S124" i="1" s="1"/>
  <c r="O124" i="1" s="1"/>
  <c r="AG124" i="1"/>
  <c r="AD124" i="1" s="1"/>
  <c r="AH113" i="1"/>
  <c r="AE113" i="1" s="1"/>
  <c r="AA113" i="1"/>
  <c r="AB113" i="1"/>
  <c r="Q113" i="1" s="1"/>
  <c r="AG113" i="1"/>
  <c r="AD113" i="1" s="1"/>
  <c r="AI113" i="1"/>
  <c r="AF113" i="1" s="1"/>
  <c r="AA40" i="1"/>
  <c r="AI40" i="1"/>
  <c r="AF40" i="1" s="1"/>
  <c r="AB40" i="1"/>
  <c r="Q40" i="1" s="1"/>
  <c r="P40" i="1" s="1"/>
  <c r="S40" i="1" s="1"/>
  <c r="O40" i="1" s="1"/>
  <c r="AH40" i="1"/>
  <c r="AE40" i="1" s="1"/>
  <c r="AG40" i="1"/>
  <c r="AD40" i="1" s="1"/>
  <c r="AB52" i="1"/>
  <c r="Q52" i="1" s="1"/>
  <c r="AG52" i="1"/>
  <c r="AD52" i="1" s="1"/>
  <c r="AA52" i="1"/>
  <c r="AH52" i="1"/>
  <c r="AE52" i="1" s="1"/>
  <c r="AI52" i="1"/>
  <c r="AF52" i="1" s="1"/>
  <c r="AB7" i="1"/>
  <c r="Q7" i="1" s="1"/>
  <c r="P7" i="1" s="1"/>
  <c r="S7" i="1" s="1"/>
  <c r="O7" i="1" s="1"/>
  <c r="AA7" i="1"/>
  <c r="AI7" i="1"/>
  <c r="AF7" i="1" s="1"/>
  <c r="AH7" i="1"/>
  <c r="AE7" i="1" s="1"/>
  <c r="AG7" i="1"/>
  <c r="AD7" i="1" s="1"/>
  <c r="AB15" i="1"/>
  <c r="Q15" i="1" s="1"/>
  <c r="P15" i="1" s="1"/>
  <c r="S15" i="1" s="1"/>
  <c r="O15" i="1" s="1"/>
  <c r="AA15" i="1"/>
  <c r="AI15" i="1"/>
  <c r="AF15" i="1" s="1"/>
  <c r="AH15" i="1"/>
  <c r="AE15" i="1" s="1"/>
  <c r="AG15" i="1"/>
  <c r="AD15" i="1" s="1"/>
  <c r="AH105" i="1"/>
  <c r="AE105" i="1" s="1"/>
  <c r="AB105" i="1"/>
  <c r="Q105" i="1" s="1"/>
  <c r="P105" i="1" s="1"/>
  <c r="S105" i="1" s="1"/>
  <c r="O105" i="1" s="1"/>
  <c r="AG105" i="1"/>
  <c r="AD105" i="1" s="1"/>
  <c r="AA105" i="1"/>
  <c r="AI105" i="1"/>
  <c r="AF105" i="1" s="1"/>
  <c r="P90" i="1"/>
  <c r="S90" i="1" s="1"/>
  <c r="O90" i="1" s="1"/>
  <c r="AH71" i="1"/>
  <c r="AE71" i="1" s="1"/>
  <c r="AA71" i="1"/>
  <c r="AI71" i="1"/>
  <c r="AF71" i="1" s="1"/>
  <c r="AB71" i="1"/>
  <c r="Q71" i="1" s="1"/>
  <c r="P71" i="1" s="1"/>
  <c r="S71" i="1" s="1"/>
  <c r="O71" i="1" s="1"/>
  <c r="AG71" i="1"/>
  <c r="AD71" i="1" s="1"/>
  <c r="AH88" i="1"/>
  <c r="AE88" i="1" s="1"/>
  <c r="AB88" i="1"/>
  <c r="Q88" i="1" s="1"/>
  <c r="P88" i="1" s="1"/>
  <c r="S88" i="1" s="1"/>
  <c r="O88" i="1" s="1"/>
  <c r="AG88" i="1"/>
  <c r="AD88" i="1" s="1"/>
  <c r="AI88" i="1"/>
  <c r="AF88" i="1" s="1"/>
  <c r="AA88" i="1"/>
  <c r="P75" i="1"/>
  <c r="S75" i="1" s="1"/>
  <c r="O75" i="1" s="1"/>
  <c r="AH149" i="1"/>
  <c r="AE149" i="1" s="1"/>
  <c r="AA149" i="1"/>
  <c r="AI149" i="1"/>
  <c r="AF149" i="1" s="1"/>
  <c r="AB149" i="1"/>
  <c r="AG149" i="1"/>
  <c r="AD149" i="1" s="1"/>
  <c r="AH74" i="1"/>
  <c r="AE74" i="1" s="1"/>
  <c r="AA74" i="1"/>
  <c r="AI74" i="1"/>
  <c r="AF74" i="1" s="1"/>
  <c r="AB74" i="1"/>
  <c r="AG74" i="1"/>
  <c r="AD74" i="1" s="1"/>
  <c r="Q35" i="1"/>
  <c r="AA24" i="1"/>
  <c r="AI24" i="1"/>
  <c r="AF24" i="1" s="1"/>
  <c r="AH24" i="1"/>
  <c r="AE24" i="1" s="1"/>
  <c r="AG24" i="1"/>
  <c r="AD24" i="1" s="1"/>
  <c r="AB24" i="1"/>
  <c r="Q24" i="1" s="1"/>
  <c r="AH99" i="1"/>
  <c r="AE99" i="1" s="1"/>
  <c r="AB99" i="1"/>
  <c r="Q99" i="1" s="1"/>
  <c r="P99" i="1" s="1"/>
  <c r="S99" i="1" s="1"/>
  <c r="O99" i="1" s="1"/>
  <c r="AA99" i="1"/>
  <c r="AI99" i="1"/>
  <c r="AF99" i="1" s="1"/>
  <c r="AG99" i="1"/>
  <c r="AD99" i="1" s="1"/>
  <c r="AH85" i="1"/>
  <c r="AE85" i="1" s="1"/>
  <c r="AB85" i="1"/>
  <c r="Q85" i="1" s="1"/>
  <c r="P85" i="1" s="1"/>
  <c r="S85" i="1" s="1"/>
  <c r="O85" i="1" s="1"/>
  <c r="AG85" i="1"/>
  <c r="AD85" i="1" s="1"/>
  <c r="AA85" i="1"/>
  <c r="AI85" i="1"/>
  <c r="AF85" i="1" s="1"/>
  <c r="AB61" i="1"/>
  <c r="Q61" i="1" s="1"/>
  <c r="P61" i="1" s="1"/>
  <c r="S61" i="1" s="1"/>
  <c r="O61" i="1" s="1"/>
  <c r="AA61" i="1"/>
  <c r="AG61" i="1"/>
  <c r="AD61" i="1" s="1"/>
  <c r="AH61" i="1"/>
  <c r="AE61" i="1" s="1"/>
  <c r="AI61" i="1"/>
  <c r="AF61" i="1" s="1"/>
  <c r="P42" i="1"/>
  <c r="S42" i="1" s="1"/>
  <c r="O42" i="1" s="1"/>
  <c r="AH33" i="1"/>
  <c r="AE33" i="1" s="1"/>
  <c r="AB33" i="1"/>
  <c r="Q33" i="1" s="1"/>
  <c r="P33" i="1" s="1"/>
  <c r="S33" i="1" s="1"/>
  <c r="O33" i="1" s="1"/>
  <c r="AG33" i="1"/>
  <c r="AD33" i="1" s="1"/>
  <c r="AI33" i="1"/>
  <c r="AF33" i="1" s="1"/>
  <c r="AA33" i="1"/>
  <c r="AA9" i="1"/>
  <c r="AB14" i="1"/>
  <c r="Q14" i="1" s="1"/>
  <c r="P14" i="1" s="1"/>
  <c r="S14" i="1" s="1"/>
  <c r="O14" i="1" s="1"/>
  <c r="AH135" i="1"/>
  <c r="AE135" i="1" s="1"/>
  <c r="AI135" i="1"/>
  <c r="AF135" i="1" s="1"/>
  <c r="AA135" i="1"/>
  <c r="AB135" i="1"/>
  <c r="Q135" i="1" s="1"/>
  <c r="P135" i="1" s="1"/>
  <c r="S135" i="1" s="1"/>
  <c r="O135" i="1" s="1"/>
  <c r="AG135" i="1"/>
  <c r="AD135" i="1" s="1"/>
  <c r="AH140" i="1"/>
  <c r="AE140" i="1" s="1"/>
  <c r="AA140" i="1"/>
  <c r="AI140" i="1"/>
  <c r="AF140" i="1" s="1"/>
  <c r="AB140" i="1"/>
  <c r="AG140" i="1"/>
  <c r="AD140" i="1" s="1"/>
  <c r="AH126" i="1"/>
  <c r="AE126" i="1" s="1"/>
  <c r="AA126" i="1"/>
  <c r="AI126" i="1"/>
  <c r="AF126" i="1" s="1"/>
  <c r="AB126" i="1"/>
  <c r="Q126" i="1" s="1"/>
  <c r="P126" i="1" s="1"/>
  <c r="S126" i="1" s="1"/>
  <c r="O126" i="1" s="1"/>
  <c r="AG126" i="1"/>
  <c r="AD126" i="1" s="1"/>
  <c r="AH95" i="1"/>
  <c r="AE95" i="1" s="1"/>
  <c r="AB95" i="1"/>
  <c r="Q95" i="1" s="1"/>
  <c r="P95" i="1" s="1"/>
  <c r="S95" i="1" s="1"/>
  <c r="O95" i="1" s="1"/>
  <c r="AG95" i="1"/>
  <c r="AD95" i="1" s="1"/>
  <c r="AA95" i="1"/>
  <c r="AI95" i="1"/>
  <c r="AF95" i="1" s="1"/>
  <c r="AB5" i="1"/>
  <c r="Q5" i="1" s="1"/>
  <c r="P5" i="1" s="1"/>
  <c r="S5" i="1" s="1"/>
  <c r="O5" i="1" s="1"/>
  <c r="AA5" i="1"/>
  <c r="AI5" i="1"/>
  <c r="AF5" i="1" s="1"/>
  <c r="AH5" i="1"/>
  <c r="AE5" i="1" s="1"/>
  <c r="AG5" i="1"/>
  <c r="AD5" i="1" s="1"/>
  <c r="AH81" i="1"/>
  <c r="AE81" i="1" s="1"/>
  <c r="AB81" i="1"/>
  <c r="Q81" i="1" s="1"/>
  <c r="P81" i="1" s="1"/>
  <c r="S81" i="1" s="1"/>
  <c r="O81" i="1" s="1"/>
  <c r="AG81" i="1"/>
  <c r="AD81" i="1" s="1"/>
  <c r="AA81" i="1"/>
  <c r="AI81" i="1"/>
  <c r="AF81" i="1" s="1"/>
  <c r="AH86" i="1"/>
  <c r="AE86" i="1" s="1"/>
  <c r="AB86" i="1"/>
  <c r="Q86" i="1" s="1"/>
  <c r="P86" i="1" s="1"/>
  <c r="S86" i="1" s="1"/>
  <c r="O86" i="1" s="1"/>
  <c r="AG86" i="1"/>
  <c r="AD86" i="1" s="1"/>
  <c r="AI86" i="1"/>
  <c r="AF86" i="1" s="1"/>
  <c r="AA86" i="1"/>
  <c r="AB60" i="1"/>
  <c r="Q60" i="1" s="1"/>
  <c r="P60" i="1" s="1"/>
  <c r="S60" i="1" s="1"/>
  <c r="O60" i="1" s="1"/>
  <c r="AA60" i="1"/>
  <c r="AG60" i="1"/>
  <c r="AD60" i="1" s="1"/>
  <c r="AH60" i="1"/>
  <c r="AE60" i="1" s="1"/>
  <c r="AI60" i="1"/>
  <c r="AF60" i="1" s="1"/>
  <c r="AA21" i="1"/>
  <c r="AI21" i="1"/>
  <c r="AF21" i="1" s="1"/>
  <c r="AB21" i="1"/>
  <c r="Q21" i="1" s="1"/>
  <c r="P21" i="1" s="1"/>
  <c r="S21" i="1" s="1"/>
  <c r="O21" i="1" s="1"/>
  <c r="AG21" i="1"/>
  <c r="AD21" i="1" s="1"/>
  <c r="AH21" i="1"/>
  <c r="AE21" i="1" s="1"/>
  <c r="AB53" i="1"/>
  <c r="Q53" i="1" s="1"/>
  <c r="AG53" i="1"/>
  <c r="AD53" i="1" s="1"/>
  <c r="AA53" i="1"/>
  <c r="AH53" i="1"/>
  <c r="AE53" i="1" s="1"/>
  <c r="AI53" i="1"/>
  <c r="AF53" i="1" s="1"/>
  <c r="AB11" i="1"/>
  <c r="Q11" i="1" s="1"/>
  <c r="P11" i="1" s="1"/>
  <c r="S11" i="1" s="1"/>
  <c r="O11" i="1" s="1"/>
  <c r="AA11" i="1"/>
  <c r="AI11" i="1"/>
  <c r="AF11" i="1" s="1"/>
  <c r="AH11" i="1"/>
  <c r="AE11" i="1" s="1"/>
  <c r="AG11" i="1"/>
  <c r="AD11" i="1" s="1"/>
  <c r="S9" i="1"/>
  <c r="O9" i="1" s="1"/>
  <c r="AB63" i="1"/>
  <c r="Q63" i="1" s="1"/>
  <c r="P63" i="1" s="1"/>
  <c r="S63" i="1" s="1"/>
  <c r="O63" i="1" s="1"/>
  <c r="AA63" i="1"/>
  <c r="AG63" i="1"/>
  <c r="AD63" i="1" s="1"/>
  <c r="AH63" i="1"/>
  <c r="AE63" i="1" s="1"/>
  <c r="AI63" i="1"/>
  <c r="AF63" i="1" s="1"/>
  <c r="AH35" i="1"/>
  <c r="AE35" i="1" s="1"/>
  <c r="AB35" i="1"/>
  <c r="AG35" i="1"/>
  <c r="AD35" i="1" s="1"/>
  <c r="AI35" i="1"/>
  <c r="AF35" i="1" s="1"/>
  <c r="AA35" i="1"/>
  <c r="AH82" i="1"/>
  <c r="AE82" i="1" s="1"/>
  <c r="AB82" i="1"/>
  <c r="Q82" i="1" s="1"/>
  <c r="P82" i="1" s="1"/>
  <c r="S82" i="1" s="1"/>
  <c r="O82" i="1" s="1"/>
  <c r="AG82" i="1"/>
  <c r="AD82" i="1" s="1"/>
  <c r="AA82" i="1"/>
  <c r="AI82" i="1"/>
  <c r="AF82" i="1" s="1"/>
  <c r="AH73" i="1"/>
  <c r="AE73" i="1" s="1"/>
  <c r="AA73" i="1"/>
  <c r="AI73" i="1"/>
  <c r="AF73" i="1" s="1"/>
  <c r="AB73" i="1"/>
  <c r="AG73" i="1"/>
  <c r="AD73" i="1" s="1"/>
  <c r="P73" i="1" s="1"/>
  <c r="S73" i="1" s="1"/>
  <c r="O73" i="1" s="1"/>
  <c r="AH147" i="1"/>
  <c r="AE147" i="1" s="1"/>
  <c r="AI147" i="1"/>
  <c r="AF147" i="1" s="1"/>
  <c r="AA147" i="1"/>
  <c r="AB147" i="1"/>
  <c r="AG147" i="1"/>
  <c r="AD147" i="1" s="1"/>
  <c r="P147" i="1" s="1"/>
  <c r="S147" i="1" s="1"/>
  <c r="O147" i="1" s="1"/>
  <c r="AH131" i="1"/>
  <c r="AE131" i="1" s="1"/>
  <c r="AA131" i="1"/>
  <c r="AI131" i="1"/>
  <c r="AF131" i="1" s="1"/>
  <c r="AB131" i="1"/>
  <c r="AG131" i="1"/>
  <c r="AD131" i="1" s="1"/>
  <c r="P131" i="1" s="1"/>
  <c r="S131" i="1" s="1"/>
  <c r="O131" i="1" s="1"/>
  <c r="AH100" i="1"/>
  <c r="AE100" i="1" s="1"/>
  <c r="AB100" i="1"/>
  <c r="Q100" i="1" s="1"/>
  <c r="P100" i="1" s="1"/>
  <c r="S100" i="1" s="1"/>
  <c r="O100" i="1" s="1"/>
  <c r="AG100" i="1"/>
  <c r="AD100" i="1" s="1"/>
  <c r="AA100" i="1"/>
  <c r="AI100" i="1"/>
  <c r="AF100" i="1" s="1"/>
  <c r="AH119" i="1"/>
  <c r="AE119" i="1" s="1"/>
  <c r="AA119" i="1"/>
  <c r="AI119" i="1"/>
  <c r="AF119" i="1" s="1"/>
  <c r="AB119" i="1"/>
  <c r="Q119" i="1" s="1"/>
  <c r="P119" i="1" s="1"/>
  <c r="S119" i="1" s="1"/>
  <c r="O119" i="1" s="1"/>
  <c r="AG119" i="1"/>
  <c r="AD119" i="1" s="1"/>
  <c r="AH69" i="1"/>
  <c r="AE69" i="1" s="1"/>
  <c r="AA69" i="1"/>
  <c r="AI69" i="1"/>
  <c r="AF69" i="1" s="1"/>
  <c r="AB69" i="1"/>
  <c r="Q69" i="1" s="1"/>
  <c r="P69" i="1" s="1"/>
  <c r="S69" i="1" s="1"/>
  <c r="O69" i="1" s="1"/>
  <c r="AG69" i="1"/>
  <c r="AD69" i="1" s="1"/>
  <c r="AH75" i="1"/>
  <c r="AE75" i="1" s="1"/>
  <c r="AA75" i="1"/>
  <c r="AI75" i="1"/>
  <c r="AF75" i="1" s="1"/>
  <c r="AB75" i="1"/>
  <c r="AG75" i="1"/>
  <c r="AD75" i="1" s="1"/>
  <c r="AB9" i="1"/>
  <c r="AB50" i="1"/>
  <c r="Q50" i="1" s="1"/>
  <c r="P50" i="1" s="1"/>
  <c r="S50" i="1" s="1"/>
  <c r="O50" i="1" s="1"/>
  <c r="AA50" i="1"/>
  <c r="AG50" i="1"/>
  <c r="AD50" i="1" s="1"/>
  <c r="AH50" i="1"/>
  <c r="AE50" i="1" s="1"/>
  <c r="AI50" i="1"/>
  <c r="AF50" i="1" s="1"/>
  <c r="AH30" i="1"/>
  <c r="AE30" i="1" s="1"/>
  <c r="AB30" i="1"/>
  <c r="Q30" i="1" s="1"/>
  <c r="P30" i="1" s="1"/>
  <c r="S30" i="1" s="1"/>
  <c r="O30" i="1" s="1"/>
  <c r="AG30" i="1"/>
  <c r="AD30" i="1" s="1"/>
  <c r="AI30" i="1"/>
  <c r="AF30" i="1" s="1"/>
  <c r="AA30" i="1"/>
  <c r="AH104" i="1"/>
  <c r="AE104" i="1" s="1"/>
  <c r="AB104" i="1"/>
  <c r="Q104" i="1" s="1"/>
  <c r="AG104" i="1"/>
  <c r="AD104" i="1" s="1"/>
  <c r="AA104" i="1"/>
  <c r="AI104" i="1"/>
  <c r="AF104" i="1" s="1"/>
  <c r="AH78" i="1"/>
  <c r="AE78" i="1" s="1"/>
  <c r="AB78" i="1"/>
  <c r="Q78" i="1" s="1"/>
  <c r="P78" i="1" s="1"/>
  <c r="S78" i="1" s="1"/>
  <c r="O78" i="1" s="1"/>
  <c r="AG78" i="1"/>
  <c r="AD78" i="1" s="1"/>
  <c r="AA78" i="1"/>
  <c r="AI78" i="1"/>
  <c r="AF78" i="1" s="1"/>
  <c r="Q89" i="1"/>
  <c r="P89" i="1" s="1"/>
  <c r="S89" i="1" s="1"/>
  <c r="O89" i="1" s="1"/>
  <c r="AB67" i="1"/>
  <c r="Q67" i="1" s="1"/>
  <c r="P67" i="1" s="1"/>
  <c r="S67" i="1" s="1"/>
  <c r="O67" i="1" s="1"/>
  <c r="AA67" i="1"/>
  <c r="AG67" i="1"/>
  <c r="AD67" i="1" s="1"/>
  <c r="AH67" i="1"/>
  <c r="AE67" i="1" s="1"/>
  <c r="AI67" i="1"/>
  <c r="AF67" i="1" s="1"/>
  <c r="AB2" i="1"/>
  <c r="Q2" i="1" s="1"/>
  <c r="AA2" i="1"/>
  <c r="AI2" i="1"/>
  <c r="AF2" i="1" s="1"/>
  <c r="AH2" i="1"/>
  <c r="AE2" i="1" s="1"/>
  <c r="AG2" i="1"/>
  <c r="AD2" i="1" s="1"/>
  <c r="AH115" i="1"/>
  <c r="AE115" i="1" s="1"/>
  <c r="AA115" i="1"/>
  <c r="AB115" i="1"/>
  <c r="Q115" i="1" s="1"/>
  <c r="P115" i="1" s="1"/>
  <c r="S115" i="1" s="1"/>
  <c r="O115" i="1" s="1"/>
  <c r="AG115" i="1"/>
  <c r="AD115" i="1" s="1"/>
  <c r="AI115" i="1"/>
  <c r="AF115" i="1" s="1"/>
  <c r="AH72" i="1"/>
  <c r="AE72" i="1" s="1"/>
  <c r="AA72" i="1"/>
  <c r="AI72" i="1"/>
  <c r="AF72" i="1" s="1"/>
  <c r="AB72" i="1"/>
  <c r="Q72" i="1" s="1"/>
  <c r="AG72" i="1"/>
  <c r="AD72" i="1" s="1"/>
  <c r="AA37" i="1"/>
  <c r="AB8" i="1"/>
  <c r="Q8" i="1" s="1"/>
  <c r="P8" i="1" s="1"/>
  <c r="S8" i="1" s="1"/>
  <c r="O8" i="1" s="1"/>
  <c r="AA8" i="1"/>
  <c r="AI8" i="1"/>
  <c r="AF8" i="1" s="1"/>
  <c r="AG8" i="1"/>
  <c r="AD8" i="1" s="1"/>
  <c r="AH8" i="1"/>
  <c r="AE8" i="1" s="1"/>
  <c r="AA93" i="1"/>
  <c r="AA98" i="1"/>
  <c r="P72" i="1" l="1"/>
  <c r="S72" i="1" s="1"/>
  <c r="O72" i="1" s="1"/>
  <c r="P113" i="1"/>
  <c r="S113" i="1" s="1"/>
  <c r="O113" i="1" s="1"/>
  <c r="P137" i="1"/>
  <c r="S137" i="1" s="1"/>
  <c r="O137" i="1" s="1"/>
  <c r="P129" i="1"/>
  <c r="S129" i="1" s="1"/>
  <c r="O129" i="1" s="1"/>
  <c r="P62" i="1"/>
  <c r="S62" i="1" s="1"/>
  <c r="O62" i="1" s="1"/>
  <c r="P145" i="1"/>
  <c r="S145" i="1" s="1"/>
  <c r="O145" i="1" s="1"/>
  <c r="P144" i="1"/>
  <c r="S144" i="1" s="1"/>
  <c r="O144" i="1" s="1"/>
  <c r="P104" i="1"/>
  <c r="S104" i="1" s="1"/>
  <c r="O104" i="1" s="1"/>
  <c r="P53" i="1"/>
  <c r="S53" i="1" s="1"/>
  <c r="O53" i="1" s="1"/>
  <c r="P101" i="1"/>
  <c r="S101" i="1" s="1"/>
  <c r="O101" i="1" s="1"/>
  <c r="P139" i="1"/>
  <c r="S139" i="1" s="1"/>
  <c r="O139" i="1" s="1"/>
  <c r="P3" i="1"/>
  <c r="S3" i="1" s="1"/>
  <c r="O3" i="1" s="1"/>
  <c r="P22" i="1"/>
  <c r="S22" i="1" s="1"/>
  <c r="O22" i="1" s="1"/>
  <c r="P65" i="1"/>
  <c r="S65" i="1" s="1"/>
  <c r="O65" i="1" s="1"/>
  <c r="P141" i="1"/>
  <c r="S141" i="1" s="1"/>
  <c r="O141" i="1" s="1"/>
  <c r="P4" i="1"/>
  <c r="S4" i="1" s="1"/>
  <c r="O4" i="1" s="1"/>
  <c r="P35" i="1"/>
  <c r="S35" i="1" s="1"/>
  <c r="O35" i="1" s="1"/>
  <c r="P2" i="1"/>
  <c r="S2" i="1" s="1"/>
  <c r="O2" i="1" s="1"/>
  <c r="P24" i="1"/>
  <c r="S24" i="1" s="1"/>
  <c r="O24" i="1" s="1"/>
  <c r="P52" i="1"/>
  <c r="S52" i="1" s="1"/>
  <c r="O52" i="1" s="1"/>
  <c r="P133" i="1"/>
  <c r="S133" i="1" s="1"/>
  <c r="O133" i="1" s="1"/>
  <c r="P43" i="1"/>
  <c r="S43" i="1" s="1"/>
  <c r="O43" i="1" s="1"/>
  <c r="P87" i="1"/>
  <c r="S87" i="1" s="1"/>
  <c r="O87" i="1" s="1"/>
  <c r="P70" i="1"/>
  <c r="S70" i="1" s="1"/>
  <c r="O70" i="1" s="1"/>
  <c r="P32" i="1"/>
  <c r="S32" i="1" s="1"/>
  <c r="O32" i="1" s="1"/>
  <c r="P83" i="1"/>
  <c r="S83" i="1" s="1"/>
  <c r="O83" i="1" s="1"/>
</calcChain>
</file>

<file path=xl/sharedStrings.xml><?xml version="1.0" encoding="utf-8"?>
<sst xmlns="http://schemas.openxmlformats.org/spreadsheetml/2006/main" count="475" uniqueCount="305">
  <si>
    <t xml:space="preserve">#9acd32 </t>
  </si>
  <si>
    <t>yellowgreen</t>
  </si>
  <si>
    <t xml:space="preserve">#ffff00 </t>
  </si>
  <si>
    <t xml:space="preserve">yellow </t>
  </si>
  <si>
    <t xml:space="preserve">#f5f5f5 </t>
  </si>
  <si>
    <t>whitesmoke</t>
  </si>
  <si>
    <t xml:space="preserve">#ffffff </t>
  </si>
  <si>
    <t xml:space="preserve">white </t>
  </si>
  <si>
    <t xml:space="preserve">#f5deb3 </t>
  </si>
  <si>
    <t>wheat</t>
  </si>
  <si>
    <t xml:space="preserve">#ee82ee </t>
  </si>
  <si>
    <t>violet</t>
  </si>
  <si>
    <t xml:space="preserve">#40e0d0 </t>
  </si>
  <si>
    <t>turquoise</t>
  </si>
  <si>
    <t xml:space="preserve">#ff6347 </t>
  </si>
  <si>
    <t>tomato</t>
  </si>
  <si>
    <t xml:space="preserve">#d8bfd8 </t>
  </si>
  <si>
    <t>thistle</t>
  </si>
  <si>
    <t xml:space="preserve">#008080 </t>
  </si>
  <si>
    <t>teal</t>
  </si>
  <si>
    <t xml:space="preserve">#d2b48c </t>
  </si>
  <si>
    <t>tan</t>
  </si>
  <si>
    <t xml:space="preserve">#4682b4 </t>
  </si>
  <si>
    <t>steelblue</t>
  </si>
  <si>
    <t xml:space="preserve">#00ff7f </t>
  </si>
  <si>
    <t>springgreen</t>
  </si>
  <si>
    <t xml:space="preserve">#fffafa </t>
  </si>
  <si>
    <t>snow</t>
  </si>
  <si>
    <t xml:space="preserve">#708090 </t>
  </si>
  <si>
    <t>slategrey</t>
  </si>
  <si>
    <t>slategray</t>
  </si>
  <si>
    <t xml:space="preserve">#6a5acd </t>
  </si>
  <si>
    <t>slateblue</t>
  </si>
  <si>
    <t xml:space="preserve">#87ceeb </t>
  </si>
  <si>
    <t>skyblue</t>
  </si>
  <si>
    <t xml:space="preserve">#c0c0c0 </t>
  </si>
  <si>
    <t>silver</t>
  </si>
  <si>
    <t xml:space="preserve">#a0522d </t>
  </si>
  <si>
    <t>sienna</t>
  </si>
  <si>
    <t xml:space="preserve">#fff5ee </t>
  </si>
  <si>
    <t>seashell</t>
  </si>
  <si>
    <t xml:space="preserve">#2e8b57 </t>
  </si>
  <si>
    <t>seagreen</t>
  </si>
  <si>
    <t xml:space="preserve">#f4a460 </t>
  </si>
  <si>
    <t>sandybrown</t>
  </si>
  <si>
    <t xml:space="preserve">#fa8072 </t>
  </si>
  <si>
    <t>salmon</t>
  </si>
  <si>
    <t xml:space="preserve">#8b4513 </t>
  </si>
  <si>
    <t>saddlebrown</t>
  </si>
  <si>
    <t xml:space="preserve">#4169e1 </t>
  </si>
  <si>
    <t>royalblue</t>
  </si>
  <si>
    <t xml:space="preserve">#bc8f8f </t>
  </si>
  <si>
    <t>rosybrown</t>
  </si>
  <si>
    <t xml:space="preserve">#ff0000 </t>
  </si>
  <si>
    <t xml:space="preserve">red </t>
  </si>
  <si>
    <t xml:space="preserve">#663399 </t>
  </si>
  <si>
    <t xml:space="preserve">rebeccapurple </t>
  </si>
  <si>
    <t xml:space="preserve">#800080 </t>
  </si>
  <si>
    <t xml:space="preserve">purple </t>
  </si>
  <si>
    <t xml:space="preserve">#b0e0e6 </t>
  </si>
  <si>
    <t>powderblue</t>
  </si>
  <si>
    <t xml:space="preserve">#dda0dd </t>
  </si>
  <si>
    <t>plum</t>
  </si>
  <si>
    <t xml:space="preserve">#ffc0cb </t>
  </si>
  <si>
    <t>pink</t>
  </si>
  <si>
    <t xml:space="preserve">#cd853f </t>
  </si>
  <si>
    <t>peru</t>
  </si>
  <si>
    <t xml:space="preserve">#ffdab9 </t>
  </si>
  <si>
    <t>peachpuff</t>
  </si>
  <si>
    <t xml:space="preserve">#ffefd5 </t>
  </si>
  <si>
    <t>papayawhip</t>
  </si>
  <si>
    <t xml:space="preserve">#db7093 </t>
  </si>
  <si>
    <t>palevioletred</t>
  </si>
  <si>
    <t xml:space="preserve">#afeeee </t>
  </si>
  <si>
    <t>paleturquoise</t>
  </si>
  <si>
    <t xml:space="preserve">#98fb98 </t>
  </si>
  <si>
    <t>palegreen</t>
  </si>
  <si>
    <t xml:space="preserve">#eee8aa </t>
  </si>
  <si>
    <t>palegoldenrod</t>
  </si>
  <si>
    <t xml:space="preserve">#da70d6 </t>
  </si>
  <si>
    <t>orchid</t>
  </si>
  <si>
    <t xml:space="preserve">#ff4500 </t>
  </si>
  <si>
    <t>orangered</t>
  </si>
  <si>
    <t xml:space="preserve">#ffa500 </t>
  </si>
  <si>
    <t>orange</t>
  </si>
  <si>
    <t xml:space="preserve">#6b8e23 </t>
  </si>
  <si>
    <t>olivedrab</t>
  </si>
  <si>
    <t xml:space="preserve">#808000 </t>
  </si>
  <si>
    <t>olive</t>
  </si>
  <si>
    <t xml:space="preserve">#fdf5e6 </t>
  </si>
  <si>
    <t>oldlace</t>
  </si>
  <si>
    <t xml:space="preserve">#000080 </t>
  </si>
  <si>
    <t>navy</t>
  </si>
  <si>
    <t xml:space="preserve">#ffdead </t>
  </si>
  <si>
    <t>navajowhite</t>
  </si>
  <si>
    <t xml:space="preserve">#ffe4b5 </t>
  </si>
  <si>
    <t>moccasin</t>
  </si>
  <si>
    <t xml:space="preserve">#ffe4e1 </t>
  </si>
  <si>
    <t>mistyrose</t>
  </si>
  <si>
    <t xml:space="preserve">#f5fffa </t>
  </si>
  <si>
    <t>mintcream</t>
  </si>
  <si>
    <t xml:space="preserve">#191970 </t>
  </si>
  <si>
    <t>midnightblue</t>
  </si>
  <si>
    <t xml:space="preserve">#c71585 </t>
  </si>
  <si>
    <t>mediumvioletred</t>
  </si>
  <si>
    <t xml:space="preserve">#48d1cc </t>
  </si>
  <si>
    <t>mediumturquoise</t>
  </si>
  <si>
    <t xml:space="preserve">#00fa9a </t>
  </si>
  <si>
    <t>mediumspringgreen</t>
  </si>
  <si>
    <t xml:space="preserve">#7b68ee </t>
  </si>
  <si>
    <t>mediumslateblue</t>
  </si>
  <si>
    <t xml:space="preserve">#3cb371 </t>
  </si>
  <si>
    <t>mediumseagreen</t>
  </si>
  <si>
    <t xml:space="preserve">#9370db </t>
  </si>
  <si>
    <t>mediumpurple</t>
  </si>
  <si>
    <t xml:space="preserve">#ba55d3 </t>
  </si>
  <si>
    <t>mediumorchid</t>
  </si>
  <si>
    <t xml:space="preserve">#0000cd </t>
  </si>
  <si>
    <t>mediumblue</t>
  </si>
  <si>
    <t xml:space="preserve">#66cdaa </t>
  </si>
  <si>
    <t>mediumaquamarine</t>
  </si>
  <si>
    <t xml:space="preserve">#800000 </t>
  </si>
  <si>
    <t>maroon</t>
  </si>
  <si>
    <t xml:space="preserve">#ff00ff </t>
  </si>
  <si>
    <t>magenta</t>
  </si>
  <si>
    <t xml:space="preserve">#faf0e6 </t>
  </si>
  <si>
    <t>linen</t>
  </si>
  <si>
    <t xml:space="preserve">#32cd32 </t>
  </si>
  <si>
    <t>limegreen</t>
  </si>
  <si>
    <t xml:space="preserve">#00ff00 </t>
  </si>
  <si>
    <t>lime</t>
  </si>
  <si>
    <t xml:space="preserve">#ffffe0 </t>
  </si>
  <si>
    <t>lightyellow</t>
  </si>
  <si>
    <t xml:space="preserve">#b0c4de </t>
  </si>
  <si>
    <t>lightsteelblue</t>
  </si>
  <si>
    <t xml:space="preserve">#778899 </t>
  </si>
  <si>
    <t>lightslategrey</t>
  </si>
  <si>
    <t>lightslategray</t>
  </si>
  <si>
    <t xml:space="preserve">#87cefa </t>
  </si>
  <si>
    <t>lightskyblue</t>
  </si>
  <si>
    <t xml:space="preserve">#20b2aa </t>
  </si>
  <si>
    <t>lightseagreen</t>
  </si>
  <si>
    <t xml:space="preserve">#ffa07a </t>
  </si>
  <si>
    <t>lightsalmon</t>
  </si>
  <si>
    <t xml:space="preserve">#ffb6c1 </t>
  </si>
  <si>
    <t>lightpink</t>
  </si>
  <si>
    <t xml:space="preserve">#d3d3d3 </t>
  </si>
  <si>
    <t>lightgrey</t>
  </si>
  <si>
    <t xml:space="preserve">#90ee90 </t>
  </si>
  <si>
    <t>lightgreen</t>
  </si>
  <si>
    <t>lightgray</t>
  </si>
  <si>
    <t xml:space="preserve">#fafad2 </t>
  </si>
  <si>
    <t>lightgoldenrodyellow</t>
  </si>
  <si>
    <t xml:space="preserve">#e0ffff </t>
  </si>
  <si>
    <t>lightcyan</t>
  </si>
  <si>
    <t xml:space="preserve">#f08080 </t>
  </si>
  <si>
    <t>lightcoral</t>
  </si>
  <si>
    <t xml:space="preserve">#add8e6 </t>
  </si>
  <si>
    <t>lightblue</t>
  </si>
  <si>
    <t xml:space="preserve">#fffacd </t>
  </si>
  <si>
    <t>lemonchiffon</t>
  </si>
  <si>
    <t xml:space="preserve">#7cfc00 </t>
  </si>
  <si>
    <t>lawngreen</t>
  </si>
  <si>
    <t xml:space="preserve">#fff0f5 </t>
  </si>
  <si>
    <t>lavenderblush</t>
  </si>
  <si>
    <t xml:space="preserve">#e6e6fa </t>
  </si>
  <si>
    <t>lavender</t>
  </si>
  <si>
    <t xml:space="preserve">#f0e68c </t>
  </si>
  <si>
    <t>khaki</t>
  </si>
  <si>
    <t xml:space="preserve">#fffff0 </t>
  </si>
  <si>
    <t>ivory</t>
  </si>
  <si>
    <t xml:space="preserve">#4b0082 </t>
  </si>
  <si>
    <t>indigo</t>
  </si>
  <si>
    <t xml:space="preserve">#cd5c5c </t>
  </si>
  <si>
    <t>indianred</t>
  </si>
  <si>
    <t xml:space="preserve">#ff69b4 </t>
  </si>
  <si>
    <t>hotpink</t>
  </si>
  <si>
    <t xml:space="preserve">#f0fff0 </t>
  </si>
  <si>
    <t>honeydew</t>
  </si>
  <si>
    <t xml:space="preserve">#808080 </t>
  </si>
  <si>
    <t>grey</t>
  </si>
  <si>
    <t xml:space="preserve">#adff2f </t>
  </si>
  <si>
    <t>greenyellow</t>
  </si>
  <si>
    <t xml:space="preserve">#008000 </t>
  </si>
  <si>
    <t>green</t>
  </si>
  <si>
    <t>gray</t>
  </si>
  <si>
    <t xml:space="preserve">#daa520 </t>
  </si>
  <si>
    <t>goldenrod</t>
  </si>
  <si>
    <t xml:space="preserve">#ffd700 </t>
  </si>
  <si>
    <t>gold</t>
  </si>
  <si>
    <t xml:space="preserve">#f8f8ff </t>
  </si>
  <si>
    <t>ghostwhite</t>
  </si>
  <si>
    <t xml:space="preserve">#dcdcdc </t>
  </si>
  <si>
    <t>gainsboro</t>
  </si>
  <si>
    <t>fuchsia</t>
  </si>
  <si>
    <t xml:space="preserve">#228b22 </t>
  </si>
  <si>
    <t>forestgreen</t>
  </si>
  <si>
    <t xml:space="preserve">#fffaf0 </t>
  </si>
  <si>
    <t>floralwhite</t>
  </si>
  <si>
    <t xml:space="preserve">#b22222 </t>
  </si>
  <si>
    <t>firebrick</t>
  </si>
  <si>
    <t xml:space="preserve">#1e90ff </t>
  </si>
  <si>
    <t>dodgerblue</t>
  </si>
  <si>
    <t xml:space="preserve">#696969 </t>
  </si>
  <si>
    <t>dimgrey</t>
  </si>
  <si>
    <t>dimgray</t>
  </si>
  <si>
    <t xml:space="preserve">#00bfff </t>
  </si>
  <si>
    <t>deepskyblue</t>
  </si>
  <si>
    <t xml:space="preserve">#ff1493 </t>
  </si>
  <si>
    <t>deeppink</t>
  </si>
  <si>
    <t xml:space="preserve">#9400d3 </t>
  </si>
  <si>
    <t>darkviolet</t>
  </si>
  <si>
    <t xml:space="preserve">#00ced1 </t>
  </si>
  <si>
    <t>darkturquoise</t>
  </si>
  <si>
    <t xml:space="preserve">#2f4f4f </t>
  </si>
  <si>
    <t>darkslategrey</t>
  </si>
  <si>
    <t>darkslategray</t>
  </si>
  <si>
    <t xml:space="preserve">#483d8b </t>
  </si>
  <si>
    <t>darkslateblue</t>
  </si>
  <si>
    <t xml:space="preserve">#8fbc8f </t>
  </si>
  <si>
    <t>darkseagreen</t>
  </si>
  <si>
    <t xml:space="preserve">#e9967a </t>
  </si>
  <si>
    <t>darksalmon</t>
  </si>
  <si>
    <t xml:space="preserve">#8b0000 </t>
  </si>
  <si>
    <t>darkred</t>
  </si>
  <si>
    <t xml:space="preserve">#9932cc </t>
  </si>
  <si>
    <t>darkorchid</t>
  </si>
  <si>
    <t xml:space="preserve">#ff8c00 </t>
  </si>
  <si>
    <t>darkorange</t>
  </si>
  <si>
    <t xml:space="preserve">#556b2f </t>
  </si>
  <si>
    <t>darkolivegreen</t>
  </si>
  <si>
    <t xml:space="preserve">#8b008b </t>
  </si>
  <si>
    <t>darkmagenta</t>
  </si>
  <si>
    <t xml:space="preserve">#bdb76b </t>
  </si>
  <si>
    <t>darkkhaki</t>
  </si>
  <si>
    <t xml:space="preserve">#a9a9a9 </t>
  </si>
  <si>
    <t>darkgrey</t>
  </si>
  <si>
    <t xml:space="preserve">#006400 </t>
  </si>
  <si>
    <t>darkgreen</t>
  </si>
  <si>
    <t>darkgray</t>
  </si>
  <si>
    <t xml:space="preserve">#b8860b </t>
  </si>
  <si>
    <t>darkgoldenrod</t>
  </si>
  <si>
    <t xml:space="preserve">#008b8b </t>
  </si>
  <si>
    <t>darkcyan</t>
  </si>
  <si>
    <t xml:space="preserve">#00008b </t>
  </si>
  <si>
    <t>darkblue</t>
  </si>
  <si>
    <t xml:space="preserve">#00ffff </t>
  </si>
  <si>
    <t xml:space="preserve">cyan </t>
  </si>
  <si>
    <t xml:space="preserve">#dc143c </t>
  </si>
  <si>
    <t>crimson</t>
  </si>
  <si>
    <t xml:space="preserve">#fff8dc </t>
  </si>
  <si>
    <t>cornsilk</t>
  </si>
  <si>
    <t xml:space="preserve">#6495ed </t>
  </si>
  <si>
    <t>cornflowerblue</t>
  </si>
  <si>
    <t xml:space="preserve">#ff7f50 </t>
  </si>
  <si>
    <t>coral</t>
  </si>
  <si>
    <t xml:space="preserve">#d2691e </t>
  </si>
  <si>
    <t>chocolate</t>
  </si>
  <si>
    <t xml:space="preserve">#7fff00 </t>
  </si>
  <si>
    <t>chartreuse</t>
  </si>
  <si>
    <t xml:space="preserve">#5f9ea0 </t>
  </si>
  <si>
    <t>cadetblue</t>
  </si>
  <si>
    <t xml:space="preserve">#deb887 </t>
  </si>
  <si>
    <t>burlywood</t>
  </si>
  <si>
    <t xml:space="preserve">#a52a2a </t>
  </si>
  <si>
    <t>brown</t>
  </si>
  <si>
    <t xml:space="preserve">#8a2be2 </t>
  </si>
  <si>
    <t>blueviolet</t>
  </si>
  <si>
    <t xml:space="preserve">#0000ff </t>
  </si>
  <si>
    <t xml:space="preserve">blue </t>
  </si>
  <si>
    <t xml:space="preserve">#ffebcd </t>
  </si>
  <si>
    <t>blanchedalmond</t>
  </si>
  <si>
    <t xml:space="preserve">#000000 </t>
  </si>
  <si>
    <t xml:space="preserve">black </t>
  </si>
  <si>
    <t xml:space="preserve">#ffe4c4 </t>
  </si>
  <si>
    <t>bisque</t>
  </si>
  <si>
    <t xml:space="preserve">#f5f5dc </t>
  </si>
  <si>
    <t>beige</t>
  </si>
  <si>
    <t xml:space="preserve">#f0ffff </t>
  </si>
  <si>
    <t>azure</t>
  </si>
  <si>
    <t xml:space="preserve">#7fffd4 </t>
  </si>
  <si>
    <t>aquamarine</t>
  </si>
  <si>
    <t>aqua</t>
  </si>
  <si>
    <t xml:space="preserve">#faebd7 </t>
  </si>
  <si>
    <t>antiquewhite</t>
  </si>
  <si>
    <t xml:space="preserve">#f0f8ff </t>
  </si>
  <si>
    <t>aliceblue</t>
  </si>
  <si>
    <t>&gt;= 0</t>
  </si>
  <si>
    <t>Blue</t>
  </si>
  <si>
    <t>Green</t>
  </si>
  <si>
    <t>Red</t>
  </si>
  <si>
    <t>max</t>
  </si>
  <si>
    <t>x - n</t>
  </si>
  <si>
    <t>x + n</t>
  </si>
  <si>
    <t>min</t>
  </si>
  <si>
    <t>L</t>
  </si>
  <si>
    <t>S</t>
  </si>
  <si>
    <t>H</t>
  </si>
  <si>
    <t>https://www.w3.org/TR/css-color-4/#named-colors</t>
  </si>
  <si>
    <t>Name</t>
  </si>
  <si>
    <t>Decimal</t>
  </si>
  <si>
    <t xml:space="preserve">Hex rgb </t>
  </si>
  <si>
    <t xml:space="preserve">Color name </t>
  </si>
  <si>
    <t xml:space="preserve">Numeric </t>
  </si>
  <si>
    <t xml:space="preserve">Named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</si>
</sst>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Franklin Gothic Book"/>
      <family val="2"/>
    </font>
    <font>
      <sz val="12"/>
      <color theme="1"/>
      <name val="Franklin Gothic Book"/>
      <family val="2"/>
    </font>
    <font>
      <sz val="12"/>
      <color rgb="FF002060"/>
      <name val="Franklin Gothic Book"/>
      <family val="2"/>
    </font>
    <font>
      <sz val="12"/>
      <color theme="0" tint="-0.499984740745262"/>
      <name val="Franklin Gothic Book"/>
      <family val="2"/>
    </font>
    <font>
      <sz val="12"/>
      <color theme="2" tint="-0.89999084444715716"/>
      <name val="Miriam Fixed"/>
      <family val="3"/>
      <charset val="177"/>
    </font>
    <font>
      <sz val="12"/>
      <color rgb="FF002060"/>
      <name val="Miriam Fixed"/>
      <family val="3"/>
      <charset val="177"/>
    </font>
    <font>
      <sz val="12"/>
      <color theme="2" tint="-0.89999084444715716"/>
      <name val="Franklin Gothic Book"/>
      <family val="2"/>
    </font>
    <font>
      <sz val="12"/>
      <color theme="1"/>
      <name val="Franklin Gothic Medium"/>
      <family val="2"/>
    </font>
    <font>
      <sz val="12"/>
      <color theme="2" tint="-0.89999084444715716"/>
      <name val="Franklin Gothic Medium"/>
      <family val="2"/>
    </font>
    <font>
      <sz val="12"/>
      <color rgb="FF002060"/>
      <name val="Franklin Gothic Demi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Franklin Gothic Book"/>
      <family val="2"/>
    </font>
    <font>
      <sz val="12"/>
      <color theme="1"/>
      <name val="Franklin Gothic Dem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32">
    <xf numFmtId="0" fontId="0" fillId="0" borderId="0" xfId="0"/>
    <xf numFmtId="0" fontId="1" fillId="0" borderId="0" xfId="1"/>
    <xf numFmtId="0" fontId="2" fillId="0" borderId="0" xfId="1" applyFont="1"/>
    <xf numFmtId="1" fontId="3" fillId="0" borderId="0" xfId="1" applyNumberFormat="1" applyFont="1"/>
    <xf numFmtId="1" fontId="1" fillId="0" borderId="0" xfId="1" applyNumberFormat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4" fillId="0" borderId="4" xfId="1" applyFont="1" applyBorder="1"/>
    <xf numFmtId="1" fontId="2" fillId="0" borderId="4" xfId="1" applyNumberFormat="1" applyFont="1" applyBorder="1" applyAlignment="1">
      <alignment horizontal="right"/>
    </xf>
    <xf numFmtId="0" fontId="5" fillId="2" borderId="3" xfId="1" applyFont="1" applyFill="1" applyBorder="1"/>
    <xf numFmtId="0" fontId="6" fillId="0" borderId="3" xfId="1" applyFont="1" applyBorder="1"/>
    <xf numFmtId="0" fontId="2" fillId="0" borderId="3" xfId="1" applyFont="1" applyBorder="1"/>
    <xf numFmtId="0" fontId="1" fillId="0" borderId="5" xfId="1" applyBorder="1"/>
    <xf numFmtId="0" fontId="1" fillId="0" borderId="6" xfId="1" applyBorder="1"/>
    <xf numFmtId="0" fontId="1" fillId="0" borderId="4" xfId="1" applyBorder="1"/>
    <xf numFmtId="0" fontId="5" fillId="2" borderId="4" xfId="1" applyFont="1" applyFill="1" applyBorder="1"/>
    <xf numFmtId="0" fontId="6" fillId="0" borderId="4" xfId="1" applyFont="1" applyBorder="1"/>
    <xf numFmtId="0" fontId="2" fillId="0" borderId="4" xfId="1" applyFon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3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7" fillId="0" borderId="0" xfId="1" applyFont="1" applyAlignment="1">
      <alignment horizontal="center"/>
    </xf>
    <xf numFmtId="0" fontId="7" fillId="0" borderId="10" xfId="1" applyFont="1" applyBorder="1" applyAlignment="1">
      <alignment horizontal="center"/>
    </xf>
    <xf numFmtId="0" fontId="7" fillId="0" borderId="11" xfId="1" applyFont="1" applyBorder="1" applyAlignment="1">
      <alignment horizontal="center"/>
    </xf>
    <xf numFmtId="0" fontId="7" fillId="0" borderId="12" xfId="1" applyFont="1" applyBorder="1" applyAlignment="1">
      <alignment horizontal="center"/>
    </xf>
    <xf numFmtId="0" fontId="8" fillId="0" borderId="12" xfId="1" applyFont="1" applyBorder="1"/>
    <xf numFmtId="0" fontId="9" fillId="0" borderId="12" xfId="1" applyFont="1" applyBorder="1" applyAlignment="1">
      <alignment horizontal="center"/>
    </xf>
    <xf numFmtId="0" fontId="11" fillId="2" borderId="9" xfId="2" applyFont="1" applyFill="1" applyBorder="1" applyAlignment="1">
      <alignment horizontal="left"/>
    </xf>
    <xf numFmtId="0" fontId="12" fillId="0" borderId="0" xfId="1" applyFont="1" applyAlignment="1">
      <alignment horizontal="center"/>
    </xf>
  </cellXfs>
  <cellStyles count="6">
    <cellStyle name="Hyperlink" xfId="2" builtinId="8"/>
    <cellStyle name="Normal" xfId="0" builtinId="0"/>
    <cellStyle name="Normal 2" xfId="3"/>
    <cellStyle name="Normal 3" xfId="4"/>
    <cellStyle name="Normal 4" xfId="5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%20One%20eaR%20-%20Out%20the%20OtheR/4a-BIYH/BIY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pache24\htdocs\SMAWS\docs\Spelunk&#84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dio"/>
      <sheetName val="MixTree"/>
      <sheetName val="MixTree.svg"/>
      <sheetName val="Charts"/>
      <sheetName val="Lyrics"/>
    </sheetNames>
    <sheetDataSet>
      <sheetData sheetId="0">
        <row r="3">
          <cell r="B3" t="str">
            <v>Mix</v>
          </cell>
          <cell r="C3" t="str">
            <v>Stereo</v>
          </cell>
          <cell r="D3" t="str">
            <v>BIYH_Mix</v>
          </cell>
        </row>
        <row r="4">
          <cell r="B4" t="str">
            <v>Voices</v>
          </cell>
          <cell r="C4" t="str">
            <v>Stereo</v>
          </cell>
          <cell r="D4" t="str">
            <v>BIYH_Voices</v>
          </cell>
          <cell r="F4" t="str">
            <v>4,5</v>
          </cell>
          <cell r="H4" t="str">
            <v>lv,bv</v>
          </cell>
          <cell r="I4" t="b">
            <v>1</v>
          </cell>
          <cell r="J4" t="str">
            <v>Vocals</v>
          </cell>
          <cell r="K4" t="b">
            <v>1</v>
          </cell>
          <cell r="L4" t="str">
            <v>Vocals</v>
          </cell>
        </row>
        <row r="5">
          <cell r="B5" t="str">
            <v>Instruments</v>
          </cell>
          <cell r="C5" t="str">
            <v>Stereo</v>
          </cell>
          <cell r="D5" t="str">
            <v>BIYH_Instruments</v>
          </cell>
          <cell r="F5" t="str">
            <v>9,10,11</v>
          </cell>
          <cell r="H5" t="str">
            <v>sp,bs,dr</v>
          </cell>
          <cell r="J5" t="str">
            <v>Spike,Clap,BoneSaw,OpenHat,ClsdHat,Snare,Kick,Bass</v>
          </cell>
          <cell r="L5" t="str">
            <v>Spike,Clap,Hi-Tom,Lo-Tom,Crash,Ride,OpenHat,ClsdHat,Snare,Kick</v>
          </cell>
        </row>
        <row r="6">
          <cell r="B6" t="str">
            <v>Lead</v>
          </cell>
          <cell r="C6" t="str">
            <v>Mono</v>
          </cell>
          <cell r="D6" t="str">
            <v>BIYH_Lead</v>
          </cell>
          <cell r="G6" t="b">
            <v>1</v>
          </cell>
          <cell r="H6" t="str">
            <v>lv</v>
          </cell>
          <cell r="J6" t="str">
            <v>Vocals</v>
          </cell>
          <cell r="L6" t="str">
            <v>Vocals</v>
          </cell>
        </row>
        <row r="7">
          <cell r="B7" t="str">
            <v>Backup</v>
          </cell>
          <cell r="C7" t="str">
            <v>Stereo</v>
          </cell>
          <cell r="D7" t="str">
            <v>BIYH_Backup</v>
          </cell>
          <cell r="F7" t="str">
            <v>6 - 14</v>
          </cell>
          <cell r="G7" t="b">
            <v>1</v>
          </cell>
          <cell r="H7" t="str">
            <v>bv</v>
          </cell>
          <cell r="J7" t="str">
            <v>Vocals</v>
          </cell>
          <cell r="L7" t="str">
            <v>Vocals</v>
          </cell>
        </row>
        <row r="8">
          <cell r="B8" t="str">
            <v>lum</v>
          </cell>
          <cell r="C8" t="str">
            <v>Mono</v>
          </cell>
          <cell r="D8" t="str">
            <v>BIYH_lum</v>
          </cell>
          <cell r="F8" t="str">
            <v>individual</v>
          </cell>
          <cell r="H8" t="str">
            <v>bv</v>
          </cell>
          <cell r="J8" t="str">
            <v>Vocals</v>
          </cell>
          <cell r="L8" t="str">
            <v>Vocals</v>
          </cell>
        </row>
        <row r="9">
          <cell r="B9" t="str">
            <v>fus</v>
          </cell>
          <cell r="C9" t="str">
            <v>Mono</v>
          </cell>
          <cell r="D9" t="str">
            <v>BIYH_fus</v>
          </cell>
          <cell r="F9" t="str">
            <v>backup</v>
          </cell>
          <cell r="H9" t="str">
            <v>bv</v>
          </cell>
          <cell r="J9" t="str">
            <v>Vocals</v>
          </cell>
          <cell r="L9" t="str">
            <v>Vocals</v>
          </cell>
        </row>
        <row r="10">
          <cell r="B10" t="str">
            <v>pun</v>
          </cell>
          <cell r="C10" t="str">
            <v>Mono</v>
          </cell>
          <cell r="D10" t="str">
            <v>BIYH_pun</v>
          </cell>
          <cell r="F10" t="str">
            <v>voices</v>
          </cell>
          <cell r="H10" t="str">
            <v>bv</v>
          </cell>
          <cell r="J10" t="str">
            <v>Vocals</v>
          </cell>
          <cell r="L10" t="str">
            <v>Vocals</v>
          </cell>
        </row>
        <row r="11">
          <cell r="B11" t="str">
            <v>jimmy</v>
          </cell>
          <cell r="C11" t="str">
            <v>Mono</v>
          </cell>
          <cell r="D11" t="str">
            <v>BIYH_jimmy</v>
          </cell>
          <cell r="H11" t="str">
            <v>bv</v>
          </cell>
          <cell r="J11" t="str">
            <v>Vocals</v>
          </cell>
          <cell r="L11" t="str">
            <v>Vocals</v>
          </cell>
        </row>
        <row r="12">
          <cell r="B12" t="str">
            <v>ky</v>
          </cell>
          <cell r="C12" t="str">
            <v>Mono</v>
          </cell>
          <cell r="D12" t="str">
            <v>BIYH_ky</v>
          </cell>
          <cell r="H12" t="str">
            <v>bv</v>
          </cell>
          <cell r="J12" t="str">
            <v>Vocals</v>
          </cell>
          <cell r="L12" t="str">
            <v>Vocals</v>
          </cell>
        </row>
        <row r="13">
          <cell r="B13" t="str">
            <v>sy</v>
          </cell>
          <cell r="C13" t="str">
            <v>Mono</v>
          </cell>
          <cell r="D13" t="str">
            <v>BIYH_sy</v>
          </cell>
          <cell r="H13" t="str">
            <v>bv</v>
          </cell>
          <cell r="J13" t="str">
            <v>Vocals</v>
          </cell>
          <cell r="L13" t="str">
            <v>Vocals</v>
          </cell>
        </row>
        <row r="14">
          <cell r="B14" t="str">
            <v>py</v>
          </cell>
          <cell r="C14" t="str">
            <v>Mono</v>
          </cell>
          <cell r="D14" t="str">
            <v>BIYH_py</v>
          </cell>
          <cell r="H14" t="str">
            <v>bv</v>
          </cell>
          <cell r="J14" t="str">
            <v>Vocals</v>
          </cell>
          <cell r="L14" t="str">
            <v>Vocals</v>
          </cell>
        </row>
        <row r="15">
          <cell r="B15" t="str">
            <v>ny</v>
          </cell>
          <cell r="C15" t="str">
            <v>Mono</v>
          </cell>
          <cell r="D15" t="str">
            <v>BIYH_ny</v>
          </cell>
          <cell r="H15" t="str">
            <v>bv</v>
          </cell>
          <cell r="J15" t="str">
            <v>Vocals</v>
          </cell>
          <cell r="L15" t="str">
            <v>Vocals</v>
          </cell>
        </row>
        <row r="16">
          <cell r="B16" t="str">
            <v>za</v>
          </cell>
          <cell r="C16" t="str">
            <v>Mono</v>
          </cell>
          <cell r="D16" t="str">
            <v>BIYH_za</v>
          </cell>
          <cell r="H16" t="str">
            <v>bv</v>
          </cell>
          <cell r="J16" t="str">
            <v>Vocals</v>
          </cell>
          <cell r="L16" t="str">
            <v>Vocals</v>
          </cell>
        </row>
        <row r="17">
          <cell r="B17" t="str">
            <v>Guitars</v>
          </cell>
          <cell r="C17" t="str">
            <v>Stereo</v>
          </cell>
          <cell r="D17" t="str">
            <v>BIYH_Guitars</v>
          </cell>
          <cell r="F17" t="str">
            <v>18,19,20</v>
          </cell>
          <cell r="H17" t="str">
            <v>sp,bs</v>
          </cell>
          <cell r="J17" t="str">
            <v>Spike,Bass</v>
          </cell>
          <cell r="L17" t="str">
            <v>Spike,Bass</v>
          </cell>
        </row>
        <row r="18">
          <cell r="B18" t="str">
            <v>Synths</v>
          </cell>
          <cell r="C18" t="str">
            <v>Stereo</v>
          </cell>
          <cell r="D18" t="str">
            <v>BIYH_Synths</v>
          </cell>
          <cell r="F18" t="str">
            <v>21,22,23</v>
          </cell>
          <cell r="H18" t="str">
            <v>sp,bs</v>
          </cell>
          <cell r="J18" t="str">
            <v>Spike,Bass</v>
          </cell>
          <cell r="L18" t="str">
            <v>Spike,Bass</v>
          </cell>
        </row>
        <row r="19">
          <cell r="B19" t="str">
            <v>Drums</v>
          </cell>
          <cell r="C19" t="str">
            <v>Stereo</v>
          </cell>
          <cell r="D19" t="str">
            <v>BIYH_Drums</v>
          </cell>
          <cell r="F19" t="str">
            <v>27 - 35</v>
          </cell>
          <cell r="H19" t="str">
            <v>dr,sp</v>
          </cell>
          <cell r="J19" t="str">
            <v>Clap,BoneSaw,OpenHat,ClsdHat,Snare,Kick</v>
          </cell>
          <cell r="L19" t="str">
            <v>Clap,Hi-Tom,Lo-Tom,Crash,Ride,OpenHat,ClsdHat,Snare,Kick</v>
          </cell>
        </row>
        <row r="20">
          <cell r="B20" t="str">
            <v>cüstic</v>
          </cell>
          <cell r="C20" t="str">
            <v>Mono</v>
          </cell>
          <cell r="D20" t="str">
            <v>BIYH_cüstic</v>
          </cell>
          <cell r="G20" t="str">
            <v>True</v>
          </cell>
          <cell r="H20" t="str">
            <v>sp</v>
          </cell>
          <cell r="I20" t="str">
            <v>True</v>
          </cell>
          <cell r="J20" t="str">
            <v>Spike</v>
          </cell>
          <cell r="L20" t="str">
            <v>Spike</v>
          </cell>
        </row>
        <row r="21">
          <cell r="B21" t="str">
            <v>lectric</v>
          </cell>
          <cell r="C21" t="str">
            <v>Mono</v>
          </cell>
          <cell r="D21" t="str">
            <v>BIYH_lectric</v>
          </cell>
          <cell r="G21" t="str">
            <v>True</v>
          </cell>
          <cell r="H21" t="str">
            <v>sp</v>
          </cell>
          <cell r="I21" t="str">
            <v>True</v>
          </cell>
          <cell r="J21" t="str">
            <v>Spike</v>
          </cell>
          <cell r="L21" t="str">
            <v>Spike</v>
          </cell>
        </row>
        <row r="22">
          <cell r="B22" t="str">
            <v>bass</v>
          </cell>
          <cell r="C22" t="str">
            <v>Mono</v>
          </cell>
          <cell r="D22" t="str">
            <v>BIYH_bass</v>
          </cell>
          <cell r="G22" t="str">
            <v>True</v>
          </cell>
          <cell r="H22" t="str">
            <v>bs</v>
          </cell>
          <cell r="I22" t="str">
            <v>True</v>
          </cell>
          <cell r="J22" t="str">
            <v>Bass</v>
          </cell>
          <cell r="K22" t="str">
            <v>True</v>
          </cell>
          <cell r="L22" t="str">
            <v>Bass</v>
          </cell>
        </row>
        <row r="23">
          <cell r="B23" t="str">
            <v>spike</v>
          </cell>
          <cell r="C23" t="str">
            <v>Mono</v>
          </cell>
          <cell r="D23" t="str">
            <v>BIYH_spike</v>
          </cell>
          <cell r="G23" t="str">
            <v>True</v>
          </cell>
          <cell r="H23" t="str">
            <v>sp</v>
          </cell>
          <cell r="I23" t="str">
            <v>True</v>
          </cell>
          <cell r="J23" t="str">
            <v>Spike</v>
          </cell>
          <cell r="K23" t="b">
            <v>1</v>
          </cell>
          <cell r="L23" t="str">
            <v>Spike</v>
          </cell>
        </row>
        <row r="24">
          <cell r="B24" t="str">
            <v>Bass</v>
          </cell>
          <cell r="C24" t="str">
            <v>Mono</v>
          </cell>
          <cell r="D24" t="str">
            <v>BIYH_Bass</v>
          </cell>
          <cell r="G24" t="str">
            <v>True</v>
          </cell>
          <cell r="H24" t="str">
            <v>bs</v>
          </cell>
          <cell r="I24" t="str">
            <v>True</v>
          </cell>
          <cell r="J24" t="str">
            <v>Bass</v>
          </cell>
          <cell r="K24" t="str">
            <v>True</v>
          </cell>
          <cell r="L24" t="str">
            <v>Bass</v>
          </cell>
        </row>
        <row r="25">
          <cell r="B25" t="str">
            <v>bonesaw</v>
          </cell>
          <cell r="C25" t="str">
            <v>Mono</v>
          </cell>
          <cell r="D25" t="str">
            <v>BIYH_bonesaw</v>
          </cell>
          <cell r="G25" t="str">
            <v>True</v>
          </cell>
          <cell r="H25" t="str">
            <v>sp</v>
          </cell>
          <cell r="I25" t="str">
            <v>True</v>
          </cell>
          <cell r="J25" t="str">
            <v>BoneSaw</v>
          </cell>
          <cell r="K25" t="b">
            <v>1</v>
          </cell>
          <cell r="L25" t="str">
            <v>BoneSaw</v>
          </cell>
        </row>
        <row r="26">
          <cell r="B26" t="str">
            <v>Toms</v>
          </cell>
          <cell r="C26" t="str">
            <v>Mono</v>
          </cell>
          <cell r="D26" t="str">
            <v>BIYH_Toms</v>
          </cell>
          <cell r="F26" t="str">
            <v>28,29</v>
          </cell>
          <cell r="G26" t="str">
            <v>True</v>
          </cell>
          <cell r="H26" t="str">
            <v>sp</v>
          </cell>
          <cell r="I26" t="str">
            <v>True</v>
          </cell>
          <cell r="J26" t="str">
            <v>BoneSaw</v>
          </cell>
          <cell r="L26" t="str">
            <v>Hi-Tom,Lo-Tom</v>
          </cell>
        </row>
        <row r="27">
          <cell r="B27" t="str">
            <v>Beat</v>
          </cell>
          <cell r="C27" t="str">
            <v>Mono</v>
          </cell>
          <cell r="D27" t="str">
            <v>BIYH_Beat</v>
          </cell>
          <cell r="F27" t="str">
            <v>34,35</v>
          </cell>
          <cell r="G27" t="str">
            <v>True</v>
          </cell>
          <cell r="H27" t="str">
            <v>dr</v>
          </cell>
          <cell r="J27" t="str">
            <v>Snare,Kick</v>
          </cell>
          <cell r="L27" t="str">
            <v>Snare,Kick</v>
          </cell>
        </row>
        <row r="28">
          <cell r="B28" t="str">
            <v>Cymbals</v>
          </cell>
          <cell r="C28" t="str">
            <v>Mono</v>
          </cell>
          <cell r="D28" t="str">
            <v>BIYH_Cymbals</v>
          </cell>
          <cell r="F28" t="str">
            <v>30,31,32,33</v>
          </cell>
          <cell r="G28" t="str">
            <v>True</v>
          </cell>
          <cell r="H28" t="str">
            <v>dr</v>
          </cell>
          <cell r="J28" t="str">
            <v>OpenHat,ClsdHat</v>
          </cell>
          <cell r="L28" t="str">
            <v>Crash,Ride,OpenHat,ClsdHat</v>
          </cell>
        </row>
        <row r="29">
          <cell r="B29" t="str">
            <v>clap</v>
          </cell>
          <cell r="C29" t="str">
            <v>Mono</v>
          </cell>
          <cell r="D29" t="str">
            <v>BIYH_clap</v>
          </cell>
          <cell r="G29" t="str">
            <v>True</v>
          </cell>
          <cell r="H29" t="str">
            <v>sp</v>
          </cell>
          <cell r="I29" t="b">
            <v>1</v>
          </cell>
          <cell r="J29" t="str">
            <v>Clap</v>
          </cell>
          <cell r="K29" t="b">
            <v>1</v>
          </cell>
          <cell r="L29" t="str">
            <v>Clap</v>
          </cell>
        </row>
        <row r="30">
          <cell r="B30" t="str">
            <v>hi</v>
          </cell>
          <cell r="C30" t="str">
            <v>Mono</v>
          </cell>
          <cell r="D30" t="str">
            <v>BIYH_hi</v>
          </cell>
          <cell r="F30" t="str">
            <v>hi tom</v>
          </cell>
          <cell r="H30" t="str">
            <v>sp</v>
          </cell>
          <cell r="J30" t="str">
            <v>BoneSaw</v>
          </cell>
          <cell r="K30" t="b">
            <v>1</v>
          </cell>
          <cell r="L30" t="str">
            <v>Hi-Tom</v>
          </cell>
        </row>
        <row r="31">
          <cell r="B31" t="str">
            <v>lo</v>
          </cell>
          <cell r="C31" t="str">
            <v>Mono</v>
          </cell>
          <cell r="D31" t="str">
            <v>BIYH_lo</v>
          </cell>
          <cell r="F31" t="str">
            <v>lo tom</v>
          </cell>
          <cell r="H31" t="str">
            <v>sp</v>
          </cell>
          <cell r="J31" t="str">
            <v>BoneSaw</v>
          </cell>
          <cell r="K31" t="b">
            <v>1</v>
          </cell>
          <cell r="L31" t="str">
            <v>Lo-Tom</v>
          </cell>
        </row>
        <row r="32">
          <cell r="B32" t="str">
            <v>crash</v>
          </cell>
          <cell r="C32" t="str">
            <v>Mono</v>
          </cell>
          <cell r="D32" t="str">
            <v>BIYH_crash</v>
          </cell>
          <cell r="H32" t="str">
            <v>dr</v>
          </cell>
          <cell r="I32" t="str">
            <v>True</v>
          </cell>
          <cell r="J32" t="str">
            <v>OpenHat</v>
          </cell>
          <cell r="K32" t="b">
            <v>1</v>
          </cell>
          <cell r="L32" t="str">
            <v>Crash</v>
          </cell>
        </row>
      </sheetData>
      <sheetData sheetId="1">
        <row r="6">
          <cell r="C6" t="str">
            <v>node</v>
          </cell>
        </row>
        <row r="10">
          <cell r="D10" t="str">
            <v>stroke-</v>
          </cell>
        </row>
        <row r="11">
          <cell r="B11" t="str">
            <v>Node Types</v>
          </cell>
          <cell r="D11" t="str">
            <v>width</v>
          </cell>
        </row>
        <row r="12">
          <cell r="B12" t="str">
            <v>fill</v>
          </cell>
          <cell r="C12" t="str">
            <v>&lt;rect</v>
          </cell>
          <cell r="D12">
            <v>6</v>
          </cell>
        </row>
        <row r="35">
          <cell r="CI35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B"/>
      <sheetName val="SVG"/>
      <sheetName val="TreeA.svg"/>
      <sheetName val="TreeB.svg"/>
      <sheetName val="TreeC.svg"/>
      <sheetName val="smaws"/>
      <sheetName val="sideBar"/>
      <sheetName val="files"/>
      <sheetName val="icons"/>
      <sheetName val="svg styles"/>
      <sheetName val="frets"/>
      <sheetName val="dev"/>
      <sheetName val="$"/>
      <sheetName val="cubeb"/>
      <sheetName val="devices"/>
      <sheetName val="scratch"/>
      <sheetName val="transform"/>
      <sheetName val="Sheet1"/>
      <sheetName val="Sheet2"/>
      <sheetName val="Sheet3"/>
    </sheetNames>
    <sheetDataSet>
      <sheetData sheetId="0"/>
      <sheetData sheetId="1">
        <row r="3">
          <cell r="N3">
            <v>1360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3.org/TR/css-color-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89"/>
  <sheetViews>
    <sheetView tabSelected="1" workbookViewId="0">
      <selection activeCell="N2" sqref="N2"/>
    </sheetView>
  </sheetViews>
  <sheetFormatPr defaultRowHeight="16.5" x14ac:dyDescent="0.3"/>
  <cols>
    <col min="1" max="1" width="16.6640625" style="1" bestFit="1" customWidth="1"/>
    <col min="2" max="5" width="8.88671875" style="1"/>
    <col min="6" max="6" width="1.33203125" style="1" customWidth="1"/>
    <col min="7" max="7" width="8.88671875" style="1"/>
    <col min="8" max="8" width="1.33203125" style="1" customWidth="1"/>
    <col min="9" max="9" width="16.6640625" style="1" bestFit="1" customWidth="1"/>
    <col min="10" max="12" width="8.88671875" style="1"/>
    <col min="13" max="13" width="15.6640625" style="1" bestFit="1" customWidth="1"/>
    <col min="14" max="14" width="8.88671875" style="1"/>
    <col min="15" max="15" width="71.21875" style="1" customWidth="1"/>
    <col min="16" max="18" width="4" style="2" bestFit="1" customWidth="1"/>
    <col min="19" max="19" width="15.6640625" style="1" bestFit="1" customWidth="1"/>
    <col min="20" max="16384" width="8.88671875" style="1"/>
  </cols>
  <sheetData>
    <row r="1" spans="1:39" x14ac:dyDescent="0.3">
      <c r="A1" s="1" t="s">
        <v>304</v>
      </c>
      <c r="B1" s="1" t="s">
        <v>303</v>
      </c>
      <c r="C1" s="1" t="s">
        <v>302</v>
      </c>
      <c r="D1" s="1" t="s">
        <v>301</v>
      </c>
      <c r="E1" s="1" t="s">
        <v>300</v>
      </c>
      <c r="G1" s="1" t="s">
        <v>300</v>
      </c>
      <c r="I1" s="31" t="s">
        <v>299</v>
      </c>
      <c r="J1" s="29" t="s">
        <v>290</v>
      </c>
      <c r="K1" s="29" t="s">
        <v>289</v>
      </c>
      <c r="L1" s="29" t="s">
        <v>288</v>
      </c>
      <c r="M1" s="28"/>
      <c r="N1" s="28">
        <f>MAX(N2:N149)</f>
        <v>20</v>
      </c>
      <c r="O1" s="30" t="s">
        <v>298</v>
      </c>
      <c r="P1" s="29" t="s">
        <v>297</v>
      </c>
      <c r="Q1" s="29" t="s">
        <v>296</v>
      </c>
      <c r="R1" s="29" t="s">
        <v>295</v>
      </c>
      <c r="S1" s="28"/>
      <c r="T1" s="27" t="s">
        <v>290</v>
      </c>
      <c r="U1" s="27" t="s">
        <v>289</v>
      </c>
      <c r="V1" s="27" t="s">
        <v>288</v>
      </c>
      <c r="W1" s="26" t="s">
        <v>294</v>
      </c>
      <c r="X1" s="25" t="s">
        <v>291</v>
      </c>
      <c r="Y1" s="24" t="s">
        <v>293</v>
      </c>
      <c r="Z1" s="24" t="s">
        <v>292</v>
      </c>
      <c r="AC1" s="23" t="s">
        <v>291</v>
      </c>
      <c r="AD1" s="23" t="s">
        <v>290</v>
      </c>
      <c r="AE1" s="23" t="s">
        <v>289</v>
      </c>
      <c r="AF1" s="23" t="s">
        <v>288</v>
      </c>
      <c r="AG1" s="22" t="s">
        <v>290</v>
      </c>
      <c r="AH1" s="22" t="s">
        <v>289</v>
      </c>
      <c r="AI1" s="22" t="s">
        <v>288</v>
      </c>
    </row>
    <row r="2" spans="1:39" x14ac:dyDescent="0.3">
      <c r="C2" s="1" t="s">
        <v>286</v>
      </c>
      <c r="G2" s="1" t="s">
        <v>287</v>
      </c>
      <c r="I2" s="1" t="s">
        <v>286</v>
      </c>
      <c r="J2" s="18">
        <v>240</v>
      </c>
      <c r="K2" s="18">
        <v>248</v>
      </c>
      <c r="L2" s="18">
        <v>255</v>
      </c>
      <c r="M2" s="8" t="str">
        <f>"[" &amp; REPT(" ", 3 - LEN(J2)) &amp; J2 &amp; "," &amp; REPT(" ", 3 - LEN(K2))  &amp; K2 &amp; "," &amp; REPT(" ", 3 - LEN(L2)) &amp; L2 &amp; "]"</f>
        <v>[240,248,255]</v>
      </c>
      <c r="N2" s="17">
        <f>LEN(I2)</f>
        <v>9</v>
      </c>
      <c r="O2" s="16" t="str">
        <f>I2 &amp; REPT(" ", N$1 - N2 ) &amp; " : { rgb:" &amp; M2 &amp; ", hsl:" &amp; S2 &amp; "}" &amp; IF(ISBLANK(J3), "", ",")</f>
        <v>aliceblue            : { rgb:[240,248,255], hsl:[208,100, 97]},</v>
      </c>
      <c r="P2" s="9" t="str">
        <f>TEXT(IF(Q2 = 0, 0, INDEX(AD2:AF2, 1, MATCH(AC2, AD$1:AF$1, 0))), "0")</f>
        <v>208</v>
      </c>
      <c r="Q2" s="9" t="str">
        <f>TEXT(IF(W2 = X2, 0, IF(R2 &lt; 50, AA2, AB2)) * 100, "0")</f>
        <v>100</v>
      </c>
      <c r="R2" s="9" t="str">
        <f>TEXT(Y2 / 2 * 100, "0")</f>
        <v>97</v>
      </c>
      <c r="S2" s="8" t="str">
        <f>"[" &amp; REPT(" ", 3 - LEN(P2)) &amp; P2 &amp; "," &amp; REPT(" ", 3 - LEN(Q2))  &amp; Q2 &amp; "," &amp; REPT(" ", 3 - LEN(R2)) &amp; R2 &amp; "]"</f>
        <v>[208,100, 97]</v>
      </c>
      <c r="T2" s="21">
        <f>J2/255</f>
        <v>0.94117647058823528</v>
      </c>
      <c r="U2" s="21">
        <f>K2/255</f>
        <v>0.97254901960784312</v>
      </c>
      <c r="V2" s="21">
        <f>L2/255</f>
        <v>1</v>
      </c>
      <c r="W2" s="20">
        <f>MIN(T2:V2)</f>
        <v>0.94117647058823528</v>
      </c>
      <c r="X2" s="19">
        <f>MAX(T2:V2)</f>
        <v>1</v>
      </c>
      <c r="Y2" s="1">
        <f>X2+W2</f>
        <v>1.9411764705882353</v>
      </c>
      <c r="Z2" s="1">
        <f>X2-W2</f>
        <v>5.8823529411764719E-2</v>
      </c>
      <c r="AA2" s="1">
        <f>Z2 / Y2</f>
        <v>3.0303030303030311E-2</v>
      </c>
      <c r="AB2" s="1">
        <f>Z2 / (2 - Y2)</f>
        <v>1</v>
      </c>
      <c r="AC2" s="1" t="str">
        <f>INDEX(T$1:V$1, 0, MATCH(MAX(T2:V2), T2:V2, 0))</f>
        <v>Blue</v>
      </c>
      <c r="AD2" s="4">
        <f>IF(AG2 &lt; 0, AG2 + 360, AG2)</f>
        <v>332</v>
      </c>
      <c r="AE2" s="4">
        <f>IF(AH2 &lt; 0, AH2 + 360, AH2)</f>
        <v>180</v>
      </c>
      <c r="AF2" s="4">
        <f>IF(AI2 &lt; 0, AI2 + 360, AI2)</f>
        <v>208</v>
      </c>
      <c r="AG2" s="3">
        <f>IF(Z2 = 0, 0, ((U2 - V2) / Z2) * 60)</f>
        <v>-28.000000000000007</v>
      </c>
      <c r="AH2" s="3">
        <f>IF(Z2 = 0, 0, (2 + ((V2-T2) / Z2)) * 60)</f>
        <v>180</v>
      </c>
      <c r="AI2" s="3">
        <f>IF(Z2 = 0, 0, (4 + ((T2-U2) / Z2)) * 60)</f>
        <v>208</v>
      </c>
      <c r="AJ2" s="1">
        <f>T2-U2</f>
        <v>-3.1372549019607843E-2</v>
      </c>
      <c r="AK2" s="1">
        <f>AJ2/Z2</f>
        <v>-0.53333333333333321</v>
      </c>
      <c r="AL2" s="1">
        <f>AK2+4</f>
        <v>3.4666666666666668</v>
      </c>
      <c r="AM2" s="1">
        <f>AL2*60</f>
        <v>208</v>
      </c>
    </row>
    <row r="3" spans="1:39" x14ac:dyDescent="0.3">
      <c r="A3" s="1" t="str">
        <f>C2</f>
        <v>aliceblue</v>
      </c>
      <c r="B3" s="1" t="s">
        <v>285</v>
      </c>
      <c r="C3" s="1">
        <v>240</v>
      </c>
      <c r="D3" s="1">
        <v>248</v>
      </c>
      <c r="E3" s="1">
        <v>255</v>
      </c>
      <c r="I3" s="1" t="s">
        <v>284</v>
      </c>
      <c r="J3" s="18">
        <v>250</v>
      </c>
      <c r="K3" s="18">
        <v>235</v>
      </c>
      <c r="L3" s="18">
        <v>215</v>
      </c>
      <c r="M3" s="8" t="str">
        <f>"[" &amp; REPT(" ", 3 - LEN(J3)) &amp; J3 &amp; "," &amp; REPT(" ", 3 - LEN(K3))  &amp; K3 &amp; "," &amp; REPT(" ", 3 - LEN(L3)) &amp; L3 &amp; "]"</f>
        <v>[250,235,215]</v>
      </c>
      <c r="N3" s="17">
        <f>LEN(I3)</f>
        <v>12</v>
      </c>
      <c r="O3" s="16" t="str">
        <f>I3 &amp; REPT(" ", N$1 - N3 ) &amp; " : { rgb:" &amp; M3 &amp; ", hsl:" &amp; S3 &amp; "}" &amp; IF(ISBLANK(J4), "", ",")</f>
        <v>antiquewhite         : { rgb:[250,235,215], hsl:[ 34, 78, 91]},</v>
      </c>
      <c r="P3" s="9" t="str">
        <f>TEXT(IF(Q3 = 0, 0, INDEX(AD3:AF3, 1, MATCH(AC3, AD$1:AF$1, 0))), "0")</f>
        <v>34</v>
      </c>
      <c r="Q3" s="9" t="str">
        <f>TEXT(IF(W3 = X3, 0, IF(R3 &lt; 50, AA3, AB3)) * 100, "0")</f>
        <v>78</v>
      </c>
      <c r="R3" s="9" t="str">
        <f>TEXT(Y3 / 2 * 100, "0")</f>
        <v>91</v>
      </c>
      <c r="S3" s="8" t="str">
        <f>"[" &amp; REPT(" ", 3 - LEN(P3)) &amp; P3 &amp; "," &amp; REPT(" ", 3 - LEN(Q3))  &amp; Q3 &amp; "," &amp; REPT(" ", 3 - LEN(R3)) &amp; R3 &amp; "]"</f>
        <v>[ 34, 78, 91]</v>
      </c>
      <c r="T3" s="15">
        <f>J3/255</f>
        <v>0.98039215686274506</v>
      </c>
      <c r="U3" s="15">
        <f>K3/255</f>
        <v>0.92156862745098034</v>
      </c>
      <c r="V3" s="15">
        <f>L3/255</f>
        <v>0.84313725490196079</v>
      </c>
      <c r="W3" s="14">
        <f>MIN(T3:V3)</f>
        <v>0.84313725490196079</v>
      </c>
      <c r="X3" s="13">
        <f>MAX(T3:V3)</f>
        <v>0.98039215686274506</v>
      </c>
      <c r="Y3" s="1">
        <f>X3+W3</f>
        <v>1.8235294117647058</v>
      </c>
      <c r="Z3" s="1">
        <f>X3-W3</f>
        <v>0.13725490196078427</v>
      </c>
      <c r="AA3" s="1">
        <f>Z3 / Y3</f>
        <v>7.526881720430105E-2</v>
      </c>
      <c r="AB3" s="1">
        <f>Z3 / (2 - Y3)</f>
        <v>0.77777777777777735</v>
      </c>
      <c r="AC3" s="1" t="str">
        <f>INDEX(T$1:V$1, 0, MATCH(MAX(T3:V3), T3:V3, 0))</f>
        <v>Red</v>
      </c>
      <c r="AD3" s="4">
        <f>IF(AG3 &lt; 0, AG3 + 360, AG3)</f>
        <v>34.28571428571427</v>
      </c>
      <c r="AE3" s="4">
        <f>IF(AH3 &lt; 0, AH3 + 360, AH3)</f>
        <v>60</v>
      </c>
      <c r="AF3" s="4">
        <f>IF(AI3 &lt; 0, AI3 + 360, AI3)</f>
        <v>265.71428571428572</v>
      </c>
      <c r="AG3" s="3">
        <f>IF(Z3 = 0, 0, ((U3 - V3) / Z3) * 60)</f>
        <v>34.28571428571427</v>
      </c>
      <c r="AH3" s="3">
        <f>IF(Z3 = 0, 0, (2 + ((V3-T3) / Z3)) * 60)</f>
        <v>60</v>
      </c>
      <c r="AI3" s="3">
        <f>IF(Z3 = 0, 0, (4 + ((T3-U3) / Z3)) * 60)</f>
        <v>265.71428571428572</v>
      </c>
    </row>
    <row r="4" spans="1:39" x14ac:dyDescent="0.3">
      <c r="A4" s="1">
        <f>C3</f>
        <v>240</v>
      </c>
      <c r="C4" s="1" t="s">
        <v>284</v>
      </c>
      <c r="I4" s="1" t="s">
        <v>282</v>
      </c>
      <c r="J4" s="18">
        <v>0</v>
      </c>
      <c r="K4" s="18">
        <v>255</v>
      </c>
      <c r="L4" s="18">
        <v>255</v>
      </c>
      <c r="M4" s="8" t="str">
        <f>"[" &amp; REPT(" ", 3 - LEN(J4)) &amp; J4 &amp; "," &amp; REPT(" ", 3 - LEN(K4))  &amp; K4 &amp; "," &amp; REPT(" ", 3 - LEN(L4)) &amp; L4 &amp; "]"</f>
        <v>[  0,255,255]</v>
      </c>
      <c r="N4" s="17">
        <f>LEN(I4)</f>
        <v>4</v>
      </c>
      <c r="O4" s="16" t="str">
        <f>I4 &amp; REPT(" ", N$1 - N4 ) &amp; " : { rgb:" &amp; M4 &amp; ", hsl:" &amp; S4 &amp; "}" &amp; IF(ISBLANK(J5), "", ",")</f>
        <v>aqua                 : { rgb:[  0,255,255], hsl:[180,100, 50]},</v>
      </c>
      <c r="P4" s="9" t="str">
        <f>TEXT(IF(Q4 = 0, 0, INDEX(AD4:AF4, 1, MATCH(AC4, AD$1:AF$1, 0))), "0")</f>
        <v>180</v>
      </c>
      <c r="Q4" s="9" t="str">
        <f>TEXT(IF(W4 = X4, 0, IF(R4 &lt; 50, AA4, AB4)) * 100, "0")</f>
        <v>100</v>
      </c>
      <c r="R4" s="9" t="str">
        <f>TEXT(Y4 / 2 * 100, "0")</f>
        <v>50</v>
      </c>
      <c r="S4" s="8" t="str">
        <f>"[" &amp; REPT(" ", 3 - LEN(P4)) &amp; P4 &amp; "," &amp; REPT(" ", 3 - LEN(Q4))  &amp; Q4 &amp; "," &amp; REPT(" ", 3 - LEN(R4)) &amp; R4 &amp; "]"</f>
        <v>[180,100, 50]</v>
      </c>
      <c r="T4" s="15">
        <f>J4/255</f>
        <v>0</v>
      </c>
      <c r="U4" s="15">
        <f>K4/255</f>
        <v>1</v>
      </c>
      <c r="V4" s="15">
        <f>L4/255</f>
        <v>1</v>
      </c>
      <c r="W4" s="14">
        <f>MIN(T4:V4)</f>
        <v>0</v>
      </c>
      <c r="X4" s="13">
        <f>MAX(T4:V4)</f>
        <v>1</v>
      </c>
      <c r="Y4" s="1">
        <f>X4+W4</f>
        <v>1</v>
      </c>
      <c r="Z4" s="1">
        <f>X4-W4</f>
        <v>1</v>
      </c>
      <c r="AA4" s="1">
        <f>Z4 / Y4</f>
        <v>1</v>
      </c>
      <c r="AB4" s="1">
        <f>Z4 / (2 - Y4)</f>
        <v>1</v>
      </c>
      <c r="AC4" s="1" t="str">
        <f>INDEX(T$1:V$1, 0, MATCH(MAX(T4:V4), T4:V4, 0))</f>
        <v>Green</v>
      </c>
      <c r="AD4" s="4">
        <f>IF(AG4 &lt; 0, AG4 + 360, AG4)</f>
        <v>0</v>
      </c>
      <c r="AE4" s="4">
        <f>IF(AH4 &lt; 0, AH4 + 360, AH4)</f>
        <v>180</v>
      </c>
      <c r="AF4" s="4">
        <f>IF(AI4 &lt; 0, AI4 + 360, AI4)</f>
        <v>180</v>
      </c>
      <c r="AG4" s="3">
        <f>IF(Z4 = 0, 0, ((U4 - V4) / Z4) * 60)</f>
        <v>0</v>
      </c>
      <c r="AH4" s="3">
        <f>IF(Z4 = 0, 0, (2 + ((V4-T4) / Z4)) * 60)</f>
        <v>180</v>
      </c>
      <c r="AI4" s="3">
        <f>IF(Z4 = 0, 0, (4 + ((T4-U4) / Z4)) * 60)</f>
        <v>180</v>
      </c>
    </row>
    <row r="5" spans="1:39" x14ac:dyDescent="0.3">
      <c r="A5" s="1" t="str">
        <f>C4</f>
        <v>antiquewhite</v>
      </c>
      <c r="B5" s="1" t="s">
        <v>283</v>
      </c>
      <c r="C5" s="1">
        <v>250</v>
      </c>
      <c r="D5" s="1">
        <v>235</v>
      </c>
      <c r="E5" s="1">
        <v>215</v>
      </c>
      <c r="I5" s="1" t="s">
        <v>281</v>
      </c>
      <c r="J5" s="18">
        <v>127</v>
      </c>
      <c r="K5" s="18">
        <v>255</v>
      </c>
      <c r="L5" s="18">
        <v>212</v>
      </c>
      <c r="M5" s="8" t="str">
        <f>"[" &amp; REPT(" ", 3 - LEN(J5)) &amp; J5 &amp; "," &amp; REPT(" ", 3 - LEN(K5))  &amp; K5 &amp; "," &amp; REPT(" ", 3 - LEN(L5)) &amp; L5 &amp; "]"</f>
        <v>[127,255,212]</v>
      </c>
      <c r="N5" s="17">
        <f>LEN(I5)</f>
        <v>10</v>
      </c>
      <c r="O5" s="16" t="str">
        <f>I5 &amp; REPT(" ", N$1 - N5 ) &amp; " : { rgb:" &amp; M5 &amp; ", hsl:" &amp; S5 &amp; "}" &amp; IF(ISBLANK(J6), "", ",")</f>
        <v>aquamarine           : { rgb:[127,255,212], hsl:[160,100, 75]},</v>
      </c>
      <c r="P5" s="9" t="str">
        <f>TEXT(IF(Q5 = 0, 0, INDEX(AD5:AF5, 1, MATCH(AC5, AD$1:AF$1, 0))), "0")</f>
        <v>160</v>
      </c>
      <c r="Q5" s="9" t="str">
        <f>TEXT(IF(W5 = X5, 0, IF(R5 &lt; 50, AA5, AB5)) * 100, "0")</f>
        <v>100</v>
      </c>
      <c r="R5" s="9" t="str">
        <f>TEXT(Y5 / 2 * 100, "0")</f>
        <v>75</v>
      </c>
      <c r="S5" s="8" t="str">
        <f>"[" &amp; REPT(" ", 3 - LEN(P5)) &amp; P5 &amp; "," &amp; REPT(" ", 3 - LEN(Q5))  &amp; Q5 &amp; "," &amp; REPT(" ", 3 - LEN(R5)) &amp; R5 &amp; "]"</f>
        <v>[160,100, 75]</v>
      </c>
      <c r="T5" s="15">
        <f>J5/255</f>
        <v>0.49803921568627452</v>
      </c>
      <c r="U5" s="15">
        <f>K5/255</f>
        <v>1</v>
      </c>
      <c r="V5" s="15">
        <f>L5/255</f>
        <v>0.83137254901960789</v>
      </c>
      <c r="W5" s="14">
        <f>MIN(T5:V5)</f>
        <v>0.49803921568627452</v>
      </c>
      <c r="X5" s="13">
        <f>MAX(T5:V5)</f>
        <v>1</v>
      </c>
      <c r="Y5" s="1">
        <f>X5+W5</f>
        <v>1.4980392156862745</v>
      </c>
      <c r="Z5" s="1">
        <f>X5-W5</f>
        <v>0.50196078431372548</v>
      </c>
      <c r="AA5" s="1">
        <f>Z5 / Y5</f>
        <v>0.33507853403141363</v>
      </c>
      <c r="AB5" s="1">
        <f>Z5 / (2 - Y5)</f>
        <v>1</v>
      </c>
      <c r="AC5" s="1" t="str">
        <f>INDEX(T$1:V$1, 0, MATCH(MAX(T5:V5), T5:V5, 0))</f>
        <v>Green</v>
      </c>
      <c r="AD5" s="4">
        <f>IF(AG5 &lt; 0, AG5 + 360, AG5)</f>
        <v>20.156249999999996</v>
      </c>
      <c r="AE5" s="4">
        <f>IF(AH5 &lt; 0, AH5 + 360, AH5)</f>
        <v>159.84375</v>
      </c>
      <c r="AF5" s="4">
        <f>IF(AI5 &lt; 0, AI5 + 360, AI5)</f>
        <v>180</v>
      </c>
      <c r="AG5" s="3">
        <f>IF(Z5 = 0, 0, ((U5 - V5) / Z5) * 60)</f>
        <v>20.156249999999996</v>
      </c>
      <c r="AH5" s="3">
        <f>IF(Z5 = 0, 0, (2 + ((V5-T5) / Z5)) * 60)</f>
        <v>159.84375</v>
      </c>
      <c r="AI5" s="3">
        <f>IF(Z5 = 0, 0, (4 + ((T5-U5) / Z5)) * 60)</f>
        <v>180</v>
      </c>
    </row>
    <row r="6" spans="1:39" x14ac:dyDescent="0.3">
      <c r="A6" s="1">
        <f>C5</f>
        <v>250</v>
      </c>
      <c r="C6" s="1" t="s">
        <v>282</v>
      </c>
      <c r="I6" s="1" t="s">
        <v>279</v>
      </c>
      <c r="J6" s="18">
        <v>240</v>
      </c>
      <c r="K6" s="18">
        <v>255</v>
      </c>
      <c r="L6" s="18">
        <v>255</v>
      </c>
      <c r="M6" s="8" t="str">
        <f>"[" &amp; REPT(" ", 3 - LEN(J6)) &amp; J6 &amp; "," &amp; REPT(" ", 3 - LEN(K6))  &amp; K6 &amp; "," &amp; REPT(" ", 3 - LEN(L6)) &amp; L6 &amp; "]"</f>
        <v>[240,255,255]</v>
      </c>
      <c r="N6" s="17">
        <f>LEN(I6)</f>
        <v>5</v>
      </c>
      <c r="O6" s="16" t="str">
        <f>I6 &amp; REPT(" ", N$1 - N6 ) &amp; " : { rgb:" &amp; M6 &amp; ", hsl:" &amp; S6 &amp; "}" &amp; IF(ISBLANK(J7), "", ",")</f>
        <v>azure                : { rgb:[240,255,255], hsl:[180,100, 97]},</v>
      </c>
      <c r="P6" s="9" t="str">
        <f>TEXT(IF(Q6 = 0, 0, INDEX(AD6:AF6, 1, MATCH(AC6, AD$1:AF$1, 0))), "0")</f>
        <v>180</v>
      </c>
      <c r="Q6" s="9" t="str">
        <f>TEXT(IF(W6 = X6, 0, IF(R6 &lt; 50, AA6, AB6)) * 100, "0")</f>
        <v>100</v>
      </c>
      <c r="R6" s="9" t="str">
        <f>TEXT(Y6 / 2 * 100, "0")</f>
        <v>97</v>
      </c>
      <c r="S6" s="8" t="str">
        <f>"[" &amp; REPT(" ", 3 - LEN(P6)) &amp; P6 &amp; "," &amp; REPT(" ", 3 - LEN(Q6))  &amp; Q6 &amp; "," &amp; REPT(" ", 3 - LEN(R6)) &amp; R6 &amp; "]"</f>
        <v>[180,100, 97]</v>
      </c>
      <c r="T6" s="15">
        <f>J6/255</f>
        <v>0.94117647058823528</v>
      </c>
      <c r="U6" s="15">
        <f>K6/255</f>
        <v>1</v>
      </c>
      <c r="V6" s="15">
        <f>L6/255</f>
        <v>1</v>
      </c>
      <c r="W6" s="14">
        <f>MIN(T6:V6)</f>
        <v>0.94117647058823528</v>
      </c>
      <c r="X6" s="13">
        <f>MAX(T6:V6)</f>
        <v>1</v>
      </c>
      <c r="Y6" s="1">
        <f>X6+W6</f>
        <v>1.9411764705882353</v>
      </c>
      <c r="Z6" s="1">
        <f>X6-W6</f>
        <v>5.8823529411764719E-2</v>
      </c>
      <c r="AA6" s="1">
        <f>Z6 / Y6</f>
        <v>3.0303030303030311E-2</v>
      </c>
      <c r="AB6" s="1">
        <f>Z6 / (2 - Y6)</f>
        <v>1</v>
      </c>
      <c r="AC6" s="1" t="str">
        <f>INDEX(T$1:V$1, 0, MATCH(MAX(T6:V6), T6:V6, 0))</f>
        <v>Green</v>
      </c>
      <c r="AD6" s="4">
        <f>IF(AG6 &lt; 0, AG6 + 360, AG6)</f>
        <v>0</v>
      </c>
      <c r="AE6" s="4">
        <f>IF(AH6 &lt; 0, AH6 + 360, AH6)</f>
        <v>180</v>
      </c>
      <c r="AF6" s="4">
        <f>IF(AI6 &lt; 0, AI6 + 360, AI6)</f>
        <v>180</v>
      </c>
      <c r="AG6" s="3">
        <f>IF(Z6 = 0, 0, ((U6 - V6) / Z6) * 60)</f>
        <v>0</v>
      </c>
      <c r="AH6" s="3">
        <f>IF(Z6 = 0, 0, (2 + ((V6-T6) / Z6)) * 60)</f>
        <v>180</v>
      </c>
      <c r="AI6" s="3">
        <f>IF(Z6 = 0, 0, (4 + ((T6-U6) / Z6)) * 60)</f>
        <v>180</v>
      </c>
    </row>
    <row r="7" spans="1:39" x14ac:dyDescent="0.3">
      <c r="A7" s="1" t="str">
        <f>C6</f>
        <v>aqua</v>
      </c>
      <c r="B7" s="1" t="s">
        <v>246</v>
      </c>
      <c r="C7" s="1">
        <v>0</v>
      </c>
      <c r="D7" s="1">
        <v>255</v>
      </c>
      <c r="E7" s="1">
        <v>255</v>
      </c>
      <c r="I7" s="1" t="s">
        <v>277</v>
      </c>
      <c r="J7" s="18">
        <v>245</v>
      </c>
      <c r="K7" s="18">
        <v>245</v>
      </c>
      <c r="L7" s="18">
        <v>220</v>
      </c>
      <c r="M7" s="8" t="str">
        <f>"[" &amp; REPT(" ", 3 - LEN(J7)) &amp; J7 &amp; "," &amp; REPT(" ", 3 - LEN(K7))  &amp; K7 &amp; "," &amp; REPT(" ", 3 - LEN(L7)) &amp; L7 &amp; "]"</f>
        <v>[245,245,220]</v>
      </c>
      <c r="N7" s="17">
        <f>LEN(I7)</f>
        <v>5</v>
      </c>
      <c r="O7" s="16" t="str">
        <f>I7 &amp; REPT(" ", N$1 - N7 ) &amp; " : { rgb:" &amp; M7 &amp; ", hsl:" &amp; S7 &amp; "}" &amp; IF(ISBLANK(J8), "", ",")</f>
        <v>beige                : { rgb:[245,245,220], hsl:[ 60, 56, 91]},</v>
      </c>
      <c r="P7" s="9" t="str">
        <f>TEXT(IF(Q7 = 0, 0, INDEX(AD7:AF7, 1, MATCH(AC7, AD$1:AF$1, 0))), "0")</f>
        <v>60</v>
      </c>
      <c r="Q7" s="9" t="str">
        <f>TEXT(IF(W7 = X7, 0, IF(R7 &lt; 50, AA7, AB7)) * 100, "0")</f>
        <v>56</v>
      </c>
      <c r="R7" s="9" t="str">
        <f>TEXT(Y7 / 2 * 100, "0")</f>
        <v>91</v>
      </c>
      <c r="S7" s="8" t="str">
        <f>"[" &amp; REPT(" ", 3 - LEN(P7)) &amp; P7 &amp; "," &amp; REPT(" ", 3 - LEN(Q7))  &amp; Q7 &amp; "," &amp; REPT(" ", 3 - LEN(R7)) &amp; R7 &amp; "]"</f>
        <v>[ 60, 56, 91]</v>
      </c>
      <c r="T7" s="15">
        <f>J7/255</f>
        <v>0.96078431372549022</v>
      </c>
      <c r="U7" s="15">
        <f>K7/255</f>
        <v>0.96078431372549022</v>
      </c>
      <c r="V7" s="15">
        <f>L7/255</f>
        <v>0.86274509803921573</v>
      </c>
      <c r="W7" s="14">
        <f>MIN(T7:V7)</f>
        <v>0.86274509803921573</v>
      </c>
      <c r="X7" s="13">
        <f>MAX(T7:V7)</f>
        <v>0.96078431372549022</v>
      </c>
      <c r="Y7" s="1">
        <f>X7+W7</f>
        <v>1.8235294117647061</v>
      </c>
      <c r="Z7" s="1">
        <f>X7-W7</f>
        <v>9.8039215686274495E-2</v>
      </c>
      <c r="AA7" s="1">
        <f>Z7 / Y7</f>
        <v>5.3763440860215041E-2</v>
      </c>
      <c r="AB7" s="1">
        <f>Z7 / (2 - Y7)</f>
        <v>0.55555555555555602</v>
      </c>
      <c r="AC7" s="1" t="str">
        <f>INDEX(T$1:V$1, 0, MATCH(MAX(T7:V7), T7:V7, 0))</f>
        <v>Red</v>
      </c>
      <c r="AD7" s="4">
        <f>IF(AG7 &lt; 0, AG7 + 360, AG7)</f>
        <v>60</v>
      </c>
      <c r="AE7" s="4">
        <f>IF(AH7 &lt; 0, AH7 + 360, AH7)</f>
        <v>60</v>
      </c>
      <c r="AF7" s="4">
        <f>IF(AI7 &lt; 0, AI7 + 360, AI7)</f>
        <v>240</v>
      </c>
      <c r="AG7" s="3">
        <f>IF(Z7 = 0, 0, ((U7 - V7) / Z7) * 60)</f>
        <v>60</v>
      </c>
      <c r="AH7" s="3">
        <f>IF(Z7 = 0, 0, (2 + ((V7-T7) / Z7)) * 60)</f>
        <v>60</v>
      </c>
      <c r="AI7" s="3">
        <f>IF(Z7 = 0, 0, (4 + ((T7-U7) / Z7)) * 60)</f>
        <v>240</v>
      </c>
    </row>
    <row r="8" spans="1:39" x14ac:dyDescent="0.3">
      <c r="A8" s="1">
        <f>C7</f>
        <v>0</v>
      </c>
      <c r="C8" s="1" t="s">
        <v>281</v>
      </c>
      <c r="I8" s="1" t="s">
        <v>275</v>
      </c>
      <c r="J8" s="18">
        <v>255</v>
      </c>
      <c r="K8" s="18">
        <v>228</v>
      </c>
      <c r="L8" s="18">
        <v>196</v>
      </c>
      <c r="M8" s="8" t="str">
        <f>"[" &amp; REPT(" ", 3 - LEN(J8)) &amp; J8 &amp; "," &amp; REPT(" ", 3 - LEN(K8))  &amp; K8 &amp; "," &amp; REPT(" ", 3 - LEN(L8)) &amp; L8 &amp; "]"</f>
        <v>[255,228,196]</v>
      </c>
      <c r="N8" s="17">
        <f>LEN(I8)</f>
        <v>6</v>
      </c>
      <c r="O8" s="16" t="str">
        <f>I8 &amp; REPT(" ", N$1 - N8 ) &amp; " : { rgb:" &amp; M8 &amp; ", hsl:" &amp; S8 &amp; "}" &amp; IF(ISBLANK(J9), "", ",")</f>
        <v>bisque               : { rgb:[255,228,196], hsl:[ 33,100, 88]},</v>
      </c>
      <c r="P8" s="9" t="str">
        <f>TEXT(IF(Q8 = 0, 0, INDEX(AD8:AF8, 1, MATCH(AC8, AD$1:AF$1, 0))), "0")</f>
        <v>33</v>
      </c>
      <c r="Q8" s="9" t="str">
        <f>TEXT(IF(W8 = X8, 0, IF(R8 &lt; 50, AA8, AB8)) * 100, "0")</f>
        <v>100</v>
      </c>
      <c r="R8" s="9" t="str">
        <f>TEXT(Y8 / 2 * 100, "0")</f>
        <v>88</v>
      </c>
      <c r="S8" s="8" t="str">
        <f>"[" &amp; REPT(" ", 3 - LEN(P8)) &amp; P8 &amp; "," &amp; REPT(" ", 3 - LEN(Q8))  &amp; Q8 &amp; "," &amp; REPT(" ", 3 - LEN(R8)) &amp; R8 &amp; "]"</f>
        <v>[ 33,100, 88]</v>
      </c>
      <c r="T8" s="15">
        <f>J8/255</f>
        <v>1</v>
      </c>
      <c r="U8" s="15">
        <f>K8/255</f>
        <v>0.89411764705882357</v>
      </c>
      <c r="V8" s="15">
        <f>L8/255</f>
        <v>0.7686274509803922</v>
      </c>
      <c r="W8" s="14">
        <f>MIN(T8:V8)</f>
        <v>0.7686274509803922</v>
      </c>
      <c r="X8" s="13">
        <f>MAX(T8:V8)</f>
        <v>1</v>
      </c>
      <c r="Y8" s="1">
        <f>X8+W8</f>
        <v>1.7686274509803921</v>
      </c>
      <c r="Z8" s="1">
        <f>X8-W8</f>
        <v>0.2313725490196078</v>
      </c>
      <c r="AA8" s="1">
        <f>Z8 / Y8</f>
        <v>0.13082039911308202</v>
      </c>
      <c r="AB8" s="1">
        <f>Z8 / (2 - Y8)</f>
        <v>0.99999999999999956</v>
      </c>
      <c r="AC8" s="1" t="str">
        <f>INDEX(T$1:V$1, 0, MATCH(MAX(T8:V8), T8:V8, 0))</f>
        <v>Red</v>
      </c>
      <c r="AD8" s="4">
        <f>IF(AG8 &lt; 0, AG8 + 360, AG8)</f>
        <v>32.542372881355938</v>
      </c>
      <c r="AE8" s="4">
        <f>IF(AH8 &lt; 0, AH8 + 360, AH8)</f>
        <v>60</v>
      </c>
      <c r="AF8" s="4">
        <f>IF(AI8 &lt; 0, AI8 + 360, AI8)</f>
        <v>267.45762711864404</v>
      </c>
      <c r="AG8" s="3">
        <f>IF(Z8 = 0, 0, ((U8 - V8) / Z8) * 60)</f>
        <v>32.542372881355938</v>
      </c>
      <c r="AH8" s="3">
        <f>IF(Z8 = 0, 0, (2 + ((V8-T8) / Z8)) * 60)</f>
        <v>60</v>
      </c>
      <c r="AI8" s="3">
        <f>IF(Z8 = 0, 0, (4 + ((T8-U8) / Z8)) * 60)</f>
        <v>267.45762711864404</v>
      </c>
    </row>
    <row r="9" spans="1:39" x14ac:dyDescent="0.3">
      <c r="A9" s="1" t="str">
        <f>C8</f>
        <v>aquamarine</v>
      </c>
      <c r="B9" s="1" t="s">
        <v>280</v>
      </c>
      <c r="C9" s="1">
        <v>127</v>
      </c>
      <c r="D9" s="1">
        <v>255</v>
      </c>
      <c r="E9" s="1">
        <v>212</v>
      </c>
      <c r="I9" s="1" t="s">
        <v>273</v>
      </c>
      <c r="J9" s="18">
        <v>0</v>
      </c>
      <c r="K9" s="18">
        <v>0</v>
      </c>
      <c r="L9" s="18">
        <v>0</v>
      </c>
      <c r="M9" s="8" t="str">
        <f>"[" &amp; REPT(" ", 3 - LEN(J9)) &amp; J9 &amp; "," &amp; REPT(" ", 3 - LEN(K9))  &amp; K9 &amp; "," &amp; REPT(" ", 3 - LEN(L9)) &amp; L9 &amp; "]"</f>
        <v>[  0,  0,  0]</v>
      </c>
      <c r="N9" s="17">
        <f>LEN(I9)</f>
        <v>6</v>
      </c>
      <c r="O9" s="16" t="str">
        <f>I9 &amp; REPT(" ", N$1 - N9 ) &amp; " : { rgb:" &amp; M9 &amp; ", hsl:" &amp; S9 &amp; "}" &amp; IF(ISBLANK(J10), "", ",")</f>
        <v>black                : { rgb:[  0,  0,  0], hsl:[  0,  0,  0]},</v>
      </c>
      <c r="P9" s="9" t="str">
        <f>TEXT(IF(Q9 = 0, 0, INDEX(AD9:AF9, 1, MATCH(AC9, AD$1:AF$1, 0))), "0")</f>
        <v>0</v>
      </c>
      <c r="Q9" s="9" t="str">
        <f>TEXT(IF(W9 = X9, 0, IF(R9 &lt; 50, AA9, AB9)) * 100, "0")</f>
        <v>0</v>
      </c>
      <c r="R9" s="9" t="str">
        <f>TEXT(Y9 / 2 * 100, "0")</f>
        <v>0</v>
      </c>
      <c r="S9" s="8" t="str">
        <f>"[" &amp; REPT(" ", 3 - LEN(P9)) &amp; P9 &amp; "," &amp; REPT(" ", 3 - LEN(Q9))  &amp; Q9 &amp; "," &amp; REPT(" ", 3 - LEN(R9)) &amp; R9 &amp; "]"</f>
        <v>[  0,  0,  0]</v>
      </c>
      <c r="T9" s="15">
        <f>J9/255</f>
        <v>0</v>
      </c>
      <c r="U9" s="15">
        <f>K9/255</f>
        <v>0</v>
      </c>
      <c r="V9" s="15">
        <f>L9/255</f>
        <v>0</v>
      </c>
      <c r="W9" s="14">
        <f>MIN(T9:V9)</f>
        <v>0</v>
      </c>
      <c r="X9" s="13">
        <f>MAX(T9:V9)</f>
        <v>0</v>
      </c>
      <c r="Y9" s="1">
        <f>X9+W9</f>
        <v>0</v>
      </c>
      <c r="Z9" s="1">
        <f>X9-W9</f>
        <v>0</v>
      </c>
      <c r="AA9" s="1" t="e">
        <f>Z9 / Y9</f>
        <v>#DIV/0!</v>
      </c>
      <c r="AB9" s="1">
        <f>Z9 / (2 - Y9)</f>
        <v>0</v>
      </c>
      <c r="AC9" s="1" t="str">
        <f>INDEX(T$1:V$1, 0, MATCH(MAX(T9:V9), T9:V9, 0))</f>
        <v>Red</v>
      </c>
      <c r="AD9" s="4">
        <f>IF(AG9 &lt; 0, AG9 + 360, AG9)</f>
        <v>0</v>
      </c>
      <c r="AE9" s="4">
        <f>IF(AH9 &lt; 0, AH9 + 360, AH9)</f>
        <v>0</v>
      </c>
      <c r="AF9" s="4">
        <f>IF(AI9 &lt; 0, AI9 + 360, AI9)</f>
        <v>0</v>
      </c>
      <c r="AG9" s="3">
        <f>IF(Z9 = 0, 0, ((U9 - V9) / Z9) * 60)</f>
        <v>0</v>
      </c>
      <c r="AH9" s="3">
        <f>IF(Z9 = 0, 0, (2 + ((V9-T9) / Z9)) * 60)</f>
        <v>0</v>
      </c>
      <c r="AI9" s="3">
        <f>IF(Z9 = 0, 0, (4 + ((T9-U9) / Z9)) * 60)</f>
        <v>0</v>
      </c>
    </row>
    <row r="10" spans="1:39" x14ac:dyDescent="0.3">
      <c r="A10" s="1">
        <f>C9</f>
        <v>127</v>
      </c>
      <c r="C10" s="1" t="s">
        <v>279</v>
      </c>
      <c r="I10" s="1" t="s">
        <v>271</v>
      </c>
      <c r="J10" s="18">
        <v>255</v>
      </c>
      <c r="K10" s="18">
        <v>235</v>
      </c>
      <c r="L10" s="18">
        <v>205</v>
      </c>
      <c r="M10" s="8" t="str">
        <f>"[" &amp; REPT(" ", 3 - LEN(J10)) &amp; J10 &amp; "," &amp; REPT(" ", 3 - LEN(K10))  &amp; K10 &amp; "," &amp; REPT(" ", 3 - LEN(L10)) &amp; L10 &amp; "]"</f>
        <v>[255,235,205]</v>
      </c>
      <c r="N10" s="17">
        <f>LEN(I10)</f>
        <v>14</v>
      </c>
      <c r="O10" s="16" t="str">
        <f>I10 &amp; REPT(" ", N$1 - N10 ) &amp; " : { rgb:" &amp; M10 &amp; ", hsl:" &amp; S10 &amp; "}" &amp; IF(ISBLANK(J11), "", ",")</f>
        <v>blanchedalmond       : { rgb:[255,235,205], hsl:[ 36,100, 90]},</v>
      </c>
      <c r="P10" s="9" t="str">
        <f>TEXT(IF(Q10 = 0, 0, INDEX(AD10:AF10, 1, MATCH(AC10, AD$1:AF$1, 0))), "0")</f>
        <v>36</v>
      </c>
      <c r="Q10" s="9" t="str">
        <f>TEXT(IF(W10 = X10, 0, IF(R10 &lt; 50, AA10, AB10)) * 100, "0")</f>
        <v>100</v>
      </c>
      <c r="R10" s="9" t="str">
        <f>TEXT(Y10 / 2 * 100, "0")</f>
        <v>90</v>
      </c>
      <c r="S10" s="8" t="str">
        <f>"[" &amp; REPT(" ", 3 - LEN(P10)) &amp; P10 &amp; "," &amp; REPT(" ", 3 - LEN(Q10))  &amp; Q10 &amp; "," &amp; REPT(" ", 3 - LEN(R10)) &amp; R10 &amp; "]"</f>
        <v>[ 36,100, 90]</v>
      </c>
      <c r="T10" s="15">
        <f>J10/255</f>
        <v>1</v>
      </c>
      <c r="U10" s="15">
        <f>K10/255</f>
        <v>0.92156862745098034</v>
      </c>
      <c r="V10" s="15">
        <f>L10/255</f>
        <v>0.80392156862745101</v>
      </c>
      <c r="W10" s="14">
        <f>MIN(T10:V10)</f>
        <v>0.80392156862745101</v>
      </c>
      <c r="X10" s="13">
        <f>MAX(T10:V10)</f>
        <v>1</v>
      </c>
      <c r="Y10" s="1">
        <f>X10+W10</f>
        <v>1.803921568627451</v>
      </c>
      <c r="Z10" s="1">
        <f>X10-W10</f>
        <v>0.19607843137254899</v>
      </c>
      <c r="AA10" s="1">
        <f>Z10 / Y10</f>
        <v>0.10869565217391303</v>
      </c>
      <c r="AB10" s="1">
        <f>Z10 / (2 - Y10)</f>
        <v>1</v>
      </c>
      <c r="AC10" s="1" t="str">
        <f>INDEX(T$1:V$1, 0, MATCH(MAX(T10:V10), T10:V10, 0))</f>
        <v>Red</v>
      </c>
      <c r="AD10" s="4">
        <f>IF(AG10 &lt; 0, AG10 + 360, AG10)</f>
        <v>35.999999999999979</v>
      </c>
      <c r="AE10" s="4">
        <f>IF(AH10 &lt; 0, AH10 + 360, AH10)</f>
        <v>60</v>
      </c>
      <c r="AF10" s="4">
        <f>IF(AI10 &lt; 0, AI10 + 360, AI10)</f>
        <v>264</v>
      </c>
      <c r="AG10" s="3">
        <f>IF(Z10 = 0, 0, ((U10 - V10) / Z10) * 60)</f>
        <v>35.999999999999979</v>
      </c>
      <c r="AH10" s="3">
        <f>IF(Z10 = 0, 0, (2 + ((V10-T10) / Z10)) * 60)</f>
        <v>60</v>
      </c>
      <c r="AI10" s="3">
        <f>IF(Z10 = 0, 0, (4 + ((T10-U10) / Z10)) * 60)</f>
        <v>264</v>
      </c>
    </row>
    <row r="11" spans="1:39" x14ac:dyDescent="0.3">
      <c r="A11" s="1" t="str">
        <f>C10</f>
        <v>azure</v>
      </c>
      <c r="B11" s="1" t="s">
        <v>278</v>
      </c>
      <c r="C11" s="1">
        <v>240</v>
      </c>
      <c r="D11" s="1">
        <v>255</v>
      </c>
      <c r="E11" s="1">
        <v>255</v>
      </c>
      <c r="I11" s="1" t="s">
        <v>269</v>
      </c>
      <c r="J11" s="18">
        <v>0</v>
      </c>
      <c r="K11" s="18">
        <v>0</v>
      </c>
      <c r="L11" s="18">
        <v>255</v>
      </c>
      <c r="M11" s="8" t="str">
        <f>"[" &amp; REPT(" ", 3 - LEN(J11)) &amp; J11 &amp; "," &amp; REPT(" ", 3 - LEN(K11))  &amp; K11 &amp; "," &amp; REPT(" ", 3 - LEN(L11)) &amp; L11 &amp; "]"</f>
        <v>[  0,  0,255]</v>
      </c>
      <c r="N11" s="17">
        <f>LEN(I11)</f>
        <v>5</v>
      </c>
      <c r="O11" s="16" t="str">
        <f>I11 &amp; REPT(" ", N$1 - N11 ) &amp; " : { rgb:" &amp; M11 &amp; ", hsl:" &amp; S11 &amp; "}" &amp; IF(ISBLANK(J12), "", ",")</f>
        <v>blue                 : { rgb:[  0,  0,255], hsl:[240,100, 50]},</v>
      </c>
      <c r="P11" s="9" t="str">
        <f>TEXT(IF(Q11 = 0, 0, INDEX(AD11:AF11, 1, MATCH(AC11, AD$1:AF$1, 0))), "0")</f>
        <v>240</v>
      </c>
      <c r="Q11" s="9" t="str">
        <f>TEXT(IF(W11 = X11, 0, IF(R11 &lt; 50, AA11, AB11)) * 100, "0")</f>
        <v>100</v>
      </c>
      <c r="R11" s="9" t="str">
        <f>TEXT(Y11 / 2 * 100, "0")</f>
        <v>50</v>
      </c>
      <c r="S11" s="8" t="str">
        <f>"[" &amp; REPT(" ", 3 - LEN(P11)) &amp; P11 &amp; "," &amp; REPT(" ", 3 - LEN(Q11))  &amp; Q11 &amp; "," &amp; REPT(" ", 3 - LEN(R11)) &amp; R11 &amp; "]"</f>
        <v>[240,100, 50]</v>
      </c>
      <c r="T11" s="15">
        <f>J11/255</f>
        <v>0</v>
      </c>
      <c r="U11" s="15">
        <f>K11/255</f>
        <v>0</v>
      </c>
      <c r="V11" s="15">
        <f>L11/255</f>
        <v>1</v>
      </c>
      <c r="W11" s="14">
        <f>MIN(T11:V11)</f>
        <v>0</v>
      </c>
      <c r="X11" s="13">
        <f>MAX(T11:V11)</f>
        <v>1</v>
      </c>
      <c r="Y11" s="1">
        <f>X11+W11</f>
        <v>1</v>
      </c>
      <c r="Z11" s="1">
        <f>X11-W11</f>
        <v>1</v>
      </c>
      <c r="AA11" s="1">
        <f>Z11 / Y11</f>
        <v>1</v>
      </c>
      <c r="AB11" s="1">
        <f>Z11 / (2 - Y11)</f>
        <v>1</v>
      </c>
      <c r="AC11" s="1" t="str">
        <f>INDEX(T$1:V$1, 0, MATCH(MAX(T11:V11), T11:V11, 0))</f>
        <v>Blue</v>
      </c>
      <c r="AD11" s="4">
        <f>IF(AG11 &lt; 0, AG11 + 360, AG11)</f>
        <v>300</v>
      </c>
      <c r="AE11" s="4">
        <f>IF(AH11 &lt; 0, AH11 + 360, AH11)</f>
        <v>180</v>
      </c>
      <c r="AF11" s="4">
        <f>IF(AI11 &lt; 0, AI11 + 360, AI11)</f>
        <v>240</v>
      </c>
      <c r="AG11" s="3">
        <f>IF(Z11 = 0, 0, ((U11 - V11) / Z11) * 60)</f>
        <v>-60</v>
      </c>
      <c r="AH11" s="3">
        <f>IF(Z11 = 0, 0, (2 + ((V11-T11) / Z11)) * 60)</f>
        <v>180</v>
      </c>
      <c r="AI11" s="3">
        <f>IF(Z11 = 0, 0, (4 + ((T11-U11) / Z11)) * 60)</f>
        <v>240</v>
      </c>
    </row>
    <row r="12" spans="1:39" x14ac:dyDescent="0.3">
      <c r="A12" s="1">
        <f>C11</f>
        <v>240</v>
      </c>
      <c r="C12" s="1" t="s">
        <v>277</v>
      </c>
      <c r="I12" s="1" t="s">
        <v>267</v>
      </c>
      <c r="J12" s="18">
        <v>138</v>
      </c>
      <c r="K12" s="18">
        <v>43</v>
      </c>
      <c r="L12" s="18">
        <v>226</v>
      </c>
      <c r="M12" s="8" t="str">
        <f>"[" &amp; REPT(" ", 3 - LEN(J12)) &amp; J12 &amp; "," &amp; REPT(" ", 3 - LEN(K12))  &amp; K12 &amp; "," &amp; REPT(" ", 3 - LEN(L12)) &amp; L12 &amp; "]"</f>
        <v>[138, 43,226]</v>
      </c>
      <c r="N12" s="17">
        <f>LEN(I12)</f>
        <v>10</v>
      </c>
      <c r="O12" s="16" t="str">
        <f>I12 &amp; REPT(" ", N$1 - N12 ) &amp; " : { rgb:" &amp; M12 &amp; ", hsl:" &amp; S12 &amp; "}" &amp; IF(ISBLANK(J13), "", ",")</f>
        <v>blueviolet           : { rgb:[138, 43,226], hsl:[271, 76, 53]},</v>
      </c>
      <c r="P12" s="9" t="str">
        <f>TEXT(IF(Q12 = 0, 0, INDEX(AD12:AF12, 1, MATCH(AC12, AD$1:AF$1, 0))), "0")</f>
        <v>271</v>
      </c>
      <c r="Q12" s="9" t="str">
        <f>TEXT(IF(W12 = X12, 0, IF(R12 &lt; 50, AA12, AB12)) * 100, "0")</f>
        <v>76</v>
      </c>
      <c r="R12" s="9" t="str">
        <f>TEXT(Y12 / 2 * 100, "0")</f>
        <v>53</v>
      </c>
      <c r="S12" s="8" t="str">
        <f>"[" &amp; REPT(" ", 3 - LEN(P12)) &amp; P12 &amp; "," &amp; REPT(" ", 3 - LEN(Q12))  &amp; Q12 &amp; "," &amp; REPT(" ", 3 - LEN(R12)) &amp; R12 &amp; "]"</f>
        <v>[271, 76, 53]</v>
      </c>
      <c r="T12" s="15">
        <f>J12/255</f>
        <v>0.54117647058823526</v>
      </c>
      <c r="U12" s="15">
        <f>K12/255</f>
        <v>0.16862745098039217</v>
      </c>
      <c r="V12" s="15">
        <f>L12/255</f>
        <v>0.88627450980392153</v>
      </c>
      <c r="W12" s="14">
        <f>MIN(T12:V12)</f>
        <v>0.16862745098039217</v>
      </c>
      <c r="X12" s="13">
        <f>MAX(T12:V12)</f>
        <v>0.88627450980392153</v>
      </c>
      <c r="Y12" s="1">
        <f>X12+W12</f>
        <v>1.0549019607843138</v>
      </c>
      <c r="Z12" s="1">
        <f>X12-W12</f>
        <v>0.7176470588235293</v>
      </c>
      <c r="AA12" s="1">
        <f>Z12 / Y12</f>
        <v>0.68029739776951659</v>
      </c>
      <c r="AB12" s="1">
        <f>Z12 / (2 - Y12)</f>
        <v>0.7593360995850621</v>
      </c>
      <c r="AC12" s="1" t="str">
        <f>INDEX(T$1:V$1, 0, MATCH(MAX(T12:V12), T12:V12, 0))</f>
        <v>Blue</v>
      </c>
      <c r="AD12" s="4">
        <f>IF(AG12 &lt; 0, AG12 + 360, AG12)</f>
        <v>300</v>
      </c>
      <c r="AE12" s="4">
        <f>IF(AH12 &lt; 0, AH12 + 360, AH12)</f>
        <v>148.85245901639345</v>
      </c>
      <c r="AF12" s="4">
        <f>IF(AI12 &lt; 0, AI12 + 360, AI12)</f>
        <v>271.14754098360658</v>
      </c>
      <c r="AG12" s="3">
        <f>IF(Z12 = 0, 0, ((U12 - V12) / Z12) * 60)</f>
        <v>-60</v>
      </c>
      <c r="AH12" s="3">
        <f>IF(Z12 = 0, 0, (2 + ((V12-T12) / Z12)) * 60)</f>
        <v>148.85245901639345</v>
      </c>
      <c r="AI12" s="3">
        <f>IF(Z12 = 0, 0, (4 + ((T12-U12) / Z12)) * 60)</f>
        <v>271.14754098360658</v>
      </c>
    </row>
    <row r="13" spans="1:39" x14ac:dyDescent="0.3">
      <c r="A13" s="1" t="str">
        <f>C12</f>
        <v>beige</v>
      </c>
      <c r="B13" s="1" t="s">
        <v>276</v>
      </c>
      <c r="C13" s="1">
        <v>245</v>
      </c>
      <c r="D13" s="1">
        <v>245</v>
      </c>
      <c r="E13" s="1">
        <v>220</v>
      </c>
      <c r="I13" s="1" t="s">
        <v>265</v>
      </c>
      <c r="J13" s="18">
        <v>165</v>
      </c>
      <c r="K13" s="18">
        <v>42</v>
      </c>
      <c r="L13" s="18">
        <v>42</v>
      </c>
      <c r="M13" s="8" t="str">
        <f>"[" &amp; REPT(" ", 3 - LEN(J13)) &amp; J13 &amp; "," &amp; REPT(" ", 3 - LEN(K13))  &amp; K13 &amp; "," &amp; REPT(" ", 3 - LEN(L13)) &amp; L13 &amp; "]"</f>
        <v>[165, 42, 42]</v>
      </c>
      <c r="N13" s="17">
        <f>LEN(I13)</f>
        <v>5</v>
      </c>
      <c r="O13" s="16" t="str">
        <f>I13 &amp; REPT(" ", N$1 - N13 ) &amp; " : { rgb:" &amp; M13 &amp; ", hsl:" &amp; S13 &amp; "}" &amp; IF(ISBLANK(J14), "", ",")</f>
        <v>brown                : { rgb:[165, 42, 42], hsl:[  0, 41, 41]},</v>
      </c>
      <c r="P13" s="9" t="str">
        <f>TEXT(IF(Q13 = 0, 0, INDEX(AD13:AF13, 1, MATCH(AC13, AD$1:AF$1, 0))), "0")</f>
        <v>0</v>
      </c>
      <c r="Q13" s="9" t="str">
        <f>TEXT(IF(W13 = X13, 0, IF(R13 &lt; 50, AA13, AB13)) * 100, "0")</f>
        <v>41</v>
      </c>
      <c r="R13" s="9" t="str">
        <f>TEXT(Y13 / 2 * 100, "0")</f>
        <v>41</v>
      </c>
      <c r="S13" s="8" t="str">
        <f>"[" &amp; REPT(" ", 3 - LEN(P13)) &amp; P13 &amp; "," &amp; REPT(" ", 3 - LEN(Q13))  &amp; Q13 &amp; "," &amp; REPT(" ", 3 - LEN(R13)) &amp; R13 &amp; "]"</f>
        <v>[  0, 41, 41]</v>
      </c>
      <c r="T13" s="15">
        <f>J13/255</f>
        <v>0.6470588235294118</v>
      </c>
      <c r="U13" s="15">
        <f>K13/255</f>
        <v>0.16470588235294117</v>
      </c>
      <c r="V13" s="15">
        <f>L13/255</f>
        <v>0.16470588235294117</v>
      </c>
      <c r="W13" s="14">
        <f>MIN(T13:V13)</f>
        <v>0.16470588235294117</v>
      </c>
      <c r="X13" s="13">
        <f>MAX(T13:V13)</f>
        <v>0.6470588235294118</v>
      </c>
      <c r="Y13" s="1">
        <f>X13+W13</f>
        <v>0.81176470588235294</v>
      </c>
      <c r="Z13" s="1">
        <f>X13-W13</f>
        <v>0.48235294117647065</v>
      </c>
      <c r="AA13" s="1">
        <f>Z13 / Y13</f>
        <v>0.59420289855072472</v>
      </c>
      <c r="AB13" s="1">
        <f>Z13 / (2 - Y13)</f>
        <v>0.40594059405940597</v>
      </c>
      <c r="AC13" s="1" t="str">
        <f>INDEX(T$1:V$1, 0, MATCH(MAX(T13:V13), T13:V13, 0))</f>
        <v>Red</v>
      </c>
      <c r="AD13" s="4">
        <f>IF(AG13 &lt; 0, AG13 + 360, AG13)</f>
        <v>0</v>
      </c>
      <c r="AE13" s="4">
        <f>IF(AH13 &lt; 0, AH13 + 360, AH13)</f>
        <v>60</v>
      </c>
      <c r="AF13" s="4">
        <f>IF(AI13 &lt; 0, AI13 + 360, AI13)</f>
        <v>300</v>
      </c>
      <c r="AG13" s="3">
        <f>IF(Z13 = 0, 0, ((U13 - V13) / Z13) * 60)</f>
        <v>0</v>
      </c>
      <c r="AH13" s="3">
        <f>IF(Z13 = 0, 0, (2 + ((V13-T13) / Z13)) * 60)</f>
        <v>60</v>
      </c>
      <c r="AI13" s="3">
        <f>IF(Z13 = 0, 0, (4 + ((T13-U13) / Z13)) * 60)</f>
        <v>300</v>
      </c>
    </row>
    <row r="14" spans="1:39" x14ac:dyDescent="0.3">
      <c r="A14" s="1">
        <f>C13</f>
        <v>245</v>
      </c>
      <c r="C14" s="1" t="s">
        <v>275</v>
      </c>
      <c r="I14" s="1" t="s">
        <v>263</v>
      </c>
      <c r="J14" s="18">
        <v>222</v>
      </c>
      <c r="K14" s="18">
        <v>184</v>
      </c>
      <c r="L14" s="18">
        <v>135</v>
      </c>
      <c r="M14" s="8" t="str">
        <f>"[" &amp; REPT(" ", 3 - LEN(J14)) &amp; J14 &amp; "," &amp; REPT(" ", 3 - LEN(K14))  &amp; K14 &amp; "," &amp; REPT(" ", 3 - LEN(L14)) &amp; L14 &amp; "]"</f>
        <v>[222,184,135]</v>
      </c>
      <c r="N14" s="17">
        <f>LEN(I14)</f>
        <v>9</v>
      </c>
      <c r="O14" s="16" t="str">
        <f>I14 &amp; REPT(" ", N$1 - N14 ) &amp; " : { rgb:" &amp; M14 &amp; ", hsl:" &amp; S14 &amp; "}" &amp; IF(ISBLANK(J15), "", ",")</f>
        <v>burlywood            : { rgb:[222,184,135], hsl:[ 34, 57, 70]},</v>
      </c>
      <c r="P14" s="9" t="str">
        <f>TEXT(IF(Q14 = 0, 0, INDEX(AD14:AF14, 1, MATCH(AC14, AD$1:AF$1, 0))), "0")</f>
        <v>34</v>
      </c>
      <c r="Q14" s="9" t="str">
        <f>TEXT(IF(W14 = X14, 0, IF(R14 &lt; 50, AA14, AB14)) * 100, "0")</f>
        <v>57</v>
      </c>
      <c r="R14" s="9" t="str">
        <f>TEXT(Y14 / 2 * 100, "0")</f>
        <v>70</v>
      </c>
      <c r="S14" s="8" t="str">
        <f>"[" &amp; REPT(" ", 3 - LEN(P14)) &amp; P14 &amp; "," &amp; REPT(" ", 3 - LEN(Q14))  &amp; Q14 &amp; "," &amp; REPT(" ", 3 - LEN(R14)) &amp; R14 &amp; "]"</f>
        <v>[ 34, 57, 70]</v>
      </c>
      <c r="T14" s="15">
        <f>J14/255</f>
        <v>0.87058823529411766</v>
      </c>
      <c r="U14" s="15">
        <f>K14/255</f>
        <v>0.72156862745098038</v>
      </c>
      <c r="V14" s="15">
        <f>L14/255</f>
        <v>0.52941176470588236</v>
      </c>
      <c r="W14" s="14">
        <f>MIN(T14:V14)</f>
        <v>0.52941176470588236</v>
      </c>
      <c r="X14" s="13">
        <f>MAX(T14:V14)</f>
        <v>0.87058823529411766</v>
      </c>
      <c r="Y14" s="1">
        <f>X14+W14</f>
        <v>1.4</v>
      </c>
      <c r="Z14" s="1">
        <f>X14-W14</f>
        <v>0.3411764705882353</v>
      </c>
      <c r="AA14" s="1">
        <f>Z14 / Y14</f>
        <v>0.24369747899159666</v>
      </c>
      <c r="AB14" s="1">
        <f>Z14 / (2 - Y14)</f>
        <v>0.56862745098039214</v>
      </c>
      <c r="AC14" s="1" t="str">
        <f>INDEX(T$1:V$1, 0, MATCH(MAX(T14:V14), T14:V14, 0))</f>
        <v>Red</v>
      </c>
      <c r="AD14" s="4">
        <f>IF(AG14 &lt; 0, AG14 + 360, AG14)</f>
        <v>33.793103448275858</v>
      </c>
      <c r="AE14" s="4">
        <f>IF(AH14 &lt; 0, AH14 + 360, AH14)</f>
        <v>60</v>
      </c>
      <c r="AF14" s="4">
        <f>IF(AI14 &lt; 0, AI14 + 360, AI14)</f>
        <v>266.20689655172413</v>
      </c>
      <c r="AG14" s="3">
        <f>IF(Z14 = 0, 0, ((U14 - V14) / Z14) * 60)</f>
        <v>33.793103448275858</v>
      </c>
      <c r="AH14" s="3">
        <f>IF(Z14 = 0, 0, (2 + ((V14-T14) / Z14)) * 60)</f>
        <v>60</v>
      </c>
      <c r="AI14" s="3">
        <f>IF(Z14 = 0, 0, (4 + ((T14-U14) / Z14)) * 60)</f>
        <v>266.20689655172413</v>
      </c>
    </row>
    <row r="15" spans="1:39" x14ac:dyDescent="0.3">
      <c r="A15" s="1" t="str">
        <f>C14</f>
        <v>bisque</v>
      </c>
      <c r="B15" s="1" t="s">
        <v>274</v>
      </c>
      <c r="C15" s="1">
        <v>255</v>
      </c>
      <c r="D15" s="1">
        <v>228</v>
      </c>
      <c r="E15" s="1">
        <v>196</v>
      </c>
      <c r="I15" s="1" t="s">
        <v>261</v>
      </c>
      <c r="J15" s="18">
        <v>95</v>
      </c>
      <c r="K15" s="18">
        <v>158</v>
      </c>
      <c r="L15" s="18">
        <v>160</v>
      </c>
      <c r="M15" s="8" t="str">
        <f>"[" &amp; REPT(" ", 3 - LEN(J15)) &amp; J15 &amp; "," &amp; REPT(" ", 3 - LEN(K15))  &amp; K15 &amp; "," &amp; REPT(" ", 3 - LEN(L15)) &amp; L15 &amp; "]"</f>
        <v>[ 95,158,160]</v>
      </c>
      <c r="N15" s="17">
        <f>LEN(I15)</f>
        <v>9</v>
      </c>
      <c r="O15" s="16" t="str">
        <f>I15 &amp; REPT(" ", N$1 - N15 ) &amp; " : { rgb:" &amp; M15 &amp; ", hsl:" &amp; S15 &amp; "}" &amp; IF(ISBLANK(J16), "", ",")</f>
        <v>cadetblue            : { rgb:[ 95,158,160], hsl:[182, 25, 50]},</v>
      </c>
      <c r="P15" s="9" t="str">
        <f>TEXT(IF(Q15 = 0, 0, INDEX(AD15:AF15, 1, MATCH(AC15, AD$1:AF$1, 0))), "0")</f>
        <v>182</v>
      </c>
      <c r="Q15" s="9" t="str">
        <f>TEXT(IF(W15 = X15, 0, IF(R15 &lt; 50, AA15, AB15)) * 100, "0")</f>
        <v>25</v>
      </c>
      <c r="R15" s="9" t="str">
        <f>TEXT(Y15 / 2 * 100, "0")</f>
        <v>50</v>
      </c>
      <c r="S15" s="8" t="str">
        <f>"[" &amp; REPT(" ", 3 - LEN(P15)) &amp; P15 &amp; "," &amp; REPT(" ", 3 - LEN(Q15))  &amp; Q15 &amp; "," &amp; REPT(" ", 3 - LEN(R15)) &amp; R15 &amp; "]"</f>
        <v>[182, 25, 50]</v>
      </c>
      <c r="T15" s="15">
        <f>J15/255</f>
        <v>0.37254901960784315</v>
      </c>
      <c r="U15" s="15">
        <f>K15/255</f>
        <v>0.61960784313725492</v>
      </c>
      <c r="V15" s="15">
        <f>L15/255</f>
        <v>0.62745098039215685</v>
      </c>
      <c r="W15" s="14">
        <f>MIN(T15:V15)</f>
        <v>0.37254901960784315</v>
      </c>
      <c r="X15" s="13">
        <f>MAX(T15:V15)</f>
        <v>0.62745098039215685</v>
      </c>
      <c r="Y15" s="1">
        <f>X15+W15</f>
        <v>1</v>
      </c>
      <c r="Z15" s="1">
        <f>X15-W15</f>
        <v>0.25490196078431371</v>
      </c>
      <c r="AA15" s="1">
        <f>Z15 / Y15</f>
        <v>0.25490196078431371</v>
      </c>
      <c r="AB15" s="1">
        <f>Z15 / (2 - Y15)</f>
        <v>0.25490196078431371</v>
      </c>
      <c r="AC15" s="1" t="str">
        <f>INDEX(T$1:V$1, 0, MATCH(MAX(T15:V15), T15:V15, 0))</f>
        <v>Blue</v>
      </c>
      <c r="AD15" s="4">
        <f>IF(AG15 &lt; 0, AG15 + 360, AG15)</f>
        <v>358.15384615384613</v>
      </c>
      <c r="AE15" s="4">
        <f>IF(AH15 &lt; 0, AH15 + 360, AH15)</f>
        <v>180</v>
      </c>
      <c r="AF15" s="4">
        <f>IF(AI15 &lt; 0, AI15 + 360, AI15)</f>
        <v>181.84615384615384</v>
      </c>
      <c r="AG15" s="3">
        <f>IF(Z15 = 0, 0, ((U15 - V15) / Z15) * 60)</f>
        <v>-1.8461538461538398</v>
      </c>
      <c r="AH15" s="3">
        <f>IF(Z15 = 0, 0, (2 + ((V15-T15) / Z15)) * 60)</f>
        <v>180</v>
      </c>
      <c r="AI15" s="3">
        <f>IF(Z15 = 0, 0, (4 + ((T15-U15) / Z15)) * 60)</f>
        <v>181.84615384615384</v>
      </c>
    </row>
    <row r="16" spans="1:39" x14ac:dyDescent="0.3">
      <c r="A16" s="1" t="s">
        <v>273</v>
      </c>
      <c r="B16" s="1" t="s">
        <v>272</v>
      </c>
      <c r="C16" s="1">
        <v>0</v>
      </c>
      <c r="D16" s="1">
        <v>0</v>
      </c>
      <c r="E16" s="1">
        <v>0</v>
      </c>
      <c r="I16" s="1" t="s">
        <v>259</v>
      </c>
      <c r="J16" s="18">
        <v>127</v>
      </c>
      <c r="K16" s="18">
        <v>255</v>
      </c>
      <c r="L16" s="18">
        <v>0</v>
      </c>
      <c r="M16" s="8" t="str">
        <f>"[" &amp; REPT(" ", 3 - LEN(J16)) &amp; J16 &amp; "," &amp; REPT(" ", 3 - LEN(K16))  &amp; K16 &amp; "," &amp; REPT(" ", 3 - LEN(L16)) &amp; L16 &amp; "]"</f>
        <v>[127,255,  0]</v>
      </c>
      <c r="N16" s="17">
        <f>LEN(I16)</f>
        <v>10</v>
      </c>
      <c r="O16" s="16" t="str">
        <f>I16 &amp; REPT(" ", N$1 - N16 ) &amp; " : { rgb:" &amp; M16 &amp; ", hsl:" &amp; S16 &amp; "}" &amp; IF(ISBLANK(J17), "", ",")</f>
        <v>chartreuse           : { rgb:[127,255,  0], hsl:[ 90,100, 50]},</v>
      </c>
      <c r="P16" s="9" t="str">
        <f>TEXT(IF(Q16 = 0, 0, INDEX(AD16:AF16, 1, MATCH(AC16, AD$1:AF$1, 0))), "0")</f>
        <v>90</v>
      </c>
      <c r="Q16" s="9" t="str">
        <f>TEXT(IF(W16 = X16, 0, IF(R16 &lt; 50, AA16, AB16)) * 100, "0")</f>
        <v>100</v>
      </c>
      <c r="R16" s="9" t="str">
        <f>TEXT(Y16 / 2 * 100, "0")</f>
        <v>50</v>
      </c>
      <c r="S16" s="8" t="str">
        <f>"[" &amp; REPT(" ", 3 - LEN(P16)) &amp; P16 &amp; "," &amp; REPT(" ", 3 - LEN(Q16))  &amp; Q16 &amp; "," &amp; REPT(" ", 3 - LEN(R16)) &amp; R16 &amp; "]"</f>
        <v>[ 90,100, 50]</v>
      </c>
      <c r="T16" s="15">
        <f>J16/255</f>
        <v>0.49803921568627452</v>
      </c>
      <c r="U16" s="15">
        <f>K16/255</f>
        <v>1</v>
      </c>
      <c r="V16" s="15">
        <f>L16/255</f>
        <v>0</v>
      </c>
      <c r="W16" s="14">
        <f>MIN(T16:V16)</f>
        <v>0</v>
      </c>
      <c r="X16" s="13">
        <f>MAX(T16:V16)</f>
        <v>1</v>
      </c>
      <c r="Y16" s="1">
        <f>X16+W16</f>
        <v>1</v>
      </c>
      <c r="Z16" s="1">
        <f>X16-W16</f>
        <v>1</v>
      </c>
      <c r="AA16" s="1">
        <f>Z16 / Y16</f>
        <v>1</v>
      </c>
      <c r="AB16" s="1">
        <f>Z16 / (2 - Y16)</f>
        <v>1</v>
      </c>
      <c r="AC16" s="1" t="str">
        <f>INDEX(T$1:V$1, 0, MATCH(MAX(T16:V16), T16:V16, 0))</f>
        <v>Green</v>
      </c>
      <c r="AD16" s="4">
        <f>IF(AG16 &lt; 0, AG16 + 360, AG16)</f>
        <v>60</v>
      </c>
      <c r="AE16" s="4">
        <f>IF(AH16 &lt; 0, AH16 + 360, AH16)</f>
        <v>90.117647058823536</v>
      </c>
      <c r="AF16" s="4">
        <f>IF(AI16 &lt; 0, AI16 + 360, AI16)</f>
        <v>209.88235294117646</v>
      </c>
      <c r="AG16" s="3">
        <f>IF(Z16 = 0, 0, ((U16 - V16) / Z16) * 60)</f>
        <v>60</v>
      </c>
      <c r="AH16" s="3">
        <f>IF(Z16 = 0, 0, (2 + ((V16-T16) / Z16)) * 60)</f>
        <v>90.117647058823536</v>
      </c>
      <c r="AI16" s="3">
        <f>IF(Z16 = 0, 0, (4 + ((T16-U16) / Z16)) * 60)</f>
        <v>209.88235294117646</v>
      </c>
    </row>
    <row r="17" spans="1:35" x14ac:dyDescent="0.3">
      <c r="A17" s="1">
        <f>C16</f>
        <v>0</v>
      </c>
      <c r="C17" s="1" t="s">
        <v>271</v>
      </c>
      <c r="I17" s="1" t="s">
        <v>257</v>
      </c>
      <c r="J17" s="18">
        <v>210</v>
      </c>
      <c r="K17" s="18">
        <v>105</v>
      </c>
      <c r="L17" s="18">
        <v>30</v>
      </c>
      <c r="M17" s="8" t="str">
        <f>"[" &amp; REPT(" ", 3 - LEN(J17)) &amp; J17 &amp; "," &amp; REPT(" ", 3 - LEN(K17))  &amp; K17 &amp; "," &amp; REPT(" ", 3 - LEN(L17)) &amp; L17 &amp; "]"</f>
        <v>[210,105, 30]</v>
      </c>
      <c r="N17" s="17">
        <f>LEN(I17)</f>
        <v>9</v>
      </c>
      <c r="O17" s="16" t="str">
        <f>I17 &amp; REPT(" ", N$1 - N17 ) &amp; " : { rgb:" &amp; M17 &amp; ", hsl:" &amp; S17 &amp; "}" &amp; IF(ISBLANK(J18), "", ",")</f>
        <v>chocolate            : { rgb:[210,105, 30], hsl:[ 25, 67, 47]},</v>
      </c>
      <c r="P17" s="9" t="str">
        <f>TEXT(IF(Q17 = 0, 0, INDEX(AD17:AF17, 1, MATCH(AC17, AD$1:AF$1, 0))), "0")</f>
        <v>25</v>
      </c>
      <c r="Q17" s="9" t="str">
        <f>TEXT(IF(W17 = X17, 0, IF(R17 &lt; 50, AA17, AB17)) * 100, "0")</f>
        <v>67</v>
      </c>
      <c r="R17" s="9" t="str">
        <f>TEXT(Y17 / 2 * 100, "0")</f>
        <v>47</v>
      </c>
      <c r="S17" s="8" t="str">
        <f>"[" &amp; REPT(" ", 3 - LEN(P17)) &amp; P17 &amp; "," &amp; REPT(" ", 3 - LEN(Q17))  &amp; Q17 &amp; "," &amp; REPT(" ", 3 - LEN(R17)) &amp; R17 &amp; "]"</f>
        <v>[ 25, 67, 47]</v>
      </c>
      <c r="T17" s="15">
        <f>J17/255</f>
        <v>0.82352941176470584</v>
      </c>
      <c r="U17" s="15">
        <f>K17/255</f>
        <v>0.41176470588235292</v>
      </c>
      <c r="V17" s="15">
        <f>L17/255</f>
        <v>0.11764705882352941</v>
      </c>
      <c r="W17" s="14">
        <f>MIN(T17:V17)</f>
        <v>0.11764705882352941</v>
      </c>
      <c r="X17" s="13">
        <f>MAX(T17:V17)</f>
        <v>0.82352941176470584</v>
      </c>
      <c r="Y17" s="1">
        <f>X17+W17</f>
        <v>0.94117647058823528</v>
      </c>
      <c r="Z17" s="1">
        <f>X17-W17</f>
        <v>0.70588235294117641</v>
      </c>
      <c r="AA17" s="1">
        <f>Z17 / Y17</f>
        <v>0.74999999999999989</v>
      </c>
      <c r="AB17" s="1">
        <f>Z17 / (2 - Y17)</f>
        <v>0.66666666666666663</v>
      </c>
      <c r="AC17" s="1" t="str">
        <f>INDEX(T$1:V$1, 0, MATCH(MAX(T17:V17), T17:V17, 0))</f>
        <v>Red</v>
      </c>
      <c r="AD17" s="4">
        <f>IF(AG17 &lt; 0, AG17 + 360, AG17)</f>
        <v>24.999999999999996</v>
      </c>
      <c r="AE17" s="4">
        <f>IF(AH17 &lt; 0, AH17 + 360, AH17)</f>
        <v>60</v>
      </c>
      <c r="AF17" s="4">
        <f>IF(AI17 &lt; 0, AI17 + 360, AI17)</f>
        <v>275</v>
      </c>
      <c r="AG17" s="3">
        <f>IF(Z17 = 0, 0, ((U17 - V17) / Z17) * 60)</f>
        <v>24.999999999999996</v>
      </c>
      <c r="AH17" s="3">
        <f>IF(Z17 = 0, 0, (2 + ((V17-T17) / Z17)) * 60)</f>
        <v>60</v>
      </c>
      <c r="AI17" s="3">
        <f>IF(Z17 = 0, 0, (4 + ((T17-U17) / Z17)) * 60)</f>
        <v>275</v>
      </c>
    </row>
    <row r="18" spans="1:35" x14ac:dyDescent="0.3">
      <c r="A18" s="1" t="str">
        <f>C17</f>
        <v>blanchedalmond</v>
      </c>
      <c r="B18" s="1" t="s">
        <v>270</v>
      </c>
      <c r="C18" s="1">
        <v>255</v>
      </c>
      <c r="D18" s="1">
        <v>235</v>
      </c>
      <c r="E18" s="1">
        <v>205</v>
      </c>
      <c r="I18" s="1" t="s">
        <v>255</v>
      </c>
      <c r="J18" s="18">
        <v>255</v>
      </c>
      <c r="K18" s="18">
        <v>127</v>
      </c>
      <c r="L18" s="18">
        <v>80</v>
      </c>
      <c r="M18" s="8" t="str">
        <f>"[" &amp; REPT(" ", 3 - LEN(J18)) &amp; J18 &amp; "," &amp; REPT(" ", 3 - LEN(K18))  &amp; K18 &amp; "," &amp; REPT(" ", 3 - LEN(L18)) &amp; L18 &amp; "]"</f>
        <v>[255,127, 80]</v>
      </c>
      <c r="N18" s="17">
        <f>LEN(I18)</f>
        <v>5</v>
      </c>
      <c r="O18" s="16" t="str">
        <f>I18 &amp; REPT(" ", N$1 - N18 ) &amp; " : { rgb:" &amp; M18 &amp; ", hsl:" &amp; S18 &amp; "}" &amp; IF(ISBLANK(J19), "", ",")</f>
        <v>coral                : { rgb:[255,127, 80], hsl:[ 16,100, 66]},</v>
      </c>
      <c r="P18" s="9" t="str">
        <f>TEXT(IF(Q18 = 0, 0, INDEX(AD18:AF18, 1, MATCH(AC18, AD$1:AF$1, 0))), "0")</f>
        <v>16</v>
      </c>
      <c r="Q18" s="9" t="str">
        <f>TEXT(IF(W18 = X18, 0, IF(R18 &lt; 50, AA18, AB18)) * 100, "0")</f>
        <v>100</v>
      </c>
      <c r="R18" s="9" t="str">
        <f>TEXT(Y18 / 2 * 100, "0")</f>
        <v>66</v>
      </c>
      <c r="S18" s="8" t="str">
        <f>"[" &amp; REPT(" ", 3 - LEN(P18)) &amp; P18 &amp; "," &amp; REPT(" ", 3 - LEN(Q18))  &amp; Q18 &amp; "," &amp; REPT(" ", 3 - LEN(R18)) &amp; R18 &amp; "]"</f>
        <v>[ 16,100, 66]</v>
      </c>
      <c r="T18" s="15">
        <f>J18/255</f>
        <v>1</v>
      </c>
      <c r="U18" s="15">
        <f>K18/255</f>
        <v>0.49803921568627452</v>
      </c>
      <c r="V18" s="15">
        <f>L18/255</f>
        <v>0.31372549019607843</v>
      </c>
      <c r="W18" s="14">
        <f>MIN(T18:V18)</f>
        <v>0.31372549019607843</v>
      </c>
      <c r="X18" s="13">
        <f>MAX(T18:V18)</f>
        <v>1</v>
      </c>
      <c r="Y18" s="1">
        <f>X18+W18</f>
        <v>1.3137254901960784</v>
      </c>
      <c r="Z18" s="1">
        <f>X18-W18</f>
        <v>0.68627450980392157</v>
      </c>
      <c r="AA18" s="1">
        <f>Z18 / Y18</f>
        <v>0.52238805970149249</v>
      </c>
      <c r="AB18" s="1">
        <f>Z18 / (2 - Y18)</f>
        <v>1</v>
      </c>
      <c r="AC18" s="1" t="str">
        <f>INDEX(T$1:V$1, 0, MATCH(MAX(T18:V18), T18:V18, 0))</f>
        <v>Red</v>
      </c>
      <c r="AD18" s="4">
        <f>IF(AG18 &lt; 0, AG18 + 360, AG18)</f>
        <v>16.114285714285714</v>
      </c>
      <c r="AE18" s="4">
        <f>IF(AH18 &lt; 0, AH18 + 360, AH18)</f>
        <v>60</v>
      </c>
      <c r="AF18" s="4">
        <f>IF(AI18 &lt; 0, AI18 + 360, AI18)</f>
        <v>283.8857142857143</v>
      </c>
      <c r="AG18" s="3">
        <f>IF(Z18 = 0, 0, ((U18 - V18) / Z18) * 60)</f>
        <v>16.114285714285714</v>
      </c>
      <c r="AH18" s="3">
        <f>IF(Z18 = 0, 0, (2 + ((V18-T18) / Z18)) * 60)</f>
        <v>60</v>
      </c>
      <c r="AI18" s="3">
        <f>IF(Z18 = 0, 0, (4 + ((T18-U18) / Z18)) * 60)</f>
        <v>283.8857142857143</v>
      </c>
    </row>
    <row r="19" spans="1:35" x14ac:dyDescent="0.3">
      <c r="A19" s="1" t="s">
        <v>269</v>
      </c>
      <c r="B19" s="1" t="s">
        <v>268</v>
      </c>
      <c r="C19" s="1">
        <v>0</v>
      </c>
      <c r="D19" s="1">
        <v>0</v>
      </c>
      <c r="E19" s="1">
        <v>255</v>
      </c>
      <c r="I19" s="1" t="s">
        <v>253</v>
      </c>
      <c r="J19" s="18">
        <v>100</v>
      </c>
      <c r="K19" s="18">
        <v>149</v>
      </c>
      <c r="L19" s="18">
        <v>237</v>
      </c>
      <c r="M19" s="8" t="str">
        <f>"[" &amp; REPT(" ", 3 - LEN(J19)) &amp; J19 &amp; "," &amp; REPT(" ", 3 - LEN(K19))  &amp; K19 &amp; "," &amp; REPT(" ", 3 - LEN(L19)) &amp; L19 &amp; "]"</f>
        <v>[100,149,237]</v>
      </c>
      <c r="N19" s="17">
        <f>LEN(I19)</f>
        <v>14</v>
      </c>
      <c r="O19" s="16" t="str">
        <f>I19 &amp; REPT(" ", N$1 - N19 ) &amp; " : { rgb:" &amp; M19 &amp; ", hsl:" &amp; S19 &amp; "}" &amp; IF(ISBLANK(J20), "", ",")</f>
        <v>cornflowerblue       : { rgb:[100,149,237], hsl:[219, 79, 66]},</v>
      </c>
      <c r="P19" s="9" t="str">
        <f>TEXT(IF(Q19 = 0, 0, INDEX(AD19:AF19, 1, MATCH(AC19, AD$1:AF$1, 0))), "0")</f>
        <v>219</v>
      </c>
      <c r="Q19" s="9" t="str">
        <f>TEXT(IF(W19 = X19, 0, IF(R19 &lt; 50, AA19, AB19)) * 100, "0")</f>
        <v>79</v>
      </c>
      <c r="R19" s="9" t="str">
        <f>TEXT(Y19 / 2 * 100, "0")</f>
        <v>66</v>
      </c>
      <c r="S19" s="8" t="str">
        <f>"[" &amp; REPT(" ", 3 - LEN(P19)) &amp; P19 &amp; "," &amp; REPT(" ", 3 - LEN(Q19))  &amp; Q19 &amp; "," &amp; REPT(" ", 3 - LEN(R19)) &amp; R19 &amp; "]"</f>
        <v>[219, 79, 66]</v>
      </c>
      <c r="T19" s="15">
        <f>J19/255</f>
        <v>0.39215686274509803</v>
      </c>
      <c r="U19" s="15">
        <f>K19/255</f>
        <v>0.58431372549019611</v>
      </c>
      <c r="V19" s="15">
        <f>L19/255</f>
        <v>0.92941176470588238</v>
      </c>
      <c r="W19" s="14">
        <f>MIN(T19:V19)</f>
        <v>0.39215686274509803</v>
      </c>
      <c r="X19" s="13">
        <f>MAX(T19:V19)</f>
        <v>0.92941176470588238</v>
      </c>
      <c r="Y19" s="1">
        <f>X19+W19</f>
        <v>1.3215686274509804</v>
      </c>
      <c r="Z19" s="1">
        <f>X19-W19</f>
        <v>0.5372549019607844</v>
      </c>
      <c r="AA19" s="1">
        <f>Z19 / Y19</f>
        <v>0.40652818991097933</v>
      </c>
      <c r="AB19" s="1">
        <f>Z19 / (2 - Y19)</f>
        <v>0.79190751445086716</v>
      </c>
      <c r="AC19" s="1" t="str">
        <f>INDEX(T$1:V$1, 0, MATCH(MAX(T19:V19), T19:V19, 0))</f>
        <v>Blue</v>
      </c>
      <c r="AD19" s="4">
        <f>IF(AG19 &lt; 0, AG19 + 360, AG19)</f>
        <v>321.45985401459853</v>
      </c>
      <c r="AE19" s="4">
        <f>IF(AH19 &lt; 0, AH19 + 360, AH19)</f>
        <v>180</v>
      </c>
      <c r="AF19" s="4">
        <f>IF(AI19 &lt; 0, AI19 + 360, AI19)</f>
        <v>218.54014598540147</v>
      </c>
      <c r="AG19" s="3">
        <f>IF(Z19 = 0, 0, ((U19 - V19) / Z19) * 60)</f>
        <v>-38.540145985401452</v>
      </c>
      <c r="AH19" s="3">
        <f>IF(Z19 = 0, 0, (2 + ((V19-T19) / Z19)) * 60)</f>
        <v>180</v>
      </c>
      <c r="AI19" s="3">
        <f>IF(Z19 = 0, 0, (4 + ((T19-U19) / Z19)) * 60)</f>
        <v>218.54014598540147</v>
      </c>
    </row>
    <row r="20" spans="1:35" x14ac:dyDescent="0.3">
      <c r="A20" s="1">
        <f>C19</f>
        <v>0</v>
      </c>
      <c r="C20" s="1" t="s">
        <v>267</v>
      </c>
      <c r="I20" s="1" t="s">
        <v>251</v>
      </c>
      <c r="J20" s="18">
        <v>255</v>
      </c>
      <c r="K20" s="18">
        <v>248</v>
      </c>
      <c r="L20" s="18">
        <v>220</v>
      </c>
      <c r="M20" s="8" t="str">
        <f>"[" &amp; REPT(" ", 3 - LEN(J20)) &amp; J20 &amp; "," &amp; REPT(" ", 3 - LEN(K20))  &amp; K20 &amp; "," &amp; REPT(" ", 3 - LEN(L20)) &amp; L20 &amp; "]"</f>
        <v>[255,248,220]</v>
      </c>
      <c r="N20" s="17">
        <f>LEN(I20)</f>
        <v>8</v>
      </c>
      <c r="O20" s="16" t="str">
        <f>I20 &amp; REPT(" ", N$1 - N20 ) &amp; " : { rgb:" &amp; M20 &amp; ", hsl:" &amp; S20 &amp; "}" &amp; IF(ISBLANK(J21), "", ",")</f>
        <v>cornsilk             : { rgb:[255,248,220], hsl:[ 48,100, 93]},</v>
      </c>
      <c r="P20" s="9" t="str">
        <f>TEXT(IF(Q20 = 0, 0, INDEX(AD20:AF20, 1, MATCH(AC20, AD$1:AF$1, 0))), "0")</f>
        <v>48</v>
      </c>
      <c r="Q20" s="9" t="str">
        <f>TEXT(IF(W20 = X20, 0, IF(R20 &lt; 50, AA20, AB20)) * 100, "0")</f>
        <v>100</v>
      </c>
      <c r="R20" s="9" t="str">
        <f>TEXT(Y20 / 2 * 100, "0")</f>
        <v>93</v>
      </c>
      <c r="S20" s="8" t="str">
        <f>"[" &amp; REPT(" ", 3 - LEN(P20)) &amp; P20 &amp; "," &amp; REPT(" ", 3 - LEN(Q20))  &amp; Q20 &amp; "," &amp; REPT(" ", 3 - LEN(R20)) &amp; R20 &amp; "]"</f>
        <v>[ 48,100, 93]</v>
      </c>
      <c r="T20" s="15">
        <f>J20/255</f>
        <v>1</v>
      </c>
      <c r="U20" s="15">
        <f>K20/255</f>
        <v>0.97254901960784312</v>
      </c>
      <c r="V20" s="15">
        <f>L20/255</f>
        <v>0.86274509803921573</v>
      </c>
      <c r="W20" s="14">
        <f>MIN(T20:V20)</f>
        <v>0.86274509803921573</v>
      </c>
      <c r="X20" s="13">
        <f>MAX(T20:V20)</f>
        <v>1</v>
      </c>
      <c r="Y20" s="1">
        <f>X20+W20</f>
        <v>1.8627450980392157</v>
      </c>
      <c r="Z20" s="1">
        <f>X20-W20</f>
        <v>0.13725490196078427</v>
      </c>
      <c r="AA20" s="1">
        <f>Z20 / Y20</f>
        <v>7.3684210526315769E-2</v>
      </c>
      <c r="AB20" s="1">
        <f>Z20 / (2 - Y20)</f>
        <v>1</v>
      </c>
      <c r="AC20" s="1" t="str">
        <f>INDEX(T$1:V$1, 0, MATCH(MAX(T20:V20), T20:V20, 0))</f>
        <v>Red</v>
      </c>
      <c r="AD20" s="4">
        <f>IF(AG20 &lt; 0, AG20 + 360, AG20)</f>
        <v>47.999999999999986</v>
      </c>
      <c r="AE20" s="4">
        <f>IF(AH20 &lt; 0, AH20 + 360, AH20)</f>
        <v>60</v>
      </c>
      <c r="AF20" s="4">
        <f>IF(AI20 &lt; 0, AI20 + 360, AI20)</f>
        <v>252</v>
      </c>
      <c r="AG20" s="3">
        <f>IF(Z20 = 0, 0, ((U20 - V20) / Z20) * 60)</f>
        <v>47.999999999999986</v>
      </c>
      <c r="AH20" s="3">
        <f>IF(Z20 = 0, 0, (2 + ((V20-T20) / Z20)) * 60)</f>
        <v>60</v>
      </c>
      <c r="AI20" s="3">
        <f>IF(Z20 = 0, 0, (4 + ((T20-U20) / Z20)) * 60)</f>
        <v>252</v>
      </c>
    </row>
    <row r="21" spans="1:35" x14ac:dyDescent="0.3">
      <c r="A21" s="1" t="str">
        <f>C20</f>
        <v>blueviolet</v>
      </c>
      <c r="B21" s="1" t="s">
        <v>266</v>
      </c>
      <c r="C21" s="1">
        <v>138</v>
      </c>
      <c r="D21" s="1">
        <v>43</v>
      </c>
      <c r="E21" s="1">
        <v>226</v>
      </c>
      <c r="I21" s="1" t="s">
        <v>249</v>
      </c>
      <c r="J21" s="18">
        <v>220</v>
      </c>
      <c r="K21" s="18">
        <v>20</v>
      </c>
      <c r="L21" s="18">
        <v>60</v>
      </c>
      <c r="M21" s="8" t="str">
        <f>"[" &amp; REPT(" ", 3 - LEN(J21)) &amp; J21 &amp; "," &amp; REPT(" ", 3 - LEN(K21))  &amp; K21 &amp; "," &amp; REPT(" ", 3 - LEN(L21)) &amp; L21 &amp; "]"</f>
        <v>[220, 20, 60]</v>
      </c>
      <c r="N21" s="17">
        <f>LEN(I21)</f>
        <v>7</v>
      </c>
      <c r="O21" s="16" t="str">
        <f>I21 &amp; REPT(" ", N$1 - N21 ) &amp; " : { rgb:" &amp; M21 &amp; ", hsl:" &amp; S21 &amp; "}" &amp; IF(ISBLANK(J22), "", ",")</f>
        <v>crimson              : { rgb:[220, 20, 60], hsl:[348, 74, 47]},</v>
      </c>
      <c r="P21" s="9" t="str">
        <f>TEXT(IF(Q21 = 0, 0, INDEX(AD21:AF21, 1, MATCH(AC21, AD$1:AF$1, 0))), "0")</f>
        <v>348</v>
      </c>
      <c r="Q21" s="9" t="str">
        <f>TEXT(IF(W21 = X21, 0, IF(R21 &lt; 50, AA21, AB21)) * 100, "0")</f>
        <v>74</v>
      </c>
      <c r="R21" s="9" t="str">
        <f>TEXT(Y21 / 2 * 100, "0")</f>
        <v>47</v>
      </c>
      <c r="S21" s="8" t="str">
        <f>"[" &amp; REPT(" ", 3 - LEN(P21)) &amp; P21 &amp; "," &amp; REPT(" ", 3 - LEN(Q21))  &amp; Q21 &amp; "," &amp; REPT(" ", 3 - LEN(R21)) &amp; R21 &amp; "]"</f>
        <v>[348, 74, 47]</v>
      </c>
      <c r="T21" s="15">
        <f>J21/255</f>
        <v>0.86274509803921573</v>
      </c>
      <c r="U21" s="15">
        <f>K21/255</f>
        <v>7.8431372549019607E-2</v>
      </c>
      <c r="V21" s="15">
        <f>L21/255</f>
        <v>0.23529411764705882</v>
      </c>
      <c r="W21" s="14">
        <f>MIN(T21:V21)</f>
        <v>7.8431372549019607E-2</v>
      </c>
      <c r="X21" s="13">
        <f>MAX(T21:V21)</f>
        <v>0.86274509803921573</v>
      </c>
      <c r="Y21" s="1">
        <f>X21+W21</f>
        <v>0.94117647058823528</v>
      </c>
      <c r="Z21" s="1">
        <f>X21-W21</f>
        <v>0.78431372549019618</v>
      </c>
      <c r="AA21" s="1">
        <f>Z21 / Y21</f>
        <v>0.83333333333333348</v>
      </c>
      <c r="AB21" s="1">
        <f>Z21 / (2 - Y21)</f>
        <v>0.74074074074074081</v>
      </c>
      <c r="AC21" s="1" t="str">
        <f>INDEX(T$1:V$1, 0, MATCH(MAX(T21:V21), T21:V21, 0))</f>
        <v>Red</v>
      </c>
      <c r="AD21" s="4">
        <f>IF(AG21 &lt; 0, AG21 + 360, AG21)</f>
        <v>348</v>
      </c>
      <c r="AE21" s="4">
        <f>IF(AH21 &lt; 0, AH21 + 360, AH21)</f>
        <v>72.000000000000014</v>
      </c>
      <c r="AF21" s="4">
        <f>IF(AI21 &lt; 0, AI21 + 360, AI21)</f>
        <v>300</v>
      </c>
      <c r="AG21" s="3">
        <f>IF(Z21 = 0, 0, ((U21 - V21) / Z21) * 60)</f>
        <v>-11.999999999999998</v>
      </c>
      <c r="AH21" s="3">
        <f>IF(Z21 = 0, 0, (2 + ((V21-T21) / Z21)) * 60)</f>
        <v>72.000000000000014</v>
      </c>
      <c r="AI21" s="3">
        <f>IF(Z21 = 0, 0, (4 + ((T21-U21) / Z21)) * 60)</f>
        <v>300</v>
      </c>
    </row>
    <row r="22" spans="1:35" x14ac:dyDescent="0.3">
      <c r="A22" s="1">
        <f>C21</f>
        <v>138</v>
      </c>
      <c r="C22" s="1" t="s">
        <v>265</v>
      </c>
      <c r="I22" s="1" t="s">
        <v>247</v>
      </c>
      <c r="J22" s="18">
        <v>0</v>
      </c>
      <c r="K22" s="18">
        <v>255</v>
      </c>
      <c r="L22" s="18">
        <v>255</v>
      </c>
      <c r="M22" s="8" t="str">
        <f>"[" &amp; REPT(" ", 3 - LEN(J22)) &amp; J22 &amp; "," &amp; REPT(" ", 3 - LEN(K22))  &amp; K22 &amp; "," &amp; REPT(" ", 3 - LEN(L22)) &amp; L22 &amp; "]"</f>
        <v>[  0,255,255]</v>
      </c>
      <c r="N22" s="17">
        <f>LEN(I22)</f>
        <v>5</v>
      </c>
      <c r="O22" s="16" t="str">
        <f>I22 &amp; REPT(" ", N$1 - N22 ) &amp; " : { rgb:" &amp; M22 &amp; ", hsl:" &amp; S22 &amp; "}" &amp; IF(ISBLANK(J23), "", ",")</f>
        <v>cyan                 : { rgb:[  0,255,255], hsl:[180,100, 50]},</v>
      </c>
      <c r="P22" s="9" t="str">
        <f>TEXT(IF(Q22 = 0, 0, INDEX(AD22:AF22, 1, MATCH(AC22, AD$1:AF$1, 0))), "0")</f>
        <v>180</v>
      </c>
      <c r="Q22" s="9" t="str">
        <f>TEXT(IF(W22 = X22, 0, IF(R22 &lt; 50, AA22, AB22)) * 100, "0")</f>
        <v>100</v>
      </c>
      <c r="R22" s="9" t="str">
        <f>TEXT(Y22 / 2 * 100, "0")</f>
        <v>50</v>
      </c>
      <c r="S22" s="8" t="str">
        <f>"[" &amp; REPT(" ", 3 - LEN(P22)) &amp; P22 &amp; "," &amp; REPT(" ", 3 - LEN(Q22))  &amp; Q22 &amp; "," &amp; REPT(" ", 3 - LEN(R22)) &amp; R22 &amp; "]"</f>
        <v>[180,100, 50]</v>
      </c>
      <c r="T22" s="15">
        <f>J22/255</f>
        <v>0</v>
      </c>
      <c r="U22" s="15">
        <f>K22/255</f>
        <v>1</v>
      </c>
      <c r="V22" s="15">
        <f>L22/255</f>
        <v>1</v>
      </c>
      <c r="W22" s="14">
        <f>MIN(T22:V22)</f>
        <v>0</v>
      </c>
      <c r="X22" s="13">
        <f>MAX(T22:V22)</f>
        <v>1</v>
      </c>
      <c r="Y22" s="1">
        <f>X22+W22</f>
        <v>1</v>
      </c>
      <c r="Z22" s="1">
        <f>X22-W22</f>
        <v>1</v>
      </c>
      <c r="AA22" s="1">
        <f>Z22 / Y22</f>
        <v>1</v>
      </c>
      <c r="AB22" s="1">
        <f>Z22 / (2 - Y22)</f>
        <v>1</v>
      </c>
      <c r="AC22" s="1" t="str">
        <f>INDEX(T$1:V$1, 0, MATCH(MAX(T22:V22), T22:V22, 0))</f>
        <v>Green</v>
      </c>
      <c r="AD22" s="4">
        <f>IF(AG22 &lt; 0, AG22 + 360, AG22)</f>
        <v>0</v>
      </c>
      <c r="AE22" s="4">
        <f>IF(AH22 &lt; 0, AH22 + 360, AH22)</f>
        <v>180</v>
      </c>
      <c r="AF22" s="4">
        <f>IF(AI22 &lt; 0, AI22 + 360, AI22)</f>
        <v>180</v>
      </c>
      <c r="AG22" s="3">
        <f>IF(Z22 = 0, 0, ((U22 - V22) / Z22) * 60)</f>
        <v>0</v>
      </c>
      <c r="AH22" s="3">
        <f>IF(Z22 = 0, 0, (2 + ((V22-T22) / Z22)) * 60)</f>
        <v>180</v>
      </c>
      <c r="AI22" s="3">
        <f>IF(Z22 = 0, 0, (4 + ((T22-U22) / Z22)) * 60)</f>
        <v>180</v>
      </c>
    </row>
    <row r="23" spans="1:35" x14ac:dyDescent="0.3">
      <c r="A23" s="1" t="str">
        <f>C22</f>
        <v>brown</v>
      </c>
      <c r="B23" s="1" t="s">
        <v>264</v>
      </c>
      <c r="C23" s="1">
        <v>165</v>
      </c>
      <c r="D23" s="1">
        <v>42</v>
      </c>
      <c r="E23" s="1">
        <v>42</v>
      </c>
      <c r="I23" s="1" t="s">
        <v>245</v>
      </c>
      <c r="J23" s="18">
        <v>0</v>
      </c>
      <c r="K23" s="18">
        <v>0</v>
      </c>
      <c r="L23" s="18">
        <v>139</v>
      </c>
      <c r="M23" s="8" t="str">
        <f>"[" &amp; REPT(" ", 3 - LEN(J23)) &amp; J23 &amp; "," &amp; REPT(" ", 3 - LEN(K23))  &amp; K23 &amp; "," &amp; REPT(" ", 3 - LEN(L23)) &amp; L23 &amp; "]"</f>
        <v>[  0,  0,139]</v>
      </c>
      <c r="N23" s="17">
        <f>LEN(I23)</f>
        <v>8</v>
      </c>
      <c r="O23" s="16" t="str">
        <f>I23 &amp; REPT(" ", N$1 - N23 ) &amp; " : { rgb:" &amp; M23 &amp; ", hsl:" &amp; S23 &amp; "}" &amp; IF(ISBLANK(J24), "", ",")</f>
        <v>darkblue             : { rgb:[  0,  0,139], hsl:[240, 37, 27]},</v>
      </c>
      <c r="P23" s="9" t="str">
        <f>TEXT(IF(Q23 = 0, 0, INDEX(AD23:AF23, 1, MATCH(AC23, AD$1:AF$1, 0))), "0")</f>
        <v>240</v>
      </c>
      <c r="Q23" s="9" t="str">
        <f>TEXT(IF(W23 = X23, 0, IF(R23 &lt; 50, AA23, AB23)) * 100, "0")</f>
        <v>37</v>
      </c>
      <c r="R23" s="9" t="str">
        <f>TEXT(Y23 / 2 * 100, "0")</f>
        <v>27</v>
      </c>
      <c r="S23" s="8" t="str">
        <f>"[" &amp; REPT(" ", 3 - LEN(P23)) &amp; P23 &amp; "," &amp; REPT(" ", 3 - LEN(Q23))  &amp; Q23 &amp; "," &amp; REPT(" ", 3 - LEN(R23)) &amp; R23 &amp; "]"</f>
        <v>[240, 37, 27]</v>
      </c>
      <c r="T23" s="15">
        <f>J23/255</f>
        <v>0</v>
      </c>
      <c r="U23" s="15">
        <f>K23/255</f>
        <v>0</v>
      </c>
      <c r="V23" s="15">
        <f>L23/255</f>
        <v>0.54509803921568623</v>
      </c>
      <c r="W23" s="14">
        <f>MIN(T23:V23)</f>
        <v>0</v>
      </c>
      <c r="X23" s="13">
        <f>MAX(T23:V23)</f>
        <v>0.54509803921568623</v>
      </c>
      <c r="Y23" s="1">
        <f>X23+W23</f>
        <v>0.54509803921568623</v>
      </c>
      <c r="Z23" s="1">
        <f>X23-W23</f>
        <v>0.54509803921568623</v>
      </c>
      <c r="AA23" s="1">
        <f>Z23 / Y23</f>
        <v>1</v>
      </c>
      <c r="AB23" s="1">
        <f>Z23 / (2 - Y23)</f>
        <v>0.37466307277628025</v>
      </c>
      <c r="AC23" s="1" t="str">
        <f>INDEX(T$1:V$1, 0, MATCH(MAX(T23:V23), T23:V23, 0))</f>
        <v>Blue</v>
      </c>
      <c r="AD23" s="4">
        <f>IF(AG23 &lt; 0, AG23 + 360, AG23)</f>
        <v>300</v>
      </c>
      <c r="AE23" s="4">
        <f>IF(AH23 &lt; 0, AH23 + 360, AH23)</f>
        <v>180</v>
      </c>
      <c r="AF23" s="4">
        <f>IF(AI23 &lt; 0, AI23 + 360, AI23)</f>
        <v>240</v>
      </c>
      <c r="AG23" s="3">
        <f>IF(Z23 = 0, 0, ((U23 - V23) / Z23) * 60)</f>
        <v>-60</v>
      </c>
      <c r="AH23" s="3">
        <f>IF(Z23 = 0, 0, (2 + ((V23-T23) / Z23)) * 60)</f>
        <v>180</v>
      </c>
      <c r="AI23" s="3">
        <f>IF(Z23 = 0, 0, (4 + ((T23-U23) / Z23)) * 60)</f>
        <v>240</v>
      </c>
    </row>
    <row r="24" spans="1:35" x14ac:dyDescent="0.3">
      <c r="A24" s="1">
        <f>C23</f>
        <v>165</v>
      </c>
      <c r="C24" s="1" t="s">
        <v>263</v>
      </c>
      <c r="I24" s="1" t="s">
        <v>243</v>
      </c>
      <c r="J24" s="18">
        <v>0</v>
      </c>
      <c r="K24" s="18">
        <v>139</v>
      </c>
      <c r="L24" s="18">
        <v>139</v>
      </c>
      <c r="M24" s="8" t="str">
        <f>"[" &amp; REPT(" ", 3 - LEN(J24)) &amp; J24 &amp; "," &amp; REPT(" ", 3 - LEN(K24))  &amp; K24 &amp; "," &amp; REPT(" ", 3 - LEN(L24)) &amp; L24 &amp; "]"</f>
        <v>[  0,139,139]</v>
      </c>
      <c r="N24" s="17">
        <f>LEN(I24)</f>
        <v>8</v>
      </c>
      <c r="O24" s="16" t="str">
        <f>I24 &amp; REPT(" ", N$1 - N24 ) &amp; " : { rgb:" &amp; M24 &amp; ", hsl:" &amp; S24 &amp; "}" &amp; IF(ISBLANK(J25), "", ",")</f>
        <v>darkcyan             : { rgb:[  0,139,139], hsl:[180, 37, 27]},</v>
      </c>
      <c r="P24" s="9" t="str">
        <f>TEXT(IF(Q24 = 0, 0, INDEX(AD24:AF24, 1, MATCH(AC24, AD$1:AF$1, 0))), "0")</f>
        <v>180</v>
      </c>
      <c r="Q24" s="9" t="str">
        <f>TEXT(IF(W24 = X24, 0, IF(R24 &lt; 50, AA24, AB24)) * 100, "0")</f>
        <v>37</v>
      </c>
      <c r="R24" s="9" t="str">
        <f>TEXT(Y24 / 2 * 100, "0")</f>
        <v>27</v>
      </c>
      <c r="S24" s="8" t="str">
        <f>"[" &amp; REPT(" ", 3 - LEN(P24)) &amp; P24 &amp; "," &amp; REPT(" ", 3 - LEN(Q24))  &amp; Q24 &amp; "," &amp; REPT(" ", 3 - LEN(R24)) &amp; R24 &amp; "]"</f>
        <v>[180, 37, 27]</v>
      </c>
      <c r="T24" s="15">
        <f>J24/255</f>
        <v>0</v>
      </c>
      <c r="U24" s="15">
        <f>K24/255</f>
        <v>0.54509803921568623</v>
      </c>
      <c r="V24" s="15">
        <f>L24/255</f>
        <v>0.54509803921568623</v>
      </c>
      <c r="W24" s="14">
        <f>MIN(T24:V24)</f>
        <v>0</v>
      </c>
      <c r="X24" s="13">
        <f>MAX(T24:V24)</f>
        <v>0.54509803921568623</v>
      </c>
      <c r="Y24" s="1">
        <f>X24+W24</f>
        <v>0.54509803921568623</v>
      </c>
      <c r="Z24" s="1">
        <f>X24-W24</f>
        <v>0.54509803921568623</v>
      </c>
      <c r="AA24" s="1">
        <f>Z24 / Y24</f>
        <v>1</v>
      </c>
      <c r="AB24" s="1">
        <f>Z24 / (2 - Y24)</f>
        <v>0.37466307277628025</v>
      </c>
      <c r="AC24" s="1" t="str">
        <f>INDEX(T$1:V$1, 0, MATCH(MAX(T24:V24), T24:V24, 0))</f>
        <v>Green</v>
      </c>
      <c r="AD24" s="4">
        <f>IF(AG24 &lt; 0, AG24 + 360, AG24)</f>
        <v>0</v>
      </c>
      <c r="AE24" s="4">
        <f>IF(AH24 &lt; 0, AH24 + 360, AH24)</f>
        <v>180</v>
      </c>
      <c r="AF24" s="4">
        <f>IF(AI24 &lt; 0, AI24 + 360, AI24)</f>
        <v>180</v>
      </c>
      <c r="AG24" s="3">
        <f>IF(Z24 = 0, 0, ((U24 - V24) / Z24) * 60)</f>
        <v>0</v>
      </c>
      <c r="AH24" s="3">
        <f>IF(Z24 = 0, 0, (2 + ((V24-T24) / Z24)) * 60)</f>
        <v>180</v>
      </c>
      <c r="AI24" s="3">
        <f>IF(Z24 = 0, 0, (4 + ((T24-U24) / Z24)) * 60)</f>
        <v>180</v>
      </c>
    </row>
    <row r="25" spans="1:35" x14ac:dyDescent="0.3">
      <c r="A25" s="1" t="str">
        <f>C24</f>
        <v>burlywood</v>
      </c>
      <c r="B25" s="1" t="s">
        <v>262</v>
      </c>
      <c r="C25" s="1">
        <v>222</v>
      </c>
      <c r="D25" s="1">
        <v>184</v>
      </c>
      <c r="E25" s="1">
        <v>135</v>
      </c>
      <c r="I25" s="1" t="s">
        <v>241</v>
      </c>
      <c r="J25" s="18">
        <v>184</v>
      </c>
      <c r="K25" s="18">
        <v>134</v>
      </c>
      <c r="L25" s="18">
        <v>11</v>
      </c>
      <c r="M25" s="8" t="str">
        <f>"[" &amp; REPT(" ", 3 - LEN(J25)) &amp; J25 &amp; "," &amp; REPT(" ", 3 - LEN(K25))  &amp; K25 &amp; "," &amp; REPT(" ", 3 - LEN(L25)) &amp; L25 &amp; "]"</f>
        <v>[184,134, 11]</v>
      </c>
      <c r="N25" s="17">
        <f>LEN(I25)</f>
        <v>13</v>
      </c>
      <c r="O25" s="16" t="str">
        <f>I25 &amp; REPT(" ", N$1 - N25 ) &amp; " : { rgb:" &amp; M25 &amp; ", hsl:" &amp; S25 &amp; "}" &amp; IF(ISBLANK(J26), "", ",")</f>
        <v>darkgoldenrod        : { rgb:[184,134, 11], hsl:[ 43, 55, 38]},</v>
      </c>
      <c r="P25" s="9" t="str">
        <f>TEXT(IF(Q25 = 0, 0, INDEX(AD25:AF25, 1, MATCH(AC25, AD$1:AF$1, 0))), "0")</f>
        <v>43</v>
      </c>
      <c r="Q25" s="9" t="str">
        <f>TEXT(IF(W25 = X25, 0, IF(R25 &lt; 50, AA25, AB25)) * 100, "0")</f>
        <v>55</v>
      </c>
      <c r="R25" s="9" t="str">
        <f>TEXT(Y25 / 2 * 100, "0")</f>
        <v>38</v>
      </c>
      <c r="S25" s="8" t="str">
        <f>"[" &amp; REPT(" ", 3 - LEN(P25)) &amp; P25 &amp; "," &amp; REPT(" ", 3 - LEN(Q25))  &amp; Q25 &amp; "," &amp; REPT(" ", 3 - LEN(R25)) &amp; R25 &amp; "]"</f>
        <v>[ 43, 55, 38]</v>
      </c>
      <c r="T25" s="15">
        <f>J25/255</f>
        <v>0.72156862745098038</v>
      </c>
      <c r="U25" s="15">
        <f>K25/255</f>
        <v>0.52549019607843139</v>
      </c>
      <c r="V25" s="15">
        <f>L25/255</f>
        <v>4.3137254901960784E-2</v>
      </c>
      <c r="W25" s="14">
        <f>MIN(T25:V25)</f>
        <v>4.3137254901960784E-2</v>
      </c>
      <c r="X25" s="13">
        <f>MAX(T25:V25)</f>
        <v>0.72156862745098038</v>
      </c>
      <c r="Y25" s="1">
        <f>X25+W25</f>
        <v>0.76470588235294112</v>
      </c>
      <c r="Z25" s="1">
        <f>X25-W25</f>
        <v>0.67843137254901964</v>
      </c>
      <c r="AA25" s="1">
        <f>Z25 / Y25</f>
        <v>0.88717948717948725</v>
      </c>
      <c r="AB25" s="1">
        <f>Z25 / (2 - Y25)</f>
        <v>0.54920634920634925</v>
      </c>
      <c r="AC25" s="1" t="str">
        <f>INDEX(T$1:V$1, 0, MATCH(MAX(T25:V25), T25:V25, 0))</f>
        <v>Red</v>
      </c>
      <c r="AD25" s="4">
        <f>IF(AG25 &lt; 0, AG25 + 360, AG25)</f>
        <v>42.658959537572251</v>
      </c>
      <c r="AE25" s="4">
        <f>IF(AH25 &lt; 0, AH25 + 360, AH25)</f>
        <v>60</v>
      </c>
      <c r="AF25" s="4">
        <f>IF(AI25 &lt; 0, AI25 + 360, AI25)</f>
        <v>257.34104046242777</v>
      </c>
      <c r="AG25" s="3">
        <f>IF(Z25 = 0, 0, ((U25 - V25) / Z25) * 60)</f>
        <v>42.658959537572251</v>
      </c>
      <c r="AH25" s="3">
        <f>IF(Z25 = 0, 0, (2 + ((V25-T25) / Z25)) * 60)</f>
        <v>60</v>
      </c>
      <c r="AI25" s="3">
        <f>IF(Z25 = 0, 0, (4 + ((T25-U25) / Z25)) * 60)</f>
        <v>257.34104046242777</v>
      </c>
    </row>
    <row r="26" spans="1:35" x14ac:dyDescent="0.3">
      <c r="A26" s="1">
        <f>C25</f>
        <v>222</v>
      </c>
      <c r="C26" s="1" t="s">
        <v>261</v>
      </c>
      <c r="I26" s="1" t="s">
        <v>239</v>
      </c>
      <c r="J26" s="18">
        <v>169</v>
      </c>
      <c r="K26" s="18">
        <v>169</v>
      </c>
      <c r="L26" s="18">
        <v>169</v>
      </c>
      <c r="M26" s="8" t="str">
        <f>"[" &amp; REPT(" ", 3 - LEN(J26)) &amp; J26 &amp; "," &amp; REPT(" ", 3 - LEN(K26))  &amp; K26 &amp; "," &amp; REPT(" ", 3 - LEN(L26)) &amp; L26 &amp; "]"</f>
        <v>[169,169,169]</v>
      </c>
      <c r="N26" s="17">
        <f>LEN(I26)</f>
        <v>8</v>
      </c>
      <c r="O26" s="16" t="str">
        <f>I26 &amp; REPT(" ", N$1 - N26 ) &amp; " : { rgb:" &amp; M26 &amp; ", hsl:" &amp; S26 &amp; "}" &amp; IF(ISBLANK(J27), "", ",")</f>
        <v>darkgray             : { rgb:[169,169,169], hsl:[  0,  0, 66]},</v>
      </c>
      <c r="P26" s="9" t="str">
        <f>TEXT(IF(Q26 = 0, 0, INDEX(AD26:AF26, 1, MATCH(AC26, AD$1:AF$1, 0))), "0")</f>
        <v>0</v>
      </c>
      <c r="Q26" s="9" t="str">
        <f>TEXT(IF(W26 = X26, 0, IF(R26 &lt; 50, AA26, AB26)) * 100, "0")</f>
        <v>0</v>
      </c>
      <c r="R26" s="9" t="str">
        <f>TEXT(Y26 / 2 * 100, "0")</f>
        <v>66</v>
      </c>
      <c r="S26" s="8" t="str">
        <f>"[" &amp; REPT(" ", 3 - LEN(P26)) &amp; P26 &amp; "," &amp; REPT(" ", 3 - LEN(Q26))  &amp; Q26 &amp; "," &amp; REPT(" ", 3 - LEN(R26)) &amp; R26 &amp; "]"</f>
        <v>[  0,  0, 66]</v>
      </c>
      <c r="T26" s="15">
        <f>J26/255</f>
        <v>0.66274509803921566</v>
      </c>
      <c r="U26" s="15">
        <f>K26/255</f>
        <v>0.66274509803921566</v>
      </c>
      <c r="V26" s="15">
        <f>L26/255</f>
        <v>0.66274509803921566</v>
      </c>
      <c r="W26" s="14">
        <f>MIN(T26:V26)</f>
        <v>0.66274509803921566</v>
      </c>
      <c r="X26" s="13">
        <f>MAX(T26:V26)</f>
        <v>0.66274509803921566</v>
      </c>
      <c r="Y26" s="1">
        <f>X26+W26</f>
        <v>1.3254901960784313</v>
      </c>
      <c r="Z26" s="1">
        <f>X26-W26</f>
        <v>0</v>
      </c>
      <c r="AA26" s="1">
        <f>Z26 / Y26</f>
        <v>0</v>
      </c>
      <c r="AB26" s="1">
        <f>Z26 / (2 - Y26)</f>
        <v>0</v>
      </c>
      <c r="AC26" s="1" t="str">
        <f>INDEX(T$1:V$1, 0, MATCH(MAX(T26:V26), T26:V26, 0))</f>
        <v>Red</v>
      </c>
      <c r="AD26" s="4">
        <f>IF(AG26 &lt; 0, AG26 + 360, AG26)</f>
        <v>0</v>
      </c>
      <c r="AE26" s="4">
        <f>IF(AH26 &lt; 0, AH26 + 360, AH26)</f>
        <v>0</v>
      </c>
      <c r="AF26" s="4">
        <f>IF(AI26 &lt; 0, AI26 + 360, AI26)</f>
        <v>0</v>
      </c>
      <c r="AG26" s="3">
        <f>IF(Z26 = 0, 0, ((U26 - V26) / Z26) * 60)</f>
        <v>0</v>
      </c>
      <c r="AH26" s="3">
        <f>IF(Z26 = 0, 0, (2 + ((V26-T26) / Z26)) * 60)</f>
        <v>0</v>
      </c>
      <c r="AI26" s="3">
        <f>IF(Z26 = 0, 0, (4 + ((T26-U26) / Z26)) * 60)</f>
        <v>0</v>
      </c>
    </row>
    <row r="27" spans="1:35" x14ac:dyDescent="0.3">
      <c r="A27" s="1" t="str">
        <f>C26</f>
        <v>cadetblue</v>
      </c>
      <c r="B27" s="1" t="s">
        <v>260</v>
      </c>
      <c r="C27" s="1">
        <v>95</v>
      </c>
      <c r="D27" s="1">
        <v>158</v>
      </c>
      <c r="E27" s="1">
        <v>160</v>
      </c>
      <c r="I27" s="1" t="s">
        <v>238</v>
      </c>
      <c r="J27" s="18">
        <v>0</v>
      </c>
      <c r="K27" s="18">
        <v>100</v>
      </c>
      <c r="L27" s="18">
        <v>0</v>
      </c>
      <c r="M27" s="8" t="str">
        <f>"[" &amp; REPT(" ", 3 - LEN(J27)) &amp; J27 &amp; "," &amp; REPT(" ", 3 - LEN(K27))  &amp; K27 &amp; "," &amp; REPT(" ", 3 - LEN(L27)) &amp; L27 &amp; "]"</f>
        <v>[  0,100,  0]</v>
      </c>
      <c r="N27" s="17">
        <f>LEN(I27)</f>
        <v>9</v>
      </c>
      <c r="O27" s="16" t="str">
        <f>I27 &amp; REPT(" ", N$1 - N27 ) &amp; " : { rgb:" &amp; M27 &amp; ", hsl:" &amp; S27 &amp; "}" &amp; IF(ISBLANK(J28), "", ",")</f>
        <v>darkgreen            : { rgb:[  0,100,  0], hsl:[120, 24, 20]},</v>
      </c>
      <c r="P27" s="9" t="str">
        <f>TEXT(IF(Q27 = 0, 0, INDEX(AD27:AF27, 1, MATCH(AC27, AD$1:AF$1, 0))), "0")</f>
        <v>120</v>
      </c>
      <c r="Q27" s="9" t="str">
        <f>TEXT(IF(W27 = X27, 0, IF(R27 &lt; 50, AA27, AB27)) * 100, "0")</f>
        <v>24</v>
      </c>
      <c r="R27" s="9" t="str">
        <f>TEXT(Y27 / 2 * 100, "0")</f>
        <v>20</v>
      </c>
      <c r="S27" s="8" t="str">
        <f>"[" &amp; REPT(" ", 3 - LEN(P27)) &amp; P27 &amp; "," &amp; REPT(" ", 3 - LEN(Q27))  &amp; Q27 &amp; "," &amp; REPT(" ", 3 - LEN(R27)) &amp; R27 &amp; "]"</f>
        <v>[120, 24, 20]</v>
      </c>
      <c r="T27" s="15">
        <f>J27/255</f>
        <v>0</v>
      </c>
      <c r="U27" s="15">
        <f>K27/255</f>
        <v>0.39215686274509803</v>
      </c>
      <c r="V27" s="15">
        <f>L27/255</f>
        <v>0</v>
      </c>
      <c r="W27" s="14">
        <f>MIN(T27:V27)</f>
        <v>0</v>
      </c>
      <c r="X27" s="13">
        <f>MAX(T27:V27)</f>
        <v>0.39215686274509803</v>
      </c>
      <c r="Y27" s="1">
        <f>X27+W27</f>
        <v>0.39215686274509803</v>
      </c>
      <c r="Z27" s="1">
        <f>X27-W27</f>
        <v>0.39215686274509803</v>
      </c>
      <c r="AA27" s="1">
        <f>Z27 / Y27</f>
        <v>1</v>
      </c>
      <c r="AB27" s="1">
        <f>Z27 / (2 - Y27)</f>
        <v>0.24390243902439024</v>
      </c>
      <c r="AC27" s="1" t="str">
        <f>INDEX(T$1:V$1, 0, MATCH(MAX(T27:V27), T27:V27, 0))</f>
        <v>Green</v>
      </c>
      <c r="AD27" s="4">
        <f>IF(AG27 &lt; 0, AG27 + 360, AG27)</f>
        <v>60</v>
      </c>
      <c r="AE27" s="4">
        <f>IF(AH27 &lt; 0, AH27 + 360, AH27)</f>
        <v>120</v>
      </c>
      <c r="AF27" s="4">
        <f>IF(AI27 &lt; 0, AI27 + 360, AI27)</f>
        <v>180</v>
      </c>
      <c r="AG27" s="3">
        <f>IF(Z27 = 0, 0, ((U27 - V27) / Z27) * 60)</f>
        <v>60</v>
      </c>
      <c r="AH27" s="3">
        <f>IF(Z27 = 0, 0, (2 + ((V27-T27) / Z27)) * 60)</f>
        <v>120</v>
      </c>
      <c r="AI27" s="3">
        <f>IF(Z27 = 0, 0, (4 + ((T27-U27) / Z27)) * 60)</f>
        <v>180</v>
      </c>
    </row>
    <row r="28" spans="1:35" x14ac:dyDescent="0.3">
      <c r="A28" s="1">
        <f>C27</f>
        <v>95</v>
      </c>
      <c r="C28" s="1" t="s">
        <v>259</v>
      </c>
      <c r="I28" s="1" t="s">
        <v>236</v>
      </c>
      <c r="J28" s="18">
        <v>169</v>
      </c>
      <c r="K28" s="18">
        <v>169</v>
      </c>
      <c r="L28" s="18">
        <v>169</v>
      </c>
      <c r="M28" s="8" t="str">
        <f>"[" &amp; REPT(" ", 3 - LEN(J28)) &amp; J28 &amp; "," &amp; REPT(" ", 3 - LEN(K28))  &amp; K28 &amp; "," &amp; REPT(" ", 3 - LEN(L28)) &amp; L28 &amp; "]"</f>
        <v>[169,169,169]</v>
      </c>
      <c r="N28" s="17">
        <f>LEN(I28)</f>
        <v>8</v>
      </c>
      <c r="O28" s="16" t="str">
        <f>I28 &amp; REPT(" ", N$1 - N28 ) &amp; " : { rgb:" &amp; M28 &amp; ", hsl:" &amp; S28 &amp; "}" &amp; IF(ISBLANK(J29), "", ",")</f>
        <v>darkgrey             : { rgb:[169,169,169], hsl:[  0,  0, 66]},</v>
      </c>
      <c r="P28" s="9" t="str">
        <f>TEXT(IF(Q28 = 0, 0, INDEX(AD28:AF28, 1, MATCH(AC28, AD$1:AF$1, 0))), "0")</f>
        <v>0</v>
      </c>
      <c r="Q28" s="9" t="str">
        <f>TEXT(IF(W28 = X28, 0, IF(R28 &lt; 50, AA28, AB28)) * 100, "0")</f>
        <v>0</v>
      </c>
      <c r="R28" s="9" t="str">
        <f>TEXT(Y28 / 2 * 100, "0")</f>
        <v>66</v>
      </c>
      <c r="S28" s="8" t="str">
        <f>"[" &amp; REPT(" ", 3 - LEN(P28)) &amp; P28 &amp; "," &amp; REPT(" ", 3 - LEN(Q28))  &amp; Q28 &amp; "," &amp; REPT(" ", 3 - LEN(R28)) &amp; R28 &amp; "]"</f>
        <v>[  0,  0, 66]</v>
      </c>
      <c r="T28" s="15">
        <f>J28/255</f>
        <v>0.66274509803921566</v>
      </c>
      <c r="U28" s="15">
        <f>K28/255</f>
        <v>0.66274509803921566</v>
      </c>
      <c r="V28" s="15">
        <f>L28/255</f>
        <v>0.66274509803921566</v>
      </c>
      <c r="W28" s="14">
        <f>MIN(T28:V28)</f>
        <v>0.66274509803921566</v>
      </c>
      <c r="X28" s="13">
        <f>MAX(T28:V28)</f>
        <v>0.66274509803921566</v>
      </c>
      <c r="Y28" s="1">
        <f>X28+W28</f>
        <v>1.3254901960784313</v>
      </c>
      <c r="Z28" s="1">
        <f>X28-W28</f>
        <v>0</v>
      </c>
      <c r="AA28" s="1">
        <f>Z28 / Y28</f>
        <v>0</v>
      </c>
      <c r="AB28" s="1">
        <f>Z28 / (2 - Y28)</f>
        <v>0</v>
      </c>
      <c r="AC28" s="1" t="str">
        <f>INDEX(T$1:V$1, 0, MATCH(MAX(T28:V28), T28:V28, 0))</f>
        <v>Red</v>
      </c>
      <c r="AD28" s="4">
        <f>IF(AG28 &lt; 0, AG28 + 360, AG28)</f>
        <v>0</v>
      </c>
      <c r="AE28" s="4">
        <f>IF(AH28 &lt; 0, AH28 + 360, AH28)</f>
        <v>0</v>
      </c>
      <c r="AF28" s="4">
        <f>IF(AI28 &lt; 0, AI28 + 360, AI28)</f>
        <v>0</v>
      </c>
      <c r="AG28" s="3">
        <f>IF(Z28 = 0, 0, ((U28 - V28) / Z28) * 60)</f>
        <v>0</v>
      </c>
      <c r="AH28" s="3">
        <f>IF(Z28 = 0, 0, (2 + ((V28-T28) / Z28)) * 60)</f>
        <v>0</v>
      </c>
      <c r="AI28" s="3">
        <f>IF(Z28 = 0, 0, (4 + ((T28-U28) / Z28)) * 60)</f>
        <v>0</v>
      </c>
    </row>
    <row r="29" spans="1:35" x14ac:dyDescent="0.3">
      <c r="A29" s="1" t="str">
        <f>C28</f>
        <v>chartreuse</v>
      </c>
      <c r="B29" s="1" t="s">
        <v>258</v>
      </c>
      <c r="C29" s="1">
        <v>127</v>
      </c>
      <c r="D29" s="1">
        <v>255</v>
      </c>
      <c r="E29" s="1">
        <v>0</v>
      </c>
      <c r="I29" s="1" t="s">
        <v>234</v>
      </c>
      <c r="J29" s="18">
        <v>189</v>
      </c>
      <c r="K29" s="18">
        <v>183</v>
      </c>
      <c r="L29" s="18">
        <v>107</v>
      </c>
      <c r="M29" s="8" t="str">
        <f>"[" &amp; REPT(" ", 3 - LEN(J29)) &amp; J29 &amp; "," &amp; REPT(" ", 3 - LEN(K29))  &amp; K29 &amp; "," &amp; REPT(" ", 3 - LEN(L29)) &amp; L29 &amp; "]"</f>
        <v>[189,183,107]</v>
      </c>
      <c r="N29" s="17">
        <f>LEN(I29)</f>
        <v>9</v>
      </c>
      <c r="O29" s="16" t="str">
        <f>I29 &amp; REPT(" ", N$1 - N29 ) &amp; " : { rgb:" &amp; M29 &amp; ", hsl:" &amp; S29 &amp; "}" &amp; IF(ISBLANK(J30), "", ",")</f>
        <v>darkkhaki            : { rgb:[189,183,107], hsl:[ 56, 38, 58]},</v>
      </c>
      <c r="P29" s="9" t="str">
        <f>TEXT(IF(Q29 = 0, 0, INDEX(AD29:AF29, 1, MATCH(AC29, AD$1:AF$1, 0))), "0")</f>
        <v>56</v>
      </c>
      <c r="Q29" s="9" t="str">
        <f>TEXT(IF(W29 = X29, 0, IF(R29 &lt; 50, AA29, AB29)) * 100, "0")</f>
        <v>38</v>
      </c>
      <c r="R29" s="9" t="str">
        <f>TEXT(Y29 / 2 * 100, "0")</f>
        <v>58</v>
      </c>
      <c r="S29" s="8" t="str">
        <f>"[" &amp; REPT(" ", 3 - LEN(P29)) &amp; P29 &amp; "," &amp; REPT(" ", 3 - LEN(Q29))  &amp; Q29 &amp; "," &amp; REPT(" ", 3 - LEN(R29)) &amp; R29 &amp; "]"</f>
        <v>[ 56, 38, 58]</v>
      </c>
      <c r="T29" s="15">
        <f>J29/255</f>
        <v>0.74117647058823533</v>
      </c>
      <c r="U29" s="15">
        <f>K29/255</f>
        <v>0.71764705882352942</v>
      </c>
      <c r="V29" s="15">
        <f>L29/255</f>
        <v>0.41960784313725491</v>
      </c>
      <c r="W29" s="14">
        <f>MIN(T29:V29)</f>
        <v>0.41960784313725491</v>
      </c>
      <c r="X29" s="13">
        <f>MAX(T29:V29)</f>
        <v>0.74117647058823533</v>
      </c>
      <c r="Y29" s="1">
        <f>X29+W29</f>
        <v>1.1607843137254903</v>
      </c>
      <c r="Z29" s="1">
        <f>X29-W29</f>
        <v>0.32156862745098042</v>
      </c>
      <c r="AA29" s="1">
        <f>Z29 / Y29</f>
        <v>0.27702702702702703</v>
      </c>
      <c r="AB29" s="1">
        <f>Z29 / (2 - Y29)</f>
        <v>0.38317757009345804</v>
      </c>
      <c r="AC29" s="1" t="str">
        <f>INDEX(T$1:V$1, 0, MATCH(MAX(T29:V29), T29:V29, 0))</f>
        <v>Red</v>
      </c>
      <c r="AD29" s="4">
        <f>IF(AG29 &lt; 0, AG29 + 360, AG29)</f>
        <v>55.609756097560975</v>
      </c>
      <c r="AE29" s="4">
        <f>IF(AH29 &lt; 0, AH29 + 360, AH29)</f>
        <v>60</v>
      </c>
      <c r="AF29" s="4">
        <f>IF(AI29 &lt; 0, AI29 + 360, AI29)</f>
        <v>244.39024390243904</v>
      </c>
      <c r="AG29" s="3">
        <f>IF(Z29 = 0, 0, ((U29 - V29) / Z29) * 60)</f>
        <v>55.609756097560975</v>
      </c>
      <c r="AH29" s="3">
        <f>IF(Z29 = 0, 0, (2 + ((V29-T29) / Z29)) * 60)</f>
        <v>60</v>
      </c>
      <c r="AI29" s="3">
        <f>IF(Z29 = 0, 0, (4 + ((T29-U29) / Z29)) * 60)</f>
        <v>244.39024390243904</v>
      </c>
    </row>
    <row r="30" spans="1:35" x14ac:dyDescent="0.3">
      <c r="A30" s="1">
        <f>C29</f>
        <v>127</v>
      </c>
      <c r="C30" s="1" t="s">
        <v>257</v>
      </c>
      <c r="I30" s="1" t="s">
        <v>232</v>
      </c>
      <c r="J30" s="18">
        <v>139</v>
      </c>
      <c r="K30" s="18">
        <v>0</v>
      </c>
      <c r="L30" s="18">
        <v>139</v>
      </c>
      <c r="M30" s="8" t="str">
        <f>"[" &amp; REPT(" ", 3 - LEN(J30)) &amp; J30 &amp; "," &amp; REPT(" ", 3 - LEN(K30))  &amp; K30 &amp; "," &amp; REPT(" ", 3 - LEN(L30)) &amp; L30 &amp; "]"</f>
        <v>[139,  0,139]</v>
      </c>
      <c r="N30" s="17">
        <f>LEN(I30)</f>
        <v>11</v>
      </c>
      <c r="O30" s="16" t="str">
        <f>I30 &amp; REPT(" ", N$1 - N30 ) &amp; " : { rgb:" &amp; M30 &amp; ", hsl:" &amp; S30 &amp; "}" &amp; IF(ISBLANK(J31), "", ",")</f>
        <v>darkmagenta          : { rgb:[139,  0,139], hsl:[300, 37, 27]},</v>
      </c>
      <c r="P30" s="9" t="str">
        <f>TEXT(IF(Q30 = 0, 0, INDEX(AD30:AF30, 1, MATCH(AC30, AD$1:AF$1, 0))), "0")</f>
        <v>300</v>
      </c>
      <c r="Q30" s="9" t="str">
        <f>TEXT(IF(W30 = X30, 0, IF(R30 &lt; 50, AA30, AB30)) * 100, "0")</f>
        <v>37</v>
      </c>
      <c r="R30" s="9" t="str">
        <f>TEXT(Y30 / 2 * 100, "0")</f>
        <v>27</v>
      </c>
      <c r="S30" s="8" t="str">
        <f>"[" &amp; REPT(" ", 3 - LEN(P30)) &amp; P30 &amp; "," &amp; REPT(" ", 3 - LEN(Q30))  &amp; Q30 &amp; "," &amp; REPT(" ", 3 - LEN(R30)) &amp; R30 &amp; "]"</f>
        <v>[300, 37, 27]</v>
      </c>
      <c r="T30" s="15">
        <f>J30/255</f>
        <v>0.54509803921568623</v>
      </c>
      <c r="U30" s="15">
        <f>K30/255</f>
        <v>0</v>
      </c>
      <c r="V30" s="15">
        <f>L30/255</f>
        <v>0.54509803921568623</v>
      </c>
      <c r="W30" s="14">
        <f>MIN(T30:V30)</f>
        <v>0</v>
      </c>
      <c r="X30" s="13">
        <f>MAX(T30:V30)</f>
        <v>0.54509803921568623</v>
      </c>
      <c r="Y30" s="1">
        <f>X30+W30</f>
        <v>0.54509803921568623</v>
      </c>
      <c r="Z30" s="1">
        <f>X30-W30</f>
        <v>0.54509803921568623</v>
      </c>
      <c r="AA30" s="1">
        <f>Z30 / Y30</f>
        <v>1</v>
      </c>
      <c r="AB30" s="1">
        <f>Z30 / (2 - Y30)</f>
        <v>0.37466307277628025</v>
      </c>
      <c r="AC30" s="1" t="str">
        <f>INDEX(T$1:V$1, 0, MATCH(MAX(T30:V30), T30:V30, 0))</f>
        <v>Red</v>
      </c>
      <c r="AD30" s="4">
        <f>IF(AG30 &lt; 0, AG30 + 360, AG30)</f>
        <v>300</v>
      </c>
      <c r="AE30" s="4">
        <f>IF(AH30 &lt; 0, AH30 + 360, AH30)</f>
        <v>120</v>
      </c>
      <c r="AF30" s="4">
        <f>IF(AI30 &lt; 0, AI30 + 360, AI30)</f>
        <v>300</v>
      </c>
      <c r="AG30" s="3">
        <f>IF(Z30 = 0, 0, ((U30 - V30) / Z30) * 60)</f>
        <v>-60</v>
      </c>
      <c r="AH30" s="3">
        <f>IF(Z30 = 0, 0, (2 + ((V30-T30) / Z30)) * 60)</f>
        <v>120</v>
      </c>
      <c r="AI30" s="3">
        <f>IF(Z30 = 0, 0, (4 + ((T30-U30) / Z30)) * 60)</f>
        <v>300</v>
      </c>
    </row>
    <row r="31" spans="1:35" x14ac:dyDescent="0.3">
      <c r="A31" s="1" t="str">
        <f>C30</f>
        <v>chocolate</v>
      </c>
      <c r="B31" s="1" t="s">
        <v>256</v>
      </c>
      <c r="C31" s="1">
        <v>210</v>
      </c>
      <c r="D31" s="1">
        <v>105</v>
      </c>
      <c r="E31" s="1">
        <v>30</v>
      </c>
      <c r="I31" s="1" t="s">
        <v>230</v>
      </c>
      <c r="J31" s="18">
        <v>85</v>
      </c>
      <c r="K31" s="18">
        <v>107</v>
      </c>
      <c r="L31" s="18">
        <v>47</v>
      </c>
      <c r="M31" s="8" t="str">
        <f>"[" &amp; REPT(" ", 3 - LEN(J31)) &amp; J31 &amp; "," &amp; REPT(" ", 3 - LEN(K31))  &amp; K31 &amp; "," &amp; REPT(" ", 3 - LEN(L31)) &amp; L31 &amp; "]"</f>
        <v>[ 85,107, 47]</v>
      </c>
      <c r="N31" s="17">
        <f>LEN(I31)</f>
        <v>14</v>
      </c>
      <c r="O31" s="16" t="str">
        <f>I31 &amp; REPT(" ", N$1 - N31 ) &amp; " : { rgb:" &amp; M31 &amp; ", hsl:" &amp; S31 &amp; "}" &amp; IF(ISBLANK(J32), "", ",")</f>
        <v>darkolivegreen       : { rgb:[ 85,107, 47], hsl:[ 82, 17, 30]},</v>
      </c>
      <c r="P31" s="9" t="str">
        <f>TEXT(IF(Q31 = 0, 0, INDEX(AD31:AF31, 1, MATCH(AC31, AD$1:AF$1, 0))), "0")</f>
        <v>82</v>
      </c>
      <c r="Q31" s="9" t="str">
        <f>TEXT(IF(W31 = X31, 0, IF(R31 &lt; 50, AA31, AB31)) * 100, "0")</f>
        <v>17</v>
      </c>
      <c r="R31" s="9" t="str">
        <f>TEXT(Y31 / 2 * 100, "0")</f>
        <v>30</v>
      </c>
      <c r="S31" s="8" t="str">
        <f>"[" &amp; REPT(" ", 3 - LEN(P31)) &amp; P31 &amp; "," &amp; REPT(" ", 3 - LEN(Q31))  &amp; Q31 &amp; "," &amp; REPT(" ", 3 - LEN(R31)) &amp; R31 &amp; "]"</f>
        <v>[ 82, 17, 30]</v>
      </c>
      <c r="T31" s="15">
        <f>J31/255</f>
        <v>0.33333333333333331</v>
      </c>
      <c r="U31" s="15">
        <f>K31/255</f>
        <v>0.41960784313725491</v>
      </c>
      <c r="V31" s="15">
        <f>L31/255</f>
        <v>0.18431372549019609</v>
      </c>
      <c r="W31" s="14">
        <f>MIN(T31:V31)</f>
        <v>0.18431372549019609</v>
      </c>
      <c r="X31" s="13">
        <f>MAX(T31:V31)</f>
        <v>0.41960784313725491</v>
      </c>
      <c r="Y31" s="1">
        <f>X31+W31</f>
        <v>0.60392156862745106</v>
      </c>
      <c r="Z31" s="1">
        <f>X31-W31</f>
        <v>0.23529411764705882</v>
      </c>
      <c r="AA31" s="1">
        <f>Z31 / Y31</f>
        <v>0.38961038961038957</v>
      </c>
      <c r="AB31" s="1">
        <f>Z31 / (2 - Y31)</f>
        <v>0.16853932584269662</v>
      </c>
      <c r="AC31" s="1" t="str">
        <f>INDEX(T$1:V$1, 0, MATCH(MAX(T31:V31), T31:V31, 0))</f>
        <v>Green</v>
      </c>
      <c r="AD31" s="4">
        <f>IF(AG31 &lt; 0, AG31 + 360, AG31)</f>
        <v>60</v>
      </c>
      <c r="AE31" s="4">
        <f>IF(AH31 &lt; 0, AH31 + 360, AH31)</f>
        <v>82</v>
      </c>
      <c r="AF31" s="4">
        <f>IF(AI31 &lt; 0, AI31 + 360, AI31)</f>
        <v>218</v>
      </c>
      <c r="AG31" s="3">
        <f>IF(Z31 = 0, 0, ((U31 - V31) / Z31) * 60)</f>
        <v>60</v>
      </c>
      <c r="AH31" s="3">
        <f>IF(Z31 = 0, 0, (2 + ((V31-T31) / Z31)) * 60)</f>
        <v>82</v>
      </c>
      <c r="AI31" s="3">
        <f>IF(Z31 = 0, 0, (4 + ((T31-U31) / Z31)) * 60)</f>
        <v>218</v>
      </c>
    </row>
    <row r="32" spans="1:35" x14ac:dyDescent="0.3">
      <c r="A32" s="1">
        <f>C31</f>
        <v>210</v>
      </c>
      <c r="C32" s="1" t="s">
        <v>255</v>
      </c>
      <c r="I32" s="1" t="s">
        <v>228</v>
      </c>
      <c r="J32" s="18">
        <v>255</v>
      </c>
      <c r="K32" s="18">
        <v>140</v>
      </c>
      <c r="L32" s="18">
        <v>0</v>
      </c>
      <c r="M32" s="8" t="str">
        <f>"[" &amp; REPT(" ", 3 - LEN(J32)) &amp; J32 &amp; "," &amp; REPT(" ", 3 - LEN(K32))  &amp; K32 &amp; "," &amp; REPT(" ", 3 - LEN(L32)) &amp; L32 &amp; "]"</f>
        <v>[255,140,  0]</v>
      </c>
      <c r="N32" s="17">
        <f>LEN(I32)</f>
        <v>10</v>
      </c>
      <c r="O32" s="16" t="str">
        <f>I32 &amp; REPT(" ", N$1 - N32 ) &amp; " : { rgb:" &amp; M32 &amp; ", hsl:" &amp; S32 &amp; "}" &amp; IF(ISBLANK(J33), "", ",")</f>
        <v>darkorange           : { rgb:[255,140,  0], hsl:[ 33,100, 50]},</v>
      </c>
      <c r="P32" s="9" t="str">
        <f>TEXT(IF(Q32 = 0, 0, INDEX(AD32:AF32, 1, MATCH(AC32, AD$1:AF$1, 0))), "0")</f>
        <v>33</v>
      </c>
      <c r="Q32" s="9" t="str">
        <f>TEXT(IF(W32 = X32, 0, IF(R32 &lt; 50, AA32, AB32)) * 100, "0")</f>
        <v>100</v>
      </c>
      <c r="R32" s="9" t="str">
        <f>TEXT(Y32 / 2 * 100, "0")</f>
        <v>50</v>
      </c>
      <c r="S32" s="8" t="str">
        <f>"[" &amp; REPT(" ", 3 - LEN(P32)) &amp; P32 &amp; "," &amp; REPT(" ", 3 - LEN(Q32))  &amp; Q32 &amp; "," &amp; REPT(" ", 3 - LEN(R32)) &amp; R32 &amp; "]"</f>
        <v>[ 33,100, 50]</v>
      </c>
      <c r="T32" s="15">
        <f>J32/255</f>
        <v>1</v>
      </c>
      <c r="U32" s="15">
        <f>K32/255</f>
        <v>0.5490196078431373</v>
      </c>
      <c r="V32" s="15">
        <f>L32/255</f>
        <v>0</v>
      </c>
      <c r="W32" s="14">
        <f>MIN(T32:V32)</f>
        <v>0</v>
      </c>
      <c r="X32" s="13">
        <f>MAX(T32:V32)</f>
        <v>1</v>
      </c>
      <c r="Y32" s="1">
        <f>X32+W32</f>
        <v>1</v>
      </c>
      <c r="Z32" s="1">
        <f>X32-W32</f>
        <v>1</v>
      </c>
      <c r="AA32" s="1">
        <f>Z32 / Y32</f>
        <v>1</v>
      </c>
      <c r="AB32" s="1">
        <f>Z32 / (2 - Y32)</f>
        <v>1</v>
      </c>
      <c r="AC32" s="1" t="str">
        <f>INDEX(T$1:V$1, 0, MATCH(MAX(T32:V32), T32:V32, 0))</f>
        <v>Red</v>
      </c>
      <c r="AD32" s="4">
        <f>IF(AG32 &lt; 0, AG32 + 360, AG32)</f>
        <v>32.941176470588239</v>
      </c>
      <c r="AE32" s="4">
        <f>IF(AH32 &lt; 0, AH32 + 360, AH32)</f>
        <v>60</v>
      </c>
      <c r="AF32" s="4">
        <f>IF(AI32 &lt; 0, AI32 + 360, AI32)</f>
        <v>267.05882352941177</v>
      </c>
      <c r="AG32" s="3">
        <f>IF(Z32 = 0, 0, ((U32 - V32) / Z32) * 60)</f>
        <v>32.941176470588239</v>
      </c>
      <c r="AH32" s="3">
        <f>IF(Z32 = 0, 0, (2 + ((V32-T32) / Z32)) * 60)</f>
        <v>60</v>
      </c>
      <c r="AI32" s="3">
        <f>IF(Z32 = 0, 0, (4 + ((T32-U32) / Z32)) * 60)</f>
        <v>267.05882352941177</v>
      </c>
    </row>
    <row r="33" spans="1:35" x14ac:dyDescent="0.3">
      <c r="A33" s="1" t="str">
        <f>C32</f>
        <v>coral</v>
      </c>
      <c r="B33" s="1" t="s">
        <v>254</v>
      </c>
      <c r="C33" s="1">
        <v>255</v>
      </c>
      <c r="D33" s="1">
        <v>127</v>
      </c>
      <c r="E33" s="1">
        <v>80</v>
      </c>
      <c r="I33" s="1" t="s">
        <v>226</v>
      </c>
      <c r="J33" s="18">
        <v>153</v>
      </c>
      <c r="K33" s="18">
        <v>50</v>
      </c>
      <c r="L33" s="18">
        <v>204</v>
      </c>
      <c r="M33" s="8" t="str">
        <f>"[" &amp; REPT(" ", 3 - LEN(J33)) &amp; J33 &amp; "," &amp; REPT(" ", 3 - LEN(K33))  &amp; K33 &amp; "," &amp; REPT(" ", 3 - LEN(L33)) &amp; L33 &amp; "]"</f>
        <v>[153, 50,204]</v>
      </c>
      <c r="N33" s="17">
        <f>LEN(I33)</f>
        <v>10</v>
      </c>
      <c r="O33" s="16" t="str">
        <f>I33 &amp; REPT(" ", N$1 - N33 ) &amp; " : { rgb:" &amp; M33 &amp; ", hsl:" &amp; S33 &amp; "}" &amp; IF(ISBLANK(J34), "", ",")</f>
        <v>darkorchid           : { rgb:[153, 50,204], hsl:[280, 60, 50]},</v>
      </c>
      <c r="P33" s="9" t="str">
        <f>TEXT(IF(Q33 = 0, 0, INDEX(AD33:AF33, 1, MATCH(AC33, AD$1:AF$1, 0))), "0")</f>
        <v>280</v>
      </c>
      <c r="Q33" s="9" t="str">
        <f>TEXT(IF(W33 = X33, 0, IF(R33 &lt; 50, AA33, AB33)) * 100, "0")</f>
        <v>60</v>
      </c>
      <c r="R33" s="9" t="str">
        <f>TEXT(Y33 / 2 * 100, "0")</f>
        <v>50</v>
      </c>
      <c r="S33" s="8" t="str">
        <f>"[" &amp; REPT(" ", 3 - LEN(P33)) &amp; P33 &amp; "," &amp; REPT(" ", 3 - LEN(Q33))  &amp; Q33 &amp; "," &amp; REPT(" ", 3 - LEN(R33)) &amp; R33 &amp; "]"</f>
        <v>[280, 60, 50]</v>
      </c>
      <c r="T33" s="15">
        <f>J33/255</f>
        <v>0.6</v>
      </c>
      <c r="U33" s="15">
        <f>K33/255</f>
        <v>0.19607843137254902</v>
      </c>
      <c r="V33" s="15">
        <f>L33/255</f>
        <v>0.8</v>
      </c>
      <c r="W33" s="14">
        <f>MIN(T33:V33)</f>
        <v>0.19607843137254902</v>
      </c>
      <c r="X33" s="13">
        <f>MAX(T33:V33)</f>
        <v>0.8</v>
      </c>
      <c r="Y33" s="1">
        <f>X33+W33</f>
        <v>0.99607843137254903</v>
      </c>
      <c r="Z33" s="1">
        <f>X33-W33</f>
        <v>0.60392156862745106</v>
      </c>
      <c r="AA33" s="1">
        <f>Z33 / Y33</f>
        <v>0.60629921259842523</v>
      </c>
      <c r="AB33" s="1">
        <f>Z33 / (2 - Y33)</f>
        <v>0.60156250000000011</v>
      </c>
      <c r="AC33" s="1" t="str">
        <f>INDEX(T$1:V$1, 0, MATCH(MAX(T33:V33), T33:V33, 0))</f>
        <v>Blue</v>
      </c>
      <c r="AD33" s="4">
        <f>IF(AG33 &lt; 0, AG33 + 360, AG33)</f>
        <v>300</v>
      </c>
      <c r="AE33" s="4">
        <f>IF(AH33 &lt; 0, AH33 + 360, AH33)</f>
        <v>139.87012987012989</v>
      </c>
      <c r="AF33" s="4">
        <f>IF(AI33 &lt; 0, AI33 + 360, AI33)</f>
        <v>280.12987012987014</v>
      </c>
      <c r="AG33" s="3">
        <f>IF(Z33 = 0, 0, ((U33 - V33) / Z33) * 60)</f>
        <v>-60</v>
      </c>
      <c r="AH33" s="3">
        <f>IF(Z33 = 0, 0, (2 + ((V33-T33) / Z33)) * 60)</f>
        <v>139.87012987012989</v>
      </c>
      <c r="AI33" s="3">
        <f>IF(Z33 = 0, 0, (4 + ((T33-U33) / Z33)) * 60)</f>
        <v>280.12987012987014</v>
      </c>
    </row>
    <row r="34" spans="1:35" x14ac:dyDescent="0.3">
      <c r="A34" s="1">
        <f>C33</f>
        <v>255</v>
      </c>
      <c r="C34" s="1" t="s">
        <v>253</v>
      </c>
      <c r="I34" s="1" t="s">
        <v>224</v>
      </c>
      <c r="J34" s="18">
        <v>139</v>
      </c>
      <c r="K34" s="18">
        <v>0</v>
      </c>
      <c r="L34" s="18">
        <v>0</v>
      </c>
      <c r="M34" s="8" t="str">
        <f>"[" &amp; REPT(" ", 3 - LEN(J34)) &amp; J34 &amp; "," &amp; REPT(" ", 3 - LEN(K34))  &amp; K34 &amp; "," &amp; REPT(" ", 3 - LEN(L34)) &amp; L34 &amp; "]"</f>
        <v>[139,  0,  0]</v>
      </c>
      <c r="N34" s="17">
        <f>LEN(I34)</f>
        <v>7</v>
      </c>
      <c r="O34" s="16" t="str">
        <f>I34 &amp; REPT(" ", N$1 - N34 ) &amp; " : { rgb:" &amp; M34 &amp; ", hsl:" &amp; S34 &amp; "}" &amp; IF(ISBLANK(J35), "", ",")</f>
        <v>darkred              : { rgb:[139,  0,  0], hsl:[  0, 37, 27]},</v>
      </c>
      <c r="P34" s="9" t="str">
        <f>TEXT(IF(Q34 = 0, 0, INDEX(AD34:AF34, 1, MATCH(AC34, AD$1:AF$1, 0))), "0")</f>
        <v>0</v>
      </c>
      <c r="Q34" s="9" t="str">
        <f>TEXT(IF(W34 = X34, 0, IF(R34 &lt; 50, AA34, AB34)) * 100, "0")</f>
        <v>37</v>
      </c>
      <c r="R34" s="9" t="str">
        <f>TEXT(Y34 / 2 * 100, "0")</f>
        <v>27</v>
      </c>
      <c r="S34" s="8" t="str">
        <f>"[" &amp; REPT(" ", 3 - LEN(P34)) &amp; P34 &amp; "," &amp; REPT(" ", 3 - LEN(Q34))  &amp; Q34 &amp; "," &amp; REPT(" ", 3 - LEN(R34)) &amp; R34 &amp; "]"</f>
        <v>[  0, 37, 27]</v>
      </c>
      <c r="T34" s="15">
        <f>J34/255</f>
        <v>0.54509803921568623</v>
      </c>
      <c r="U34" s="15">
        <f>K34/255</f>
        <v>0</v>
      </c>
      <c r="V34" s="15">
        <f>L34/255</f>
        <v>0</v>
      </c>
      <c r="W34" s="14">
        <f>MIN(T34:V34)</f>
        <v>0</v>
      </c>
      <c r="X34" s="13">
        <f>MAX(T34:V34)</f>
        <v>0.54509803921568623</v>
      </c>
      <c r="Y34" s="1">
        <f>X34+W34</f>
        <v>0.54509803921568623</v>
      </c>
      <c r="Z34" s="1">
        <f>X34-W34</f>
        <v>0.54509803921568623</v>
      </c>
      <c r="AA34" s="1">
        <f>Z34 / Y34</f>
        <v>1</v>
      </c>
      <c r="AB34" s="1">
        <f>Z34 / (2 - Y34)</f>
        <v>0.37466307277628025</v>
      </c>
      <c r="AC34" s="1" t="str">
        <f>INDEX(T$1:V$1, 0, MATCH(MAX(T34:V34), T34:V34, 0))</f>
        <v>Red</v>
      </c>
      <c r="AD34" s="4">
        <f>IF(AG34 &lt; 0, AG34 + 360, AG34)</f>
        <v>0</v>
      </c>
      <c r="AE34" s="4">
        <f>IF(AH34 &lt; 0, AH34 + 360, AH34)</f>
        <v>60</v>
      </c>
      <c r="AF34" s="4">
        <f>IF(AI34 &lt; 0, AI34 + 360, AI34)</f>
        <v>300</v>
      </c>
      <c r="AG34" s="3">
        <f>IF(Z34 = 0, 0, ((U34 - V34) / Z34) * 60)</f>
        <v>0</v>
      </c>
      <c r="AH34" s="3">
        <f>IF(Z34 = 0, 0, (2 + ((V34-T34) / Z34)) * 60)</f>
        <v>60</v>
      </c>
      <c r="AI34" s="3">
        <f>IF(Z34 = 0, 0, (4 + ((T34-U34) / Z34)) * 60)</f>
        <v>300</v>
      </c>
    </row>
    <row r="35" spans="1:35" x14ac:dyDescent="0.3">
      <c r="A35" s="1" t="str">
        <f>C34</f>
        <v>cornflowerblue</v>
      </c>
      <c r="B35" s="1" t="s">
        <v>252</v>
      </c>
      <c r="C35" s="1">
        <v>100</v>
      </c>
      <c r="D35" s="1">
        <v>149</v>
      </c>
      <c r="E35" s="1">
        <v>237</v>
      </c>
      <c r="I35" s="1" t="s">
        <v>222</v>
      </c>
      <c r="J35" s="18">
        <v>233</v>
      </c>
      <c r="K35" s="18">
        <v>150</v>
      </c>
      <c r="L35" s="18">
        <v>122</v>
      </c>
      <c r="M35" s="8" t="str">
        <f>"[" &amp; REPT(" ", 3 - LEN(J35)) &amp; J35 &amp; "," &amp; REPT(" ", 3 - LEN(K35))  &amp; K35 &amp; "," &amp; REPT(" ", 3 - LEN(L35)) &amp; L35 &amp; "]"</f>
        <v>[233,150,122]</v>
      </c>
      <c r="N35" s="17">
        <f>LEN(I35)</f>
        <v>10</v>
      </c>
      <c r="O35" s="16" t="str">
        <f>I35 &amp; REPT(" ", N$1 - N35 ) &amp; " : { rgb:" &amp; M35 &amp; ", hsl:" &amp; S35 &amp; "}" &amp; IF(ISBLANK(J36), "", ",")</f>
        <v>darksalmon           : { rgb:[233,150,122], hsl:[ 15, 72, 70]},</v>
      </c>
      <c r="P35" s="9" t="str">
        <f>TEXT(IF(Q35 = 0, 0, INDEX(AD35:AF35, 1, MATCH(AC35, AD$1:AF$1, 0))), "0")</f>
        <v>15</v>
      </c>
      <c r="Q35" s="9" t="str">
        <f>TEXT(IF(W35 = X35, 0, IF(R35 &lt; 50, AA35, AB35)) * 100, "0")</f>
        <v>72</v>
      </c>
      <c r="R35" s="9" t="str">
        <f>TEXT(Y35 / 2 * 100, "0")</f>
        <v>70</v>
      </c>
      <c r="S35" s="8" t="str">
        <f>"[" &amp; REPT(" ", 3 - LEN(P35)) &amp; P35 &amp; "," &amp; REPT(" ", 3 - LEN(Q35))  &amp; Q35 &amp; "," &amp; REPT(" ", 3 - LEN(R35)) &amp; R35 &amp; "]"</f>
        <v>[ 15, 72, 70]</v>
      </c>
      <c r="T35" s="15">
        <f>J35/255</f>
        <v>0.9137254901960784</v>
      </c>
      <c r="U35" s="15">
        <f>K35/255</f>
        <v>0.58823529411764708</v>
      </c>
      <c r="V35" s="15">
        <f>L35/255</f>
        <v>0.47843137254901963</v>
      </c>
      <c r="W35" s="14">
        <f>MIN(T35:V35)</f>
        <v>0.47843137254901963</v>
      </c>
      <c r="X35" s="13">
        <f>MAX(T35:V35)</f>
        <v>0.9137254901960784</v>
      </c>
      <c r="Y35" s="1">
        <f>X35+W35</f>
        <v>1.392156862745098</v>
      </c>
      <c r="Z35" s="1">
        <f>X35-W35</f>
        <v>0.43529411764705878</v>
      </c>
      <c r="AA35" s="1">
        <f>Z35 / Y35</f>
        <v>0.31267605633802814</v>
      </c>
      <c r="AB35" s="1">
        <f>Z35 / (2 - Y35)</f>
        <v>0.71612903225806435</v>
      </c>
      <c r="AC35" s="1" t="str">
        <f>INDEX(T$1:V$1, 0, MATCH(MAX(T35:V35), T35:V35, 0))</f>
        <v>Red</v>
      </c>
      <c r="AD35" s="4">
        <f>IF(AG35 &lt; 0, AG35 + 360, AG35)</f>
        <v>15.135135135135137</v>
      </c>
      <c r="AE35" s="4">
        <f>IF(AH35 &lt; 0, AH35 + 360, AH35)</f>
        <v>60</v>
      </c>
      <c r="AF35" s="4">
        <f>IF(AI35 &lt; 0, AI35 + 360, AI35)</f>
        <v>284.86486486486484</v>
      </c>
      <c r="AG35" s="3">
        <f>IF(Z35 = 0, 0, ((U35 - V35) / Z35) * 60)</f>
        <v>15.135135135135137</v>
      </c>
      <c r="AH35" s="3">
        <f>IF(Z35 = 0, 0, (2 + ((V35-T35) / Z35)) * 60)</f>
        <v>60</v>
      </c>
      <c r="AI35" s="3">
        <f>IF(Z35 = 0, 0, (4 + ((T35-U35) / Z35)) * 60)</f>
        <v>284.86486486486484</v>
      </c>
    </row>
    <row r="36" spans="1:35" x14ac:dyDescent="0.3">
      <c r="A36" s="1">
        <f>C35</f>
        <v>100</v>
      </c>
      <c r="C36" s="1" t="s">
        <v>251</v>
      </c>
      <c r="I36" s="1" t="s">
        <v>220</v>
      </c>
      <c r="J36" s="18">
        <v>143</v>
      </c>
      <c r="K36" s="18">
        <v>188</v>
      </c>
      <c r="L36" s="18">
        <v>143</v>
      </c>
      <c r="M36" s="8" t="str">
        <f>"[" &amp; REPT(" ", 3 - LEN(J36)) &amp; J36 &amp; "," &amp; REPT(" ", 3 - LEN(K36))  &amp; K36 &amp; "," &amp; REPT(" ", 3 - LEN(L36)) &amp; L36 &amp; "]"</f>
        <v>[143,188,143]</v>
      </c>
      <c r="N36" s="17">
        <f>LEN(I36)</f>
        <v>12</v>
      </c>
      <c r="O36" s="16" t="str">
        <f>I36 &amp; REPT(" ", N$1 - N36 ) &amp; " : { rgb:" &amp; M36 &amp; ", hsl:" &amp; S36 &amp; "}" &amp; IF(ISBLANK(J37), "", ",")</f>
        <v>darkseagreen         : { rgb:[143,188,143], hsl:[120, 25, 65]},</v>
      </c>
      <c r="P36" s="9" t="str">
        <f>TEXT(IF(Q36 = 0, 0, INDEX(AD36:AF36, 1, MATCH(AC36, AD$1:AF$1, 0))), "0")</f>
        <v>120</v>
      </c>
      <c r="Q36" s="9" t="str">
        <f>TEXT(IF(W36 = X36, 0, IF(R36 &lt; 50, AA36, AB36)) * 100, "0")</f>
        <v>25</v>
      </c>
      <c r="R36" s="9" t="str">
        <f>TEXT(Y36 / 2 * 100, "0")</f>
        <v>65</v>
      </c>
      <c r="S36" s="8" t="str">
        <f>"[" &amp; REPT(" ", 3 - LEN(P36)) &amp; P36 &amp; "," &amp; REPT(" ", 3 - LEN(Q36))  &amp; Q36 &amp; "," &amp; REPT(" ", 3 - LEN(R36)) &amp; R36 &amp; "]"</f>
        <v>[120, 25, 65]</v>
      </c>
      <c r="T36" s="15">
        <f>J36/255</f>
        <v>0.5607843137254902</v>
      </c>
      <c r="U36" s="15">
        <f>K36/255</f>
        <v>0.73725490196078436</v>
      </c>
      <c r="V36" s="15">
        <f>L36/255</f>
        <v>0.5607843137254902</v>
      </c>
      <c r="W36" s="14">
        <f>MIN(T36:V36)</f>
        <v>0.5607843137254902</v>
      </c>
      <c r="X36" s="13">
        <f>MAX(T36:V36)</f>
        <v>0.73725490196078436</v>
      </c>
      <c r="Y36" s="1">
        <f>X36+W36</f>
        <v>1.2980392156862746</v>
      </c>
      <c r="Z36" s="1">
        <f>X36-W36</f>
        <v>0.17647058823529416</v>
      </c>
      <c r="AA36" s="1">
        <f>Z36 / Y36</f>
        <v>0.13595166163141997</v>
      </c>
      <c r="AB36" s="1">
        <f>Z36 / (2 - Y36)</f>
        <v>0.25139664804469281</v>
      </c>
      <c r="AC36" s="1" t="str">
        <f>INDEX(T$1:V$1, 0, MATCH(MAX(T36:V36), T36:V36, 0))</f>
        <v>Green</v>
      </c>
      <c r="AD36" s="4">
        <f>IF(AG36 &lt; 0, AG36 + 360, AG36)</f>
        <v>60</v>
      </c>
      <c r="AE36" s="4">
        <f>IF(AH36 &lt; 0, AH36 + 360, AH36)</f>
        <v>120</v>
      </c>
      <c r="AF36" s="4">
        <f>IF(AI36 &lt; 0, AI36 + 360, AI36)</f>
        <v>180</v>
      </c>
      <c r="AG36" s="3">
        <f>IF(Z36 = 0, 0, ((U36 - V36) / Z36) * 60)</f>
        <v>60</v>
      </c>
      <c r="AH36" s="3">
        <f>IF(Z36 = 0, 0, (2 + ((V36-T36) / Z36)) * 60)</f>
        <v>120</v>
      </c>
      <c r="AI36" s="3">
        <f>IF(Z36 = 0, 0, (4 + ((T36-U36) / Z36)) * 60)</f>
        <v>180</v>
      </c>
    </row>
    <row r="37" spans="1:35" x14ac:dyDescent="0.3">
      <c r="A37" s="1" t="str">
        <f>C36</f>
        <v>cornsilk</v>
      </c>
      <c r="B37" s="1" t="s">
        <v>250</v>
      </c>
      <c r="C37" s="1">
        <v>255</v>
      </c>
      <c r="D37" s="1">
        <v>248</v>
      </c>
      <c r="E37" s="1">
        <v>220</v>
      </c>
      <c r="I37" s="1" t="s">
        <v>218</v>
      </c>
      <c r="J37" s="18">
        <v>72</v>
      </c>
      <c r="K37" s="18">
        <v>61</v>
      </c>
      <c r="L37" s="18">
        <v>139</v>
      </c>
      <c r="M37" s="8" t="str">
        <f>"[" &amp; REPT(" ", 3 - LEN(J37)) &amp; J37 &amp; "," &amp; REPT(" ", 3 - LEN(K37))  &amp; K37 &amp; "," &amp; REPT(" ", 3 - LEN(L37)) &amp; L37 &amp; "]"</f>
        <v>[ 72, 61,139]</v>
      </c>
      <c r="N37" s="17">
        <f>LEN(I37)</f>
        <v>13</v>
      </c>
      <c r="O37" s="16" t="str">
        <f>I37 &amp; REPT(" ", N$1 - N37 ) &amp; " : { rgb:" &amp; M37 &amp; ", hsl:" &amp; S37 &amp; "}" &amp; IF(ISBLANK(J38), "", ",")</f>
        <v>darkslateblue        : { rgb:[ 72, 61,139], hsl:[248, 25, 39]},</v>
      </c>
      <c r="P37" s="9" t="str">
        <f>TEXT(IF(Q37 = 0, 0, INDEX(AD37:AF37, 1, MATCH(AC37, AD$1:AF$1, 0))), "0")</f>
        <v>248</v>
      </c>
      <c r="Q37" s="9" t="str">
        <f>TEXT(IF(W37 = X37, 0, IF(R37 &lt; 50, AA37, AB37)) * 100, "0")</f>
        <v>25</v>
      </c>
      <c r="R37" s="9" t="str">
        <f>TEXT(Y37 / 2 * 100, "0")</f>
        <v>39</v>
      </c>
      <c r="S37" s="8" t="str">
        <f>"[" &amp; REPT(" ", 3 - LEN(P37)) &amp; P37 &amp; "," &amp; REPT(" ", 3 - LEN(Q37))  &amp; Q37 &amp; "," &amp; REPT(" ", 3 - LEN(R37)) &amp; R37 &amp; "]"</f>
        <v>[248, 25, 39]</v>
      </c>
      <c r="T37" s="15">
        <f>J37/255</f>
        <v>0.28235294117647058</v>
      </c>
      <c r="U37" s="15">
        <f>K37/255</f>
        <v>0.23921568627450981</v>
      </c>
      <c r="V37" s="15">
        <f>L37/255</f>
        <v>0.54509803921568623</v>
      </c>
      <c r="W37" s="14">
        <f>MIN(T37:V37)</f>
        <v>0.23921568627450981</v>
      </c>
      <c r="X37" s="13">
        <f>MAX(T37:V37)</f>
        <v>0.54509803921568623</v>
      </c>
      <c r="Y37" s="1">
        <f>X37+W37</f>
        <v>0.78431372549019607</v>
      </c>
      <c r="Z37" s="1">
        <f>X37-W37</f>
        <v>0.30588235294117638</v>
      </c>
      <c r="AA37" s="1">
        <f>Z37 / Y37</f>
        <v>0.3899999999999999</v>
      </c>
      <c r="AB37" s="1">
        <f>Z37 / (2 - Y37)</f>
        <v>0.25161290322580637</v>
      </c>
      <c r="AC37" s="1" t="str">
        <f>INDEX(T$1:V$1, 0, MATCH(MAX(T37:V37), T37:V37, 0))</f>
        <v>Blue</v>
      </c>
      <c r="AD37" s="4">
        <f>IF(AG37 &lt; 0, AG37 + 360, AG37)</f>
        <v>300</v>
      </c>
      <c r="AE37" s="4">
        <f>IF(AH37 &lt; 0, AH37 + 360, AH37)</f>
        <v>171.53846153846155</v>
      </c>
      <c r="AF37" s="4">
        <f>IF(AI37 &lt; 0, AI37 + 360, AI37)</f>
        <v>248.46153846153848</v>
      </c>
      <c r="AG37" s="3">
        <f>IF(Z37 = 0, 0, ((U37 - V37) / Z37) * 60)</f>
        <v>-60</v>
      </c>
      <c r="AH37" s="3">
        <f>IF(Z37 = 0, 0, (2 + ((V37-T37) / Z37)) * 60)</f>
        <v>171.53846153846155</v>
      </c>
      <c r="AI37" s="3">
        <f>IF(Z37 = 0, 0, (4 + ((T37-U37) / Z37)) * 60)</f>
        <v>248.46153846153848</v>
      </c>
    </row>
    <row r="38" spans="1:35" x14ac:dyDescent="0.3">
      <c r="A38" s="1">
        <f>C37</f>
        <v>255</v>
      </c>
      <c r="C38" s="1" t="s">
        <v>249</v>
      </c>
      <c r="I38" s="1" t="s">
        <v>216</v>
      </c>
      <c r="J38" s="18">
        <v>47</v>
      </c>
      <c r="K38" s="18">
        <v>79</v>
      </c>
      <c r="L38" s="18">
        <v>79</v>
      </c>
      <c r="M38" s="8" t="str">
        <f>"[" &amp; REPT(" ", 3 - LEN(J38)) &amp; J38 &amp; "," &amp; REPT(" ", 3 - LEN(K38))  &amp; K38 &amp; "," &amp; REPT(" ", 3 - LEN(L38)) &amp; L38 &amp; "]"</f>
        <v>[ 47, 79, 79]</v>
      </c>
      <c r="N38" s="17">
        <f>LEN(I38)</f>
        <v>13</v>
      </c>
      <c r="O38" s="16" t="str">
        <f>I38 &amp; REPT(" ", N$1 - N38 ) &amp; " : { rgb:" &amp; M38 &amp; ", hsl:" &amp; S38 &amp; "}" &amp; IF(ISBLANK(J39), "", ",")</f>
        <v>darkslategray        : { rgb:[ 47, 79, 79], hsl:[180,  8, 25]},</v>
      </c>
      <c r="P38" s="9" t="str">
        <f>TEXT(IF(Q38 = 0, 0, INDEX(AD38:AF38, 1, MATCH(AC38, AD$1:AF$1, 0))), "0")</f>
        <v>180</v>
      </c>
      <c r="Q38" s="9" t="str">
        <f>TEXT(IF(W38 = X38, 0, IF(R38 &lt; 50, AA38, AB38)) * 100, "0")</f>
        <v>8</v>
      </c>
      <c r="R38" s="9" t="str">
        <f>TEXT(Y38 / 2 * 100, "0")</f>
        <v>25</v>
      </c>
      <c r="S38" s="8" t="str">
        <f>"[" &amp; REPT(" ", 3 - LEN(P38)) &amp; P38 &amp; "," &amp; REPT(" ", 3 - LEN(Q38))  &amp; Q38 &amp; "," &amp; REPT(" ", 3 - LEN(R38)) &amp; R38 &amp; "]"</f>
        <v>[180,  8, 25]</v>
      </c>
      <c r="T38" s="15">
        <f>J38/255</f>
        <v>0.18431372549019609</v>
      </c>
      <c r="U38" s="15">
        <f>K38/255</f>
        <v>0.30980392156862746</v>
      </c>
      <c r="V38" s="15">
        <f>L38/255</f>
        <v>0.30980392156862746</v>
      </c>
      <c r="W38" s="14">
        <f>MIN(T38:V38)</f>
        <v>0.18431372549019609</v>
      </c>
      <c r="X38" s="13">
        <f>MAX(T38:V38)</f>
        <v>0.30980392156862746</v>
      </c>
      <c r="Y38" s="1">
        <f>X38+W38</f>
        <v>0.49411764705882355</v>
      </c>
      <c r="Z38" s="1">
        <f>X38-W38</f>
        <v>0.12549019607843137</v>
      </c>
      <c r="AA38" s="1">
        <f>Z38 / Y38</f>
        <v>0.25396825396825395</v>
      </c>
      <c r="AB38" s="1">
        <f>Z38 / (2 - Y38)</f>
        <v>8.3333333333333329E-2</v>
      </c>
      <c r="AC38" s="1" t="str">
        <f>INDEX(T$1:V$1, 0, MATCH(MAX(T38:V38), T38:V38, 0))</f>
        <v>Green</v>
      </c>
      <c r="AD38" s="4">
        <f>IF(AG38 &lt; 0, AG38 + 360, AG38)</f>
        <v>0</v>
      </c>
      <c r="AE38" s="4">
        <f>IF(AH38 &lt; 0, AH38 + 360, AH38)</f>
        <v>180</v>
      </c>
      <c r="AF38" s="4">
        <f>IF(AI38 &lt; 0, AI38 + 360, AI38)</f>
        <v>180</v>
      </c>
      <c r="AG38" s="3">
        <f>IF(Z38 = 0, 0, ((U38 - V38) / Z38) * 60)</f>
        <v>0</v>
      </c>
      <c r="AH38" s="3">
        <f>IF(Z38 = 0, 0, (2 + ((V38-T38) / Z38)) * 60)</f>
        <v>180</v>
      </c>
      <c r="AI38" s="3">
        <f>IF(Z38 = 0, 0, (4 + ((T38-U38) / Z38)) * 60)</f>
        <v>180</v>
      </c>
    </row>
    <row r="39" spans="1:35" x14ac:dyDescent="0.3">
      <c r="A39" s="1" t="str">
        <f>C38</f>
        <v>crimson</v>
      </c>
      <c r="B39" s="1" t="s">
        <v>248</v>
      </c>
      <c r="C39" s="1">
        <v>220</v>
      </c>
      <c r="D39" s="1">
        <v>20</v>
      </c>
      <c r="E39" s="1">
        <v>60</v>
      </c>
      <c r="I39" s="1" t="s">
        <v>215</v>
      </c>
      <c r="J39" s="18">
        <v>47</v>
      </c>
      <c r="K39" s="18">
        <v>79</v>
      </c>
      <c r="L39" s="18">
        <v>79</v>
      </c>
      <c r="M39" s="8" t="str">
        <f>"[" &amp; REPT(" ", 3 - LEN(J39)) &amp; J39 &amp; "," &amp; REPT(" ", 3 - LEN(K39))  &amp; K39 &amp; "," &amp; REPT(" ", 3 - LEN(L39)) &amp; L39 &amp; "]"</f>
        <v>[ 47, 79, 79]</v>
      </c>
      <c r="N39" s="17">
        <f>LEN(I39)</f>
        <v>13</v>
      </c>
      <c r="O39" s="16" t="str">
        <f>I39 &amp; REPT(" ", N$1 - N39 ) &amp; " : { rgb:" &amp; M39 &amp; ", hsl:" &amp; S39 &amp; "}" &amp; IF(ISBLANK(J40), "", ",")</f>
        <v>darkslategrey        : { rgb:[ 47, 79, 79], hsl:[180,  8, 25]},</v>
      </c>
      <c r="P39" s="9" t="str">
        <f>TEXT(IF(Q39 = 0, 0, INDEX(AD39:AF39, 1, MATCH(AC39, AD$1:AF$1, 0))), "0")</f>
        <v>180</v>
      </c>
      <c r="Q39" s="9" t="str">
        <f>TEXT(IF(W39 = X39, 0, IF(R39 &lt; 50, AA39, AB39)) * 100, "0")</f>
        <v>8</v>
      </c>
      <c r="R39" s="9" t="str">
        <f>TEXT(Y39 / 2 * 100, "0")</f>
        <v>25</v>
      </c>
      <c r="S39" s="8" t="str">
        <f>"[" &amp; REPT(" ", 3 - LEN(P39)) &amp; P39 &amp; "," &amp; REPT(" ", 3 - LEN(Q39))  &amp; Q39 &amp; "," &amp; REPT(" ", 3 - LEN(R39)) &amp; R39 &amp; "]"</f>
        <v>[180,  8, 25]</v>
      </c>
      <c r="T39" s="15">
        <f>J39/255</f>
        <v>0.18431372549019609</v>
      </c>
      <c r="U39" s="15">
        <f>K39/255</f>
        <v>0.30980392156862746</v>
      </c>
      <c r="V39" s="15">
        <f>L39/255</f>
        <v>0.30980392156862746</v>
      </c>
      <c r="W39" s="14">
        <f>MIN(T39:V39)</f>
        <v>0.18431372549019609</v>
      </c>
      <c r="X39" s="13">
        <f>MAX(T39:V39)</f>
        <v>0.30980392156862746</v>
      </c>
      <c r="Y39" s="1">
        <f>X39+W39</f>
        <v>0.49411764705882355</v>
      </c>
      <c r="Z39" s="1">
        <f>X39-W39</f>
        <v>0.12549019607843137</v>
      </c>
      <c r="AA39" s="1">
        <f>Z39 / Y39</f>
        <v>0.25396825396825395</v>
      </c>
      <c r="AB39" s="1">
        <f>Z39 / (2 - Y39)</f>
        <v>8.3333333333333329E-2</v>
      </c>
      <c r="AC39" s="1" t="str">
        <f>INDEX(T$1:V$1, 0, MATCH(MAX(T39:V39), T39:V39, 0))</f>
        <v>Green</v>
      </c>
      <c r="AD39" s="4">
        <f>IF(AG39 &lt; 0, AG39 + 360, AG39)</f>
        <v>0</v>
      </c>
      <c r="AE39" s="4">
        <f>IF(AH39 &lt; 0, AH39 + 360, AH39)</f>
        <v>180</v>
      </c>
      <c r="AF39" s="4">
        <f>IF(AI39 &lt; 0, AI39 + 360, AI39)</f>
        <v>180</v>
      </c>
      <c r="AG39" s="3">
        <f>IF(Z39 = 0, 0, ((U39 - V39) / Z39) * 60)</f>
        <v>0</v>
      </c>
      <c r="AH39" s="3">
        <f>IF(Z39 = 0, 0, (2 + ((V39-T39) / Z39)) * 60)</f>
        <v>180</v>
      </c>
      <c r="AI39" s="3">
        <f>IF(Z39 = 0, 0, (4 + ((T39-U39) / Z39)) * 60)</f>
        <v>180</v>
      </c>
    </row>
    <row r="40" spans="1:35" x14ac:dyDescent="0.3">
      <c r="A40" s="1" t="s">
        <v>247</v>
      </c>
      <c r="B40" s="1" t="s">
        <v>246</v>
      </c>
      <c r="C40" s="1">
        <v>0</v>
      </c>
      <c r="D40" s="1">
        <v>255</v>
      </c>
      <c r="E40" s="1">
        <v>255</v>
      </c>
      <c r="I40" s="1" t="s">
        <v>213</v>
      </c>
      <c r="J40" s="18">
        <v>0</v>
      </c>
      <c r="K40" s="18">
        <v>206</v>
      </c>
      <c r="L40" s="18">
        <v>209</v>
      </c>
      <c r="M40" s="8" t="str">
        <f>"[" &amp; REPT(" ", 3 - LEN(J40)) &amp; J40 &amp; "," &amp; REPT(" ", 3 - LEN(K40))  &amp; K40 &amp; "," &amp; REPT(" ", 3 - LEN(L40)) &amp; L40 &amp; "]"</f>
        <v>[  0,206,209]</v>
      </c>
      <c r="N40" s="17">
        <f>LEN(I40)</f>
        <v>13</v>
      </c>
      <c r="O40" s="16" t="str">
        <f>I40 &amp; REPT(" ", N$1 - N40 ) &amp; " : { rgb:" &amp; M40 &amp; ", hsl:" &amp; S40 &amp; "}" &amp; IF(ISBLANK(J41), "", ",")</f>
        <v>darkturquoise        : { rgb:[  0,206,209], hsl:[181, 69, 41]},</v>
      </c>
      <c r="P40" s="9" t="str">
        <f>TEXT(IF(Q40 = 0, 0, INDEX(AD40:AF40, 1, MATCH(AC40, AD$1:AF$1, 0))), "0")</f>
        <v>181</v>
      </c>
      <c r="Q40" s="9" t="str">
        <f>TEXT(IF(W40 = X40, 0, IF(R40 &lt; 50, AA40, AB40)) * 100, "0")</f>
        <v>69</v>
      </c>
      <c r="R40" s="9" t="str">
        <f>TEXT(Y40 / 2 * 100, "0")</f>
        <v>41</v>
      </c>
      <c r="S40" s="8" t="str">
        <f>"[" &amp; REPT(" ", 3 - LEN(P40)) &amp; P40 &amp; "," &amp; REPT(" ", 3 - LEN(Q40))  &amp; Q40 &amp; "," &amp; REPT(" ", 3 - LEN(R40)) &amp; R40 &amp; "]"</f>
        <v>[181, 69, 41]</v>
      </c>
      <c r="T40" s="15">
        <f>J40/255</f>
        <v>0</v>
      </c>
      <c r="U40" s="15">
        <f>K40/255</f>
        <v>0.80784313725490198</v>
      </c>
      <c r="V40" s="15">
        <f>L40/255</f>
        <v>0.81960784313725488</v>
      </c>
      <c r="W40" s="14">
        <f>MIN(T40:V40)</f>
        <v>0</v>
      </c>
      <c r="X40" s="13">
        <f>MAX(T40:V40)</f>
        <v>0.81960784313725488</v>
      </c>
      <c r="Y40" s="1">
        <f>X40+W40</f>
        <v>0.81960784313725488</v>
      </c>
      <c r="Z40" s="1">
        <f>X40-W40</f>
        <v>0.81960784313725488</v>
      </c>
      <c r="AA40" s="1">
        <f>Z40 / Y40</f>
        <v>1</v>
      </c>
      <c r="AB40" s="1">
        <f>Z40 / (2 - Y40)</f>
        <v>0.69435215946843853</v>
      </c>
      <c r="AC40" s="1" t="str">
        <f>INDEX(T$1:V$1, 0, MATCH(MAX(T40:V40), T40:V40, 0))</f>
        <v>Blue</v>
      </c>
      <c r="AD40" s="4">
        <f>IF(AG40 &lt; 0, AG40 + 360, AG40)</f>
        <v>359.13875598086122</v>
      </c>
      <c r="AE40" s="4">
        <f>IF(AH40 &lt; 0, AH40 + 360, AH40)</f>
        <v>180</v>
      </c>
      <c r="AF40" s="4">
        <f>IF(AI40 &lt; 0, AI40 + 360, AI40)</f>
        <v>180.86124401913875</v>
      </c>
      <c r="AG40" s="3">
        <f>IF(Z40 = 0, 0, ((U40 - V40) / Z40) * 60)</f>
        <v>-0.86124401913875293</v>
      </c>
      <c r="AH40" s="3">
        <f>IF(Z40 = 0, 0, (2 + ((V40-T40) / Z40)) * 60)</f>
        <v>180</v>
      </c>
      <c r="AI40" s="3">
        <f>IF(Z40 = 0, 0, (4 + ((T40-U40) / Z40)) * 60)</f>
        <v>180.86124401913875</v>
      </c>
    </row>
    <row r="41" spans="1:35" x14ac:dyDescent="0.3">
      <c r="C41" s="1" t="s">
        <v>245</v>
      </c>
      <c r="I41" s="1" t="s">
        <v>211</v>
      </c>
      <c r="J41" s="18">
        <v>148</v>
      </c>
      <c r="K41" s="18">
        <v>0</v>
      </c>
      <c r="L41" s="18">
        <v>211</v>
      </c>
      <c r="M41" s="8" t="str">
        <f>"[" &amp; REPT(" ", 3 - LEN(J41)) &amp; J41 &amp; "," &amp; REPT(" ", 3 - LEN(K41))  &amp; K41 &amp; "," &amp; REPT(" ", 3 - LEN(L41)) &amp; L41 &amp; "]"</f>
        <v>[148,  0,211]</v>
      </c>
      <c r="N41" s="17">
        <f>LEN(I41)</f>
        <v>10</v>
      </c>
      <c r="O41" s="16" t="str">
        <f>I41 &amp; REPT(" ", N$1 - N41 ) &amp; " : { rgb:" &amp; M41 &amp; ", hsl:" &amp; S41 &amp; "}" &amp; IF(ISBLANK(J42), "", ",")</f>
        <v>darkviolet           : { rgb:[148,  0,211], hsl:[282, 71, 41]},</v>
      </c>
      <c r="P41" s="9" t="str">
        <f>TEXT(IF(Q41 = 0, 0, INDEX(AD41:AF41, 1, MATCH(AC41, AD$1:AF$1, 0))), "0")</f>
        <v>282</v>
      </c>
      <c r="Q41" s="9" t="str">
        <f>TEXT(IF(W41 = X41, 0, IF(R41 &lt; 50, AA41, AB41)) * 100, "0")</f>
        <v>71</v>
      </c>
      <c r="R41" s="9" t="str">
        <f>TEXT(Y41 / 2 * 100, "0")</f>
        <v>41</v>
      </c>
      <c r="S41" s="8" t="str">
        <f>"[" &amp; REPT(" ", 3 - LEN(P41)) &amp; P41 &amp; "," &amp; REPT(" ", 3 - LEN(Q41))  &amp; Q41 &amp; "," &amp; REPT(" ", 3 - LEN(R41)) &amp; R41 &amp; "]"</f>
        <v>[282, 71, 41]</v>
      </c>
      <c r="T41" s="15">
        <f>J41/255</f>
        <v>0.58039215686274515</v>
      </c>
      <c r="U41" s="15">
        <f>K41/255</f>
        <v>0</v>
      </c>
      <c r="V41" s="15">
        <f>L41/255</f>
        <v>0.82745098039215681</v>
      </c>
      <c r="W41" s="14">
        <f>MIN(T41:V41)</f>
        <v>0</v>
      </c>
      <c r="X41" s="13">
        <f>MAX(T41:V41)</f>
        <v>0.82745098039215681</v>
      </c>
      <c r="Y41" s="1">
        <f>X41+W41</f>
        <v>0.82745098039215681</v>
      </c>
      <c r="Z41" s="1">
        <f>X41-W41</f>
        <v>0.82745098039215681</v>
      </c>
      <c r="AA41" s="1">
        <f>Z41 / Y41</f>
        <v>1</v>
      </c>
      <c r="AB41" s="1">
        <f>Z41 / (2 - Y41)</f>
        <v>0.70568561872909696</v>
      </c>
      <c r="AC41" s="1" t="str">
        <f>INDEX(T$1:V$1, 0, MATCH(MAX(T41:V41), T41:V41, 0))</f>
        <v>Blue</v>
      </c>
      <c r="AD41" s="4">
        <f>IF(AG41 &lt; 0, AG41 + 360, AG41)</f>
        <v>300</v>
      </c>
      <c r="AE41" s="4">
        <f>IF(AH41 &lt; 0, AH41 + 360, AH41)</f>
        <v>137.91469194312796</v>
      </c>
      <c r="AF41" s="4">
        <f>IF(AI41 &lt; 0, AI41 + 360, AI41)</f>
        <v>282.08530805687207</v>
      </c>
      <c r="AG41" s="3">
        <f>IF(Z41 = 0, 0, ((U41 - V41) / Z41) * 60)</f>
        <v>-60</v>
      </c>
      <c r="AH41" s="3">
        <f>IF(Z41 = 0, 0, (2 + ((V41-T41) / Z41)) * 60)</f>
        <v>137.91469194312796</v>
      </c>
      <c r="AI41" s="3">
        <f>IF(Z41 = 0, 0, (4 + ((T41-U41) / Z41)) * 60)</f>
        <v>282.08530805687207</v>
      </c>
    </row>
    <row r="42" spans="1:35" x14ac:dyDescent="0.3">
      <c r="A42" s="1" t="str">
        <f>C41</f>
        <v>darkblue</v>
      </c>
      <c r="B42" s="1" t="s">
        <v>244</v>
      </c>
      <c r="C42" s="1">
        <v>0</v>
      </c>
      <c r="D42" s="1">
        <v>0</v>
      </c>
      <c r="E42" s="1">
        <v>139</v>
      </c>
      <c r="I42" s="1" t="s">
        <v>209</v>
      </c>
      <c r="J42" s="18">
        <v>255</v>
      </c>
      <c r="K42" s="18">
        <v>20</v>
      </c>
      <c r="L42" s="18">
        <v>147</v>
      </c>
      <c r="M42" s="8" t="str">
        <f>"[" &amp; REPT(" ", 3 - LEN(J42)) &amp; J42 &amp; "," &amp; REPT(" ", 3 - LEN(K42))  &amp; K42 &amp; "," &amp; REPT(" ", 3 - LEN(L42)) &amp; L42 &amp; "]"</f>
        <v>[255, 20,147]</v>
      </c>
      <c r="N42" s="17">
        <f>LEN(I42)</f>
        <v>8</v>
      </c>
      <c r="O42" s="16" t="str">
        <f>I42 &amp; REPT(" ", N$1 - N42 ) &amp; " : { rgb:" &amp; M42 &amp; ", hsl:" &amp; S42 &amp; "}" &amp; IF(ISBLANK(J43), "", ",")</f>
        <v>deeppink             : { rgb:[255, 20,147], hsl:[328,100, 54]},</v>
      </c>
      <c r="P42" s="9" t="str">
        <f>TEXT(IF(Q42 = 0, 0, INDEX(AD42:AF42, 1, MATCH(AC42, AD$1:AF$1, 0))), "0")</f>
        <v>328</v>
      </c>
      <c r="Q42" s="9" t="str">
        <f>TEXT(IF(W42 = X42, 0, IF(R42 &lt; 50, AA42, AB42)) * 100, "0")</f>
        <v>100</v>
      </c>
      <c r="R42" s="9" t="str">
        <f>TEXT(Y42 / 2 * 100, "0")</f>
        <v>54</v>
      </c>
      <c r="S42" s="8" t="str">
        <f>"[" &amp; REPT(" ", 3 - LEN(P42)) &amp; P42 &amp; "," &amp; REPT(" ", 3 - LEN(Q42))  &amp; Q42 &amp; "," &amp; REPT(" ", 3 - LEN(R42)) &amp; R42 &amp; "]"</f>
        <v>[328,100, 54]</v>
      </c>
      <c r="T42" s="15">
        <f>J42/255</f>
        <v>1</v>
      </c>
      <c r="U42" s="15">
        <f>K42/255</f>
        <v>7.8431372549019607E-2</v>
      </c>
      <c r="V42" s="15">
        <f>L42/255</f>
        <v>0.57647058823529407</v>
      </c>
      <c r="W42" s="14">
        <f>MIN(T42:V42)</f>
        <v>7.8431372549019607E-2</v>
      </c>
      <c r="X42" s="13">
        <f>MAX(T42:V42)</f>
        <v>1</v>
      </c>
      <c r="Y42" s="1">
        <f>X42+W42</f>
        <v>1.0784313725490196</v>
      </c>
      <c r="Z42" s="1">
        <f>X42-W42</f>
        <v>0.92156862745098045</v>
      </c>
      <c r="AA42" s="1">
        <f>Z42 / Y42</f>
        <v>0.85454545454545461</v>
      </c>
      <c r="AB42" s="1">
        <f>Z42 / (2 - Y42)</f>
        <v>1</v>
      </c>
      <c r="AC42" s="1" t="str">
        <f>INDEX(T$1:V$1, 0, MATCH(MAX(T42:V42), T42:V42, 0))</f>
        <v>Red</v>
      </c>
      <c r="AD42" s="4">
        <f>IF(AG42 &lt; 0, AG42 + 360, AG42)</f>
        <v>327.57446808510639</v>
      </c>
      <c r="AE42" s="4">
        <f>IF(AH42 &lt; 0, AH42 + 360, AH42)</f>
        <v>92.425531914893611</v>
      </c>
      <c r="AF42" s="4">
        <f>IF(AI42 &lt; 0, AI42 + 360, AI42)</f>
        <v>300</v>
      </c>
      <c r="AG42" s="3">
        <f>IF(Z42 = 0, 0, ((U42 - V42) / Z42) * 60)</f>
        <v>-32.425531914893611</v>
      </c>
      <c r="AH42" s="3">
        <f>IF(Z42 = 0, 0, (2 + ((V42-T42) / Z42)) * 60)</f>
        <v>92.425531914893611</v>
      </c>
      <c r="AI42" s="3">
        <f>IF(Z42 = 0, 0, (4 + ((T42-U42) / Z42)) * 60)</f>
        <v>300</v>
      </c>
    </row>
    <row r="43" spans="1:35" x14ac:dyDescent="0.3">
      <c r="A43" s="1">
        <f>C42</f>
        <v>0</v>
      </c>
      <c r="C43" s="1" t="s">
        <v>243</v>
      </c>
      <c r="I43" s="1" t="s">
        <v>207</v>
      </c>
      <c r="J43" s="18">
        <v>0</v>
      </c>
      <c r="K43" s="18">
        <v>191</v>
      </c>
      <c r="L43" s="18">
        <v>255</v>
      </c>
      <c r="M43" s="8" t="str">
        <f>"[" &amp; REPT(" ", 3 - LEN(J43)) &amp; J43 &amp; "," &amp; REPT(" ", 3 - LEN(K43))  &amp; K43 &amp; "," &amp; REPT(" ", 3 - LEN(L43)) &amp; L43 &amp; "]"</f>
        <v>[  0,191,255]</v>
      </c>
      <c r="N43" s="17">
        <f>LEN(I43)</f>
        <v>11</v>
      </c>
      <c r="O43" s="16" t="str">
        <f>I43 &amp; REPT(" ", N$1 - N43 ) &amp; " : { rgb:" &amp; M43 &amp; ", hsl:" &amp; S43 &amp; "}" &amp; IF(ISBLANK(J44), "", ",")</f>
        <v>deepskyblue          : { rgb:[  0,191,255], hsl:[195,100, 50]},</v>
      </c>
      <c r="P43" s="9" t="str">
        <f>TEXT(IF(Q43 = 0, 0, INDEX(AD43:AF43, 1, MATCH(AC43, AD$1:AF$1, 0))), "0")</f>
        <v>195</v>
      </c>
      <c r="Q43" s="9" t="str">
        <f>TEXT(IF(W43 = X43, 0, IF(R43 &lt; 50, AA43, AB43)) * 100, "0")</f>
        <v>100</v>
      </c>
      <c r="R43" s="9" t="str">
        <f>TEXT(Y43 / 2 * 100, "0")</f>
        <v>50</v>
      </c>
      <c r="S43" s="8" t="str">
        <f>"[" &amp; REPT(" ", 3 - LEN(P43)) &amp; P43 &amp; "," &amp; REPT(" ", 3 - LEN(Q43))  &amp; Q43 &amp; "," &amp; REPT(" ", 3 - LEN(R43)) &amp; R43 &amp; "]"</f>
        <v>[195,100, 50]</v>
      </c>
      <c r="T43" s="15">
        <f>J43/255</f>
        <v>0</v>
      </c>
      <c r="U43" s="15">
        <f>K43/255</f>
        <v>0.74901960784313726</v>
      </c>
      <c r="V43" s="15">
        <f>L43/255</f>
        <v>1</v>
      </c>
      <c r="W43" s="14">
        <f>MIN(T43:V43)</f>
        <v>0</v>
      </c>
      <c r="X43" s="13">
        <f>MAX(T43:V43)</f>
        <v>1</v>
      </c>
      <c r="Y43" s="1">
        <f>X43+W43</f>
        <v>1</v>
      </c>
      <c r="Z43" s="1">
        <f>X43-W43</f>
        <v>1</v>
      </c>
      <c r="AA43" s="1">
        <f>Z43 / Y43</f>
        <v>1</v>
      </c>
      <c r="AB43" s="1">
        <f>Z43 / (2 - Y43)</f>
        <v>1</v>
      </c>
      <c r="AC43" s="1" t="str">
        <f>INDEX(T$1:V$1, 0, MATCH(MAX(T43:V43), T43:V43, 0))</f>
        <v>Blue</v>
      </c>
      <c r="AD43" s="4">
        <f>IF(AG43 &lt; 0, AG43 + 360, AG43)</f>
        <v>344.94117647058823</v>
      </c>
      <c r="AE43" s="4">
        <f>IF(AH43 &lt; 0, AH43 + 360, AH43)</f>
        <v>180</v>
      </c>
      <c r="AF43" s="4">
        <f>IF(AI43 &lt; 0, AI43 + 360, AI43)</f>
        <v>195.05882352941177</v>
      </c>
      <c r="AG43" s="3">
        <f>IF(Z43 = 0, 0, ((U43 - V43) / Z43) * 60)</f>
        <v>-15.058823529411764</v>
      </c>
      <c r="AH43" s="3">
        <f>IF(Z43 = 0, 0, (2 + ((V43-T43) / Z43)) * 60)</f>
        <v>180</v>
      </c>
      <c r="AI43" s="3">
        <f>IF(Z43 = 0, 0, (4 + ((T43-U43) / Z43)) * 60)</f>
        <v>195.05882352941177</v>
      </c>
    </row>
    <row r="44" spans="1:35" x14ac:dyDescent="0.3">
      <c r="A44" s="1" t="str">
        <f>C43</f>
        <v>darkcyan</v>
      </c>
      <c r="B44" s="1" t="s">
        <v>242</v>
      </c>
      <c r="C44" s="1">
        <v>0</v>
      </c>
      <c r="D44" s="1">
        <v>139</v>
      </c>
      <c r="E44" s="1">
        <v>139</v>
      </c>
      <c r="I44" s="1" t="s">
        <v>205</v>
      </c>
      <c r="J44" s="18">
        <v>105</v>
      </c>
      <c r="K44" s="18">
        <v>105</v>
      </c>
      <c r="L44" s="18">
        <v>105</v>
      </c>
      <c r="M44" s="8" t="str">
        <f>"[" &amp; REPT(" ", 3 - LEN(J44)) &amp; J44 &amp; "," &amp; REPT(" ", 3 - LEN(K44))  &amp; K44 &amp; "," &amp; REPT(" ", 3 - LEN(L44)) &amp; L44 &amp; "]"</f>
        <v>[105,105,105]</v>
      </c>
      <c r="N44" s="17">
        <f>LEN(I44)</f>
        <v>7</v>
      </c>
      <c r="O44" s="16" t="str">
        <f>I44 &amp; REPT(" ", N$1 - N44 ) &amp; " : { rgb:" &amp; M44 &amp; ", hsl:" &amp; S44 &amp; "}" &amp; IF(ISBLANK(J45), "", ",")</f>
        <v>dimgray              : { rgb:[105,105,105], hsl:[  0,  0, 41]},</v>
      </c>
      <c r="P44" s="9" t="str">
        <f>TEXT(IF(Q44 = 0, 0, INDEX(AD44:AF44, 1, MATCH(AC44, AD$1:AF$1, 0))), "0")</f>
        <v>0</v>
      </c>
      <c r="Q44" s="9" t="str">
        <f>TEXT(IF(W44 = X44, 0, IF(R44 &lt; 50, AA44, AB44)) * 100, "0")</f>
        <v>0</v>
      </c>
      <c r="R44" s="9" t="str">
        <f>TEXT(Y44 / 2 * 100, "0")</f>
        <v>41</v>
      </c>
      <c r="S44" s="8" t="str">
        <f>"[" &amp; REPT(" ", 3 - LEN(P44)) &amp; P44 &amp; "," &amp; REPT(" ", 3 - LEN(Q44))  &amp; Q44 &amp; "," &amp; REPT(" ", 3 - LEN(R44)) &amp; R44 &amp; "]"</f>
        <v>[  0,  0, 41]</v>
      </c>
      <c r="T44" s="15">
        <f>J44/255</f>
        <v>0.41176470588235292</v>
      </c>
      <c r="U44" s="15">
        <f>K44/255</f>
        <v>0.41176470588235292</v>
      </c>
      <c r="V44" s="15">
        <f>L44/255</f>
        <v>0.41176470588235292</v>
      </c>
      <c r="W44" s="14">
        <f>MIN(T44:V44)</f>
        <v>0.41176470588235292</v>
      </c>
      <c r="X44" s="13">
        <f>MAX(T44:V44)</f>
        <v>0.41176470588235292</v>
      </c>
      <c r="Y44" s="1">
        <f>X44+W44</f>
        <v>0.82352941176470584</v>
      </c>
      <c r="Z44" s="1">
        <f>X44-W44</f>
        <v>0</v>
      </c>
      <c r="AA44" s="1">
        <f>Z44 / Y44</f>
        <v>0</v>
      </c>
      <c r="AB44" s="1">
        <f>Z44 / (2 - Y44)</f>
        <v>0</v>
      </c>
      <c r="AC44" s="1" t="str">
        <f>INDEX(T$1:V$1, 0, MATCH(MAX(T44:V44), T44:V44, 0))</f>
        <v>Red</v>
      </c>
      <c r="AD44" s="4">
        <f>IF(AG44 &lt; 0, AG44 + 360, AG44)</f>
        <v>0</v>
      </c>
      <c r="AE44" s="4">
        <f>IF(AH44 &lt; 0, AH44 + 360, AH44)</f>
        <v>0</v>
      </c>
      <c r="AF44" s="4">
        <f>IF(AI44 &lt; 0, AI44 + 360, AI44)</f>
        <v>0</v>
      </c>
      <c r="AG44" s="3">
        <f>IF(Z44 = 0, 0, ((U44 - V44) / Z44) * 60)</f>
        <v>0</v>
      </c>
      <c r="AH44" s="3">
        <f>IF(Z44 = 0, 0, (2 + ((V44-T44) / Z44)) * 60)</f>
        <v>0</v>
      </c>
      <c r="AI44" s="3">
        <f>IF(Z44 = 0, 0, (4 + ((T44-U44) / Z44)) * 60)</f>
        <v>0</v>
      </c>
    </row>
    <row r="45" spans="1:35" x14ac:dyDescent="0.3">
      <c r="A45" s="1">
        <f>C44</f>
        <v>0</v>
      </c>
      <c r="C45" s="1" t="s">
        <v>241</v>
      </c>
      <c r="I45" s="1" t="s">
        <v>204</v>
      </c>
      <c r="J45" s="18">
        <v>105</v>
      </c>
      <c r="K45" s="18">
        <v>105</v>
      </c>
      <c r="L45" s="18">
        <v>105</v>
      </c>
      <c r="M45" s="8" t="str">
        <f>"[" &amp; REPT(" ", 3 - LEN(J45)) &amp; J45 &amp; "," &amp; REPT(" ", 3 - LEN(K45))  &amp; K45 &amp; "," &amp; REPT(" ", 3 - LEN(L45)) &amp; L45 &amp; "]"</f>
        <v>[105,105,105]</v>
      </c>
      <c r="N45" s="17">
        <f>LEN(I45)</f>
        <v>7</v>
      </c>
      <c r="O45" s="16" t="str">
        <f>I45 &amp; REPT(" ", N$1 - N45 ) &amp; " : { rgb:" &amp; M45 &amp; ", hsl:" &amp; S45 &amp; "}" &amp; IF(ISBLANK(J46), "", ",")</f>
        <v>dimgrey              : { rgb:[105,105,105], hsl:[  0,  0, 41]},</v>
      </c>
      <c r="P45" s="9" t="str">
        <f>TEXT(IF(Q45 = 0, 0, INDEX(AD45:AF45, 1, MATCH(AC45, AD$1:AF$1, 0))), "0")</f>
        <v>0</v>
      </c>
      <c r="Q45" s="9" t="str">
        <f>TEXT(IF(W45 = X45, 0, IF(R45 &lt; 50, AA45, AB45)) * 100, "0")</f>
        <v>0</v>
      </c>
      <c r="R45" s="9" t="str">
        <f>TEXT(Y45 / 2 * 100, "0")</f>
        <v>41</v>
      </c>
      <c r="S45" s="8" t="str">
        <f>"[" &amp; REPT(" ", 3 - LEN(P45)) &amp; P45 &amp; "," &amp; REPT(" ", 3 - LEN(Q45))  &amp; Q45 &amp; "," &amp; REPT(" ", 3 - LEN(R45)) &amp; R45 &amp; "]"</f>
        <v>[  0,  0, 41]</v>
      </c>
      <c r="T45" s="15">
        <f>J45/255</f>
        <v>0.41176470588235292</v>
      </c>
      <c r="U45" s="15">
        <f>K45/255</f>
        <v>0.41176470588235292</v>
      </c>
      <c r="V45" s="15">
        <f>L45/255</f>
        <v>0.41176470588235292</v>
      </c>
      <c r="W45" s="14">
        <f>MIN(T45:V45)</f>
        <v>0.41176470588235292</v>
      </c>
      <c r="X45" s="13">
        <f>MAX(T45:V45)</f>
        <v>0.41176470588235292</v>
      </c>
      <c r="Y45" s="1">
        <f>X45+W45</f>
        <v>0.82352941176470584</v>
      </c>
      <c r="Z45" s="1">
        <f>X45-W45</f>
        <v>0</v>
      </c>
      <c r="AA45" s="1">
        <f>Z45 / Y45</f>
        <v>0</v>
      </c>
      <c r="AB45" s="1">
        <f>Z45 / (2 - Y45)</f>
        <v>0</v>
      </c>
      <c r="AC45" s="1" t="str">
        <f>INDEX(T$1:V$1, 0, MATCH(MAX(T45:V45), T45:V45, 0))</f>
        <v>Red</v>
      </c>
      <c r="AD45" s="4">
        <f>IF(AG45 &lt; 0, AG45 + 360, AG45)</f>
        <v>0</v>
      </c>
      <c r="AE45" s="4">
        <f>IF(AH45 &lt; 0, AH45 + 360, AH45)</f>
        <v>0</v>
      </c>
      <c r="AF45" s="4">
        <f>IF(AI45 &lt; 0, AI45 + 360, AI45)</f>
        <v>0</v>
      </c>
      <c r="AG45" s="3">
        <f>IF(Z45 = 0, 0, ((U45 - V45) / Z45) * 60)</f>
        <v>0</v>
      </c>
      <c r="AH45" s="3">
        <f>IF(Z45 = 0, 0, (2 + ((V45-T45) / Z45)) * 60)</f>
        <v>0</v>
      </c>
      <c r="AI45" s="3">
        <f>IF(Z45 = 0, 0, (4 + ((T45-U45) / Z45)) * 60)</f>
        <v>0</v>
      </c>
    </row>
    <row r="46" spans="1:35" x14ac:dyDescent="0.3">
      <c r="A46" s="1" t="str">
        <f>C45</f>
        <v>darkgoldenrod</v>
      </c>
      <c r="B46" s="1" t="s">
        <v>240</v>
      </c>
      <c r="C46" s="1">
        <v>184</v>
      </c>
      <c r="D46" s="1">
        <v>134</v>
      </c>
      <c r="E46" s="1">
        <v>11</v>
      </c>
      <c r="I46" s="1" t="s">
        <v>202</v>
      </c>
      <c r="J46" s="18">
        <v>30</v>
      </c>
      <c r="K46" s="18">
        <v>144</v>
      </c>
      <c r="L46" s="18">
        <v>255</v>
      </c>
      <c r="M46" s="8" t="str">
        <f>"[" &amp; REPT(" ", 3 - LEN(J46)) &amp; J46 &amp; "," &amp; REPT(" ", 3 - LEN(K46))  &amp; K46 &amp; "," &amp; REPT(" ", 3 - LEN(L46)) &amp; L46 &amp; "]"</f>
        <v>[ 30,144,255]</v>
      </c>
      <c r="N46" s="17">
        <f>LEN(I46)</f>
        <v>10</v>
      </c>
      <c r="O46" s="16" t="str">
        <f>I46 &amp; REPT(" ", N$1 - N46 ) &amp; " : { rgb:" &amp; M46 &amp; ", hsl:" &amp; S46 &amp; "}" &amp; IF(ISBLANK(J47), "", ",")</f>
        <v>dodgerblue           : { rgb:[ 30,144,255], hsl:[210,100, 56]},</v>
      </c>
      <c r="P46" s="9" t="str">
        <f>TEXT(IF(Q46 = 0, 0, INDEX(AD46:AF46, 1, MATCH(AC46, AD$1:AF$1, 0))), "0")</f>
        <v>210</v>
      </c>
      <c r="Q46" s="9" t="str">
        <f>TEXT(IF(W46 = X46, 0, IF(R46 &lt; 50, AA46, AB46)) * 100, "0")</f>
        <v>100</v>
      </c>
      <c r="R46" s="9" t="str">
        <f>TEXT(Y46 / 2 * 100, "0")</f>
        <v>56</v>
      </c>
      <c r="S46" s="8" t="str">
        <f>"[" &amp; REPT(" ", 3 - LEN(P46)) &amp; P46 &amp; "," &amp; REPT(" ", 3 - LEN(Q46))  &amp; Q46 &amp; "," &amp; REPT(" ", 3 - LEN(R46)) &amp; R46 &amp; "]"</f>
        <v>[210,100, 56]</v>
      </c>
      <c r="T46" s="15">
        <f>J46/255</f>
        <v>0.11764705882352941</v>
      </c>
      <c r="U46" s="15">
        <f>K46/255</f>
        <v>0.56470588235294117</v>
      </c>
      <c r="V46" s="15">
        <f>L46/255</f>
        <v>1</v>
      </c>
      <c r="W46" s="14">
        <f>MIN(T46:V46)</f>
        <v>0.11764705882352941</v>
      </c>
      <c r="X46" s="13">
        <f>MAX(T46:V46)</f>
        <v>1</v>
      </c>
      <c r="Y46" s="1">
        <f>X46+W46</f>
        <v>1.1176470588235294</v>
      </c>
      <c r="Z46" s="1">
        <f>X46-W46</f>
        <v>0.88235294117647056</v>
      </c>
      <c r="AA46" s="1">
        <f>Z46 / Y46</f>
        <v>0.78947368421052633</v>
      </c>
      <c r="AB46" s="1">
        <f>Z46 / (2 - Y46)</f>
        <v>1</v>
      </c>
      <c r="AC46" s="1" t="str">
        <f>INDEX(T$1:V$1, 0, MATCH(MAX(T46:V46), T46:V46, 0))</f>
        <v>Blue</v>
      </c>
      <c r="AD46" s="4">
        <f>IF(AG46 &lt; 0, AG46 + 360, AG46)</f>
        <v>330.4</v>
      </c>
      <c r="AE46" s="4">
        <f>IF(AH46 &lt; 0, AH46 + 360, AH46)</f>
        <v>180</v>
      </c>
      <c r="AF46" s="4">
        <f>IF(AI46 &lt; 0, AI46 + 360, AI46)</f>
        <v>209.6</v>
      </c>
      <c r="AG46" s="3">
        <f>IF(Z46 = 0, 0, ((U46 - V46) / Z46) * 60)</f>
        <v>-29.6</v>
      </c>
      <c r="AH46" s="3">
        <f>IF(Z46 = 0, 0, (2 + ((V46-T46) / Z46)) * 60)</f>
        <v>180</v>
      </c>
      <c r="AI46" s="3">
        <f>IF(Z46 = 0, 0, (4 + ((T46-U46) / Z46)) * 60)</f>
        <v>209.6</v>
      </c>
    </row>
    <row r="47" spans="1:35" x14ac:dyDescent="0.3">
      <c r="A47" s="1">
        <f>C46</f>
        <v>184</v>
      </c>
      <c r="C47" s="1" t="s">
        <v>239</v>
      </c>
      <c r="I47" s="1" t="s">
        <v>200</v>
      </c>
      <c r="J47" s="18">
        <v>178</v>
      </c>
      <c r="K47" s="18">
        <v>34</v>
      </c>
      <c r="L47" s="18">
        <v>34</v>
      </c>
      <c r="M47" s="8" t="str">
        <f>"[" &amp; REPT(" ", 3 - LEN(J47)) &amp; J47 &amp; "," &amp; REPT(" ", 3 - LEN(K47))  &amp; K47 &amp; "," &amp; REPT(" ", 3 - LEN(L47)) &amp; L47 &amp; "]"</f>
        <v>[178, 34, 34]</v>
      </c>
      <c r="N47" s="17">
        <f>LEN(I47)</f>
        <v>9</v>
      </c>
      <c r="O47" s="16" t="str">
        <f>I47 &amp; REPT(" ", N$1 - N47 ) &amp; " : { rgb:" &amp; M47 &amp; ", hsl:" &amp; S47 &amp; "}" &amp; IF(ISBLANK(J48), "", ",")</f>
        <v>firebrick            : { rgb:[178, 34, 34], hsl:[  0, 48, 42]},</v>
      </c>
      <c r="P47" s="9" t="str">
        <f>TEXT(IF(Q47 = 0, 0, INDEX(AD47:AF47, 1, MATCH(AC47, AD$1:AF$1, 0))), "0")</f>
        <v>0</v>
      </c>
      <c r="Q47" s="9" t="str">
        <f>TEXT(IF(W47 = X47, 0, IF(R47 &lt; 50, AA47, AB47)) * 100, "0")</f>
        <v>48</v>
      </c>
      <c r="R47" s="9" t="str">
        <f>TEXT(Y47 / 2 * 100, "0")</f>
        <v>42</v>
      </c>
      <c r="S47" s="8" t="str">
        <f>"[" &amp; REPT(" ", 3 - LEN(P47)) &amp; P47 &amp; "," &amp; REPT(" ", 3 - LEN(Q47))  &amp; Q47 &amp; "," &amp; REPT(" ", 3 - LEN(R47)) &amp; R47 &amp; "]"</f>
        <v>[  0, 48, 42]</v>
      </c>
      <c r="T47" s="15">
        <f>J47/255</f>
        <v>0.69803921568627447</v>
      </c>
      <c r="U47" s="15">
        <f>K47/255</f>
        <v>0.13333333333333333</v>
      </c>
      <c r="V47" s="15">
        <f>L47/255</f>
        <v>0.13333333333333333</v>
      </c>
      <c r="W47" s="14">
        <f>MIN(T47:V47)</f>
        <v>0.13333333333333333</v>
      </c>
      <c r="X47" s="13">
        <f>MAX(T47:V47)</f>
        <v>0.69803921568627447</v>
      </c>
      <c r="Y47" s="1">
        <f>X47+W47</f>
        <v>0.83137254901960778</v>
      </c>
      <c r="Z47" s="1">
        <f>X47-W47</f>
        <v>0.56470588235294117</v>
      </c>
      <c r="AA47" s="1">
        <f>Z47 / Y47</f>
        <v>0.679245283018868</v>
      </c>
      <c r="AB47" s="1">
        <f>Z47 / (2 - Y47)</f>
        <v>0.48322147651006708</v>
      </c>
      <c r="AC47" s="1" t="str">
        <f>INDEX(T$1:V$1, 0, MATCH(MAX(T47:V47), T47:V47, 0))</f>
        <v>Red</v>
      </c>
      <c r="AD47" s="4">
        <f>IF(AG47 &lt; 0, AG47 + 360, AG47)</f>
        <v>0</v>
      </c>
      <c r="AE47" s="4">
        <f>IF(AH47 &lt; 0, AH47 + 360, AH47)</f>
        <v>60</v>
      </c>
      <c r="AF47" s="4">
        <f>IF(AI47 &lt; 0, AI47 + 360, AI47)</f>
        <v>300</v>
      </c>
      <c r="AG47" s="3">
        <f>IF(Z47 = 0, 0, ((U47 - V47) / Z47) * 60)</f>
        <v>0</v>
      </c>
      <c r="AH47" s="3">
        <f>IF(Z47 = 0, 0, (2 + ((V47-T47) / Z47)) * 60)</f>
        <v>60</v>
      </c>
      <c r="AI47" s="3">
        <f>IF(Z47 = 0, 0, (4 + ((T47-U47) / Z47)) * 60)</f>
        <v>300</v>
      </c>
    </row>
    <row r="48" spans="1:35" x14ac:dyDescent="0.3">
      <c r="A48" s="1" t="str">
        <f>C47</f>
        <v>darkgray</v>
      </c>
      <c r="B48" s="1" t="s">
        <v>235</v>
      </c>
      <c r="C48" s="1">
        <v>169</v>
      </c>
      <c r="D48" s="1">
        <v>169</v>
      </c>
      <c r="E48" s="1">
        <v>169</v>
      </c>
      <c r="I48" s="1" t="s">
        <v>198</v>
      </c>
      <c r="J48" s="18">
        <v>255</v>
      </c>
      <c r="K48" s="18">
        <v>250</v>
      </c>
      <c r="L48" s="18">
        <v>240</v>
      </c>
      <c r="M48" s="8" t="str">
        <f>"[" &amp; REPT(" ", 3 - LEN(J48)) &amp; J48 &amp; "," &amp; REPT(" ", 3 - LEN(K48))  &amp; K48 &amp; "," &amp; REPT(" ", 3 - LEN(L48)) &amp; L48 &amp; "]"</f>
        <v>[255,250,240]</v>
      </c>
      <c r="N48" s="17">
        <f>LEN(I48)</f>
        <v>11</v>
      </c>
      <c r="O48" s="16" t="str">
        <f>I48 &amp; REPT(" ", N$1 - N48 ) &amp; " : { rgb:" &amp; M48 &amp; ", hsl:" &amp; S48 &amp; "}" &amp; IF(ISBLANK(J49), "", ",")</f>
        <v>floralwhite          : { rgb:[255,250,240], hsl:[ 40,100, 97]},</v>
      </c>
      <c r="P48" s="9" t="str">
        <f>TEXT(IF(Q48 = 0, 0, INDEX(AD48:AF48, 1, MATCH(AC48, AD$1:AF$1, 0))), "0")</f>
        <v>40</v>
      </c>
      <c r="Q48" s="9" t="str">
        <f>TEXT(IF(W48 = X48, 0, IF(R48 &lt; 50, AA48, AB48)) * 100, "0")</f>
        <v>100</v>
      </c>
      <c r="R48" s="9" t="str">
        <f>TEXT(Y48 / 2 * 100, "0")</f>
        <v>97</v>
      </c>
      <c r="S48" s="8" t="str">
        <f>"[" &amp; REPT(" ", 3 - LEN(P48)) &amp; P48 &amp; "," &amp; REPT(" ", 3 - LEN(Q48))  &amp; Q48 &amp; "," &amp; REPT(" ", 3 - LEN(R48)) &amp; R48 &amp; "]"</f>
        <v>[ 40,100, 97]</v>
      </c>
      <c r="T48" s="15">
        <f>J48/255</f>
        <v>1</v>
      </c>
      <c r="U48" s="15">
        <f>K48/255</f>
        <v>0.98039215686274506</v>
      </c>
      <c r="V48" s="15">
        <f>L48/255</f>
        <v>0.94117647058823528</v>
      </c>
      <c r="W48" s="14">
        <f>MIN(T48:V48)</f>
        <v>0.94117647058823528</v>
      </c>
      <c r="X48" s="13">
        <f>MAX(T48:V48)</f>
        <v>1</v>
      </c>
      <c r="Y48" s="1">
        <f>X48+W48</f>
        <v>1.9411764705882353</v>
      </c>
      <c r="Z48" s="1">
        <f>X48-W48</f>
        <v>5.8823529411764719E-2</v>
      </c>
      <c r="AA48" s="1">
        <f>Z48 / Y48</f>
        <v>3.0303030303030311E-2</v>
      </c>
      <c r="AB48" s="1">
        <f>Z48 / (2 - Y48)</f>
        <v>1</v>
      </c>
      <c r="AC48" s="1" t="str">
        <f>INDEX(T$1:V$1, 0, MATCH(MAX(T48:V48), T48:V48, 0))</f>
        <v>Red</v>
      </c>
      <c r="AD48" s="4">
        <f>IF(AG48 &lt; 0, AG48 + 360, AG48)</f>
        <v>39.999999999999964</v>
      </c>
      <c r="AE48" s="4">
        <f>IF(AH48 &lt; 0, AH48 + 360, AH48)</f>
        <v>60</v>
      </c>
      <c r="AF48" s="4">
        <f>IF(AI48 &lt; 0, AI48 + 360, AI48)</f>
        <v>260.00000000000006</v>
      </c>
      <c r="AG48" s="3">
        <f>IF(Z48 = 0, 0, ((U48 - V48) / Z48) * 60)</f>
        <v>39.999999999999964</v>
      </c>
      <c r="AH48" s="3">
        <f>IF(Z48 = 0, 0, (2 + ((V48-T48) / Z48)) * 60)</f>
        <v>60</v>
      </c>
      <c r="AI48" s="3">
        <f>IF(Z48 = 0, 0, (4 + ((T48-U48) / Z48)) * 60)</f>
        <v>260.00000000000006</v>
      </c>
    </row>
    <row r="49" spans="1:35" x14ac:dyDescent="0.3">
      <c r="A49" s="1">
        <f>C48</f>
        <v>169</v>
      </c>
      <c r="C49" s="1" t="s">
        <v>238</v>
      </c>
      <c r="I49" s="1" t="s">
        <v>196</v>
      </c>
      <c r="J49" s="18">
        <v>34</v>
      </c>
      <c r="K49" s="18">
        <v>139</v>
      </c>
      <c r="L49" s="18">
        <v>34</v>
      </c>
      <c r="M49" s="8" t="str">
        <f>"[" &amp; REPT(" ", 3 - LEN(J49)) &amp; J49 &amp; "," &amp; REPT(" ", 3 - LEN(K49))  &amp; K49 &amp; "," &amp; REPT(" ", 3 - LEN(L49)) &amp; L49 &amp; "]"</f>
        <v>[ 34,139, 34]</v>
      </c>
      <c r="N49" s="17">
        <f>LEN(I49)</f>
        <v>11</v>
      </c>
      <c r="O49" s="16" t="str">
        <f>I49 &amp; REPT(" ", N$1 - N49 ) &amp; " : { rgb:" &amp; M49 &amp; ", hsl:" &amp; S49 &amp; "}" &amp; IF(ISBLANK(J50), "", ",")</f>
        <v>forestgreen          : { rgb:[ 34,139, 34], hsl:[120, 31, 34]},</v>
      </c>
      <c r="P49" s="9" t="str">
        <f>TEXT(IF(Q49 = 0, 0, INDEX(AD49:AF49, 1, MATCH(AC49, AD$1:AF$1, 0))), "0")</f>
        <v>120</v>
      </c>
      <c r="Q49" s="9" t="str">
        <f>TEXT(IF(W49 = X49, 0, IF(R49 &lt; 50, AA49, AB49)) * 100, "0")</f>
        <v>31</v>
      </c>
      <c r="R49" s="9" t="str">
        <f>TEXT(Y49 / 2 * 100, "0")</f>
        <v>34</v>
      </c>
      <c r="S49" s="8" t="str">
        <f>"[" &amp; REPT(" ", 3 - LEN(P49)) &amp; P49 &amp; "," &amp; REPT(" ", 3 - LEN(Q49))  &amp; Q49 &amp; "," &amp; REPT(" ", 3 - LEN(R49)) &amp; R49 &amp; "]"</f>
        <v>[120, 31, 34]</v>
      </c>
      <c r="T49" s="15">
        <f>J49/255</f>
        <v>0.13333333333333333</v>
      </c>
      <c r="U49" s="15">
        <f>K49/255</f>
        <v>0.54509803921568623</v>
      </c>
      <c r="V49" s="15">
        <f>L49/255</f>
        <v>0.13333333333333333</v>
      </c>
      <c r="W49" s="14">
        <f>MIN(T49:V49)</f>
        <v>0.13333333333333333</v>
      </c>
      <c r="X49" s="13">
        <f>MAX(T49:V49)</f>
        <v>0.54509803921568623</v>
      </c>
      <c r="Y49" s="1">
        <f>X49+W49</f>
        <v>0.67843137254901953</v>
      </c>
      <c r="Z49" s="1">
        <f>X49-W49</f>
        <v>0.41176470588235292</v>
      </c>
      <c r="AA49" s="1">
        <f>Z49 / Y49</f>
        <v>0.60693641618497118</v>
      </c>
      <c r="AB49" s="1">
        <f>Z49 / (2 - Y49)</f>
        <v>0.31157270029673584</v>
      </c>
      <c r="AC49" s="1" t="str">
        <f>INDEX(T$1:V$1, 0, MATCH(MAX(T49:V49), T49:V49, 0))</f>
        <v>Green</v>
      </c>
      <c r="AD49" s="4">
        <f>IF(AG49 &lt; 0, AG49 + 360, AG49)</f>
        <v>60</v>
      </c>
      <c r="AE49" s="4">
        <f>IF(AH49 &lt; 0, AH49 + 360, AH49)</f>
        <v>120</v>
      </c>
      <c r="AF49" s="4">
        <f>IF(AI49 &lt; 0, AI49 + 360, AI49)</f>
        <v>180</v>
      </c>
      <c r="AG49" s="3">
        <f>IF(Z49 = 0, 0, ((U49 - V49) / Z49) * 60)</f>
        <v>60</v>
      </c>
      <c r="AH49" s="3">
        <f>IF(Z49 = 0, 0, (2 + ((V49-T49) / Z49)) * 60)</f>
        <v>120</v>
      </c>
      <c r="AI49" s="3">
        <f>IF(Z49 = 0, 0, (4 + ((T49-U49) / Z49)) * 60)</f>
        <v>180</v>
      </c>
    </row>
    <row r="50" spans="1:35" x14ac:dyDescent="0.3">
      <c r="A50" s="1" t="str">
        <f>C49</f>
        <v>darkgreen</v>
      </c>
      <c r="B50" s="1" t="s">
        <v>237</v>
      </c>
      <c r="C50" s="1">
        <v>0</v>
      </c>
      <c r="D50" s="1">
        <v>100</v>
      </c>
      <c r="E50" s="1">
        <v>0</v>
      </c>
      <c r="I50" s="1" t="s">
        <v>194</v>
      </c>
      <c r="J50" s="18">
        <v>255</v>
      </c>
      <c r="K50" s="18">
        <v>0</v>
      </c>
      <c r="L50" s="18">
        <v>255</v>
      </c>
      <c r="M50" s="8" t="str">
        <f>"[" &amp; REPT(" ", 3 - LEN(J50)) &amp; J50 &amp; "," &amp; REPT(" ", 3 - LEN(K50))  &amp; K50 &amp; "," &amp; REPT(" ", 3 - LEN(L50)) &amp; L50 &amp; "]"</f>
        <v>[255,  0,255]</v>
      </c>
      <c r="N50" s="17">
        <f>LEN(I50)</f>
        <v>7</v>
      </c>
      <c r="O50" s="16" t="str">
        <f>I50 &amp; REPT(" ", N$1 - N50 ) &amp; " : { rgb:" &amp; M50 &amp; ", hsl:" &amp; S50 &amp; "}" &amp; IF(ISBLANK(J51), "", ",")</f>
        <v>fuchsia              : { rgb:[255,  0,255], hsl:[300,100, 50]},</v>
      </c>
      <c r="P50" s="9" t="str">
        <f>TEXT(IF(Q50 = 0, 0, INDEX(AD50:AF50, 1, MATCH(AC50, AD$1:AF$1, 0))), "0")</f>
        <v>300</v>
      </c>
      <c r="Q50" s="9" t="str">
        <f>TEXT(IF(W50 = X50, 0, IF(R50 &lt; 50, AA50, AB50)) * 100, "0")</f>
        <v>100</v>
      </c>
      <c r="R50" s="9" t="str">
        <f>TEXT(Y50 / 2 * 100, "0")</f>
        <v>50</v>
      </c>
      <c r="S50" s="8" t="str">
        <f>"[" &amp; REPT(" ", 3 - LEN(P50)) &amp; P50 &amp; "," &amp; REPT(" ", 3 - LEN(Q50))  &amp; Q50 &amp; "," &amp; REPT(" ", 3 - LEN(R50)) &amp; R50 &amp; "]"</f>
        <v>[300,100, 50]</v>
      </c>
      <c r="T50" s="15">
        <f>J50/255</f>
        <v>1</v>
      </c>
      <c r="U50" s="15">
        <f>K50/255</f>
        <v>0</v>
      </c>
      <c r="V50" s="15">
        <f>L50/255</f>
        <v>1</v>
      </c>
      <c r="W50" s="14">
        <f>MIN(T50:V50)</f>
        <v>0</v>
      </c>
      <c r="X50" s="13">
        <f>MAX(T50:V50)</f>
        <v>1</v>
      </c>
      <c r="Y50" s="1">
        <f>X50+W50</f>
        <v>1</v>
      </c>
      <c r="Z50" s="1">
        <f>X50-W50</f>
        <v>1</v>
      </c>
      <c r="AA50" s="1">
        <f>Z50 / Y50</f>
        <v>1</v>
      </c>
      <c r="AB50" s="1">
        <f>Z50 / (2 - Y50)</f>
        <v>1</v>
      </c>
      <c r="AC50" s="1" t="str">
        <f>INDEX(T$1:V$1, 0, MATCH(MAX(T50:V50), T50:V50, 0))</f>
        <v>Red</v>
      </c>
      <c r="AD50" s="4">
        <f>IF(AG50 &lt; 0, AG50 + 360, AG50)</f>
        <v>300</v>
      </c>
      <c r="AE50" s="4">
        <f>IF(AH50 &lt; 0, AH50 + 360, AH50)</f>
        <v>120</v>
      </c>
      <c r="AF50" s="4">
        <f>IF(AI50 &lt; 0, AI50 + 360, AI50)</f>
        <v>300</v>
      </c>
      <c r="AG50" s="3">
        <f>IF(Z50 = 0, 0, ((U50 - V50) / Z50) * 60)</f>
        <v>-60</v>
      </c>
      <c r="AH50" s="3">
        <f>IF(Z50 = 0, 0, (2 + ((V50-T50) / Z50)) * 60)</f>
        <v>120</v>
      </c>
      <c r="AI50" s="3">
        <f>IF(Z50 = 0, 0, (4 + ((T50-U50) / Z50)) * 60)</f>
        <v>300</v>
      </c>
    </row>
    <row r="51" spans="1:35" x14ac:dyDescent="0.3">
      <c r="A51" s="1">
        <f>C50</f>
        <v>0</v>
      </c>
      <c r="C51" s="1" t="s">
        <v>236</v>
      </c>
      <c r="I51" s="1" t="s">
        <v>193</v>
      </c>
      <c r="J51" s="18">
        <v>220</v>
      </c>
      <c r="K51" s="18">
        <v>220</v>
      </c>
      <c r="L51" s="18">
        <v>220</v>
      </c>
      <c r="M51" s="8" t="str">
        <f>"[" &amp; REPT(" ", 3 - LEN(J51)) &amp; J51 &amp; "," &amp; REPT(" ", 3 - LEN(K51))  &amp; K51 &amp; "," &amp; REPT(" ", 3 - LEN(L51)) &amp; L51 &amp; "]"</f>
        <v>[220,220,220]</v>
      </c>
      <c r="N51" s="17">
        <f>LEN(I51)</f>
        <v>9</v>
      </c>
      <c r="O51" s="16" t="str">
        <f>I51 &amp; REPT(" ", N$1 - N51 ) &amp; " : { rgb:" &amp; M51 &amp; ", hsl:" &amp; S51 &amp; "}" &amp; IF(ISBLANK(J52), "", ",")</f>
        <v>gainsboro            : { rgb:[220,220,220], hsl:[  0,  0, 86]},</v>
      </c>
      <c r="P51" s="9" t="str">
        <f>TEXT(IF(Q51 = 0, 0, INDEX(AD51:AF51, 1, MATCH(AC51, AD$1:AF$1, 0))), "0")</f>
        <v>0</v>
      </c>
      <c r="Q51" s="9" t="str">
        <f>TEXT(IF(W51 = X51, 0, IF(R51 &lt; 50, AA51, AB51)) * 100, "0")</f>
        <v>0</v>
      </c>
      <c r="R51" s="9" t="str">
        <f>TEXT(Y51 / 2 * 100, "0")</f>
        <v>86</v>
      </c>
      <c r="S51" s="8" t="str">
        <f>"[" &amp; REPT(" ", 3 - LEN(P51)) &amp; P51 &amp; "," &amp; REPT(" ", 3 - LEN(Q51))  &amp; Q51 &amp; "," &amp; REPT(" ", 3 - LEN(R51)) &amp; R51 &amp; "]"</f>
        <v>[  0,  0, 86]</v>
      </c>
      <c r="T51" s="15">
        <f>J51/255</f>
        <v>0.86274509803921573</v>
      </c>
      <c r="U51" s="15">
        <f>K51/255</f>
        <v>0.86274509803921573</v>
      </c>
      <c r="V51" s="15">
        <f>L51/255</f>
        <v>0.86274509803921573</v>
      </c>
      <c r="W51" s="14">
        <f>MIN(T51:V51)</f>
        <v>0.86274509803921573</v>
      </c>
      <c r="X51" s="13">
        <f>MAX(T51:V51)</f>
        <v>0.86274509803921573</v>
      </c>
      <c r="Y51" s="1">
        <f>X51+W51</f>
        <v>1.7254901960784315</v>
      </c>
      <c r="Z51" s="1">
        <f>X51-W51</f>
        <v>0</v>
      </c>
      <c r="AA51" s="1">
        <f>Z51 / Y51</f>
        <v>0</v>
      </c>
      <c r="AB51" s="1">
        <f>Z51 / (2 - Y51)</f>
        <v>0</v>
      </c>
      <c r="AC51" s="1" t="str">
        <f>INDEX(T$1:V$1, 0, MATCH(MAX(T51:V51), T51:V51, 0))</f>
        <v>Red</v>
      </c>
      <c r="AD51" s="4">
        <f>IF(AG51 &lt; 0, AG51 + 360, AG51)</f>
        <v>0</v>
      </c>
      <c r="AE51" s="4">
        <f>IF(AH51 &lt; 0, AH51 + 360, AH51)</f>
        <v>0</v>
      </c>
      <c r="AF51" s="4">
        <f>IF(AI51 &lt; 0, AI51 + 360, AI51)</f>
        <v>0</v>
      </c>
      <c r="AG51" s="3">
        <f>IF(Z51 = 0, 0, ((U51 - V51) / Z51) * 60)</f>
        <v>0</v>
      </c>
      <c r="AH51" s="3">
        <f>IF(Z51 = 0, 0, (2 + ((V51-T51) / Z51)) * 60)</f>
        <v>0</v>
      </c>
      <c r="AI51" s="3">
        <f>IF(Z51 = 0, 0, (4 + ((T51-U51) / Z51)) * 60)</f>
        <v>0</v>
      </c>
    </row>
    <row r="52" spans="1:35" x14ac:dyDescent="0.3">
      <c r="A52" s="1" t="str">
        <f>C51</f>
        <v>darkgrey</v>
      </c>
      <c r="B52" s="1" t="s">
        <v>235</v>
      </c>
      <c r="C52" s="1">
        <v>169</v>
      </c>
      <c r="D52" s="1">
        <v>169</v>
      </c>
      <c r="E52" s="1">
        <v>169</v>
      </c>
      <c r="I52" s="1" t="s">
        <v>191</v>
      </c>
      <c r="J52" s="18">
        <v>248</v>
      </c>
      <c r="K52" s="18">
        <v>248</v>
      </c>
      <c r="L52" s="18">
        <v>255</v>
      </c>
      <c r="M52" s="8" t="str">
        <f>"[" &amp; REPT(" ", 3 - LEN(J52)) &amp; J52 &amp; "," &amp; REPT(" ", 3 - LEN(K52))  &amp; K52 &amp; "," &amp; REPT(" ", 3 - LEN(L52)) &amp; L52 &amp; "]"</f>
        <v>[248,248,255]</v>
      </c>
      <c r="N52" s="17">
        <f>LEN(I52)</f>
        <v>10</v>
      </c>
      <c r="O52" s="16" t="str">
        <f>I52 &amp; REPT(" ", N$1 - N52 ) &amp; " : { rgb:" &amp; M52 &amp; ", hsl:" &amp; S52 &amp; "}" &amp; IF(ISBLANK(J53), "", ",")</f>
        <v>ghostwhite           : { rgb:[248,248,255], hsl:[240,100, 99]},</v>
      </c>
      <c r="P52" s="9" t="str">
        <f>TEXT(IF(Q52 = 0, 0, INDEX(AD52:AF52, 1, MATCH(AC52, AD$1:AF$1, 0))), "0")</f>
        <v>240</v>
      </c>
      <c r="Q52" s="9" t="str">
        <f>TEXT(IF(W52 = X52, 0, IF(R52 &lt; 50, AA52, AB52)) * 100, "0")</f>
        <v>100</v>
      </c>
      <c r="R52" s="9" t="str">
        <f>TEXT(Y52 / 2 * 100, "0")</f>
        <v>99</v>
      </c>
      <c r="S52" s="8" t="str">
        <f>"[" &amp; REPT(" ", 3 - LEN(P52)) &amp; P52 &amp; "," &amp; REPT(" ", 3 - LEN(Q52))  &amp; Q52 &amp; "," &amp; REPT(" ", 3 - LEN(R52)) &amp; R52 &amp; "]"</f>
        <v>[240,100, 99]</v>
      </c>
      <c r="T52" s="15">
        <f>J52/255</f>
        <v>0.97254901960784312</v>
      </c>
      <c r="U52" s="15">
        <f>K52/255</f>
        <v>0.97254901960784312</v>
      </c>
      <c r="V52" s="15">
        <f>L52/255</f>
        <v>1</v>
      </c>
      <c r="W52" s="14">
        <f>MIN(T52:V52)</f>
        <v>0.97254901960784312</v>
      </c>
      <c r="X52" s="13">
        <f>MAX(T52:V52)</f>
        <v>1</v>
      </c>
      <c r="Y52" s="1">
        <f>X52+W52</f>
        <v>1.9725490196078432</v>
      </c>
      <c r="Z52" s="1">
        <f>X52-W52</f>
        <v>2.7450980392156876E-2</v>
      </c>
      <c r="AA52" s="1">
        <f>Z52 / Y52</f>
        <v>1.3916500994035791E-2</v>
      </c>
      <c r="AB52" s="1">
        <f>Z52 / (2 - Y52)</f>
        <v>1.000000000000004</v>
      </c>
      <c r="AC52" s="1" t="str">
        <f>INDEX(T$1:V$1, 0, MATCH(MAX(T52:V52), T52:V52, 0))</f>
        <v>Blue</v>
      </c>
      <c r="AD52" s="4">
        <f>IF(AG52 &lt; 0, AG52 + 360, AG52)</f>
        <v>300</v>
      </c>
      <c r="AE52" s="4">
        <f>IF(AH52 &lt; 0, AH52 + 360, AH52)</f>
        <v>180</v>
      </c>
      <c r="AF52" s="4">
        <f>IF(AI52 &lt; 0, AI52 + 360, AI52)</f>
        <v>240</v>
      </c>
      <c r="AG52" s="3">
        <f>IF(Z52 = 0, 0, ((U52 - V52) / Z52) * 60)</f>
        <v>-60</v>
      </c>
      <c r="AH52" s="3">
        <f>IF(Z52 = 0, 0, (2 + ((V52-T52) / Z52)) * 60)</f>
        <v>180</v>
      </c>
      <c r="AI52" s="3">
        <f>IF(Z52 = 0, 0, (4 + ((T52-U52) / Z52)) * 60)</f>
        <v>240</v>
      </c>
    </row>
    <row r="53" spans="1:35" x14ac:dyDescent="0.3">
      <c r="A53" s="1">
        <f>C52</f>
        <v>169</v>
      </c>
      <c r="C53" s="1" t="s">
        <v>234</v>
      </c>
      <c r="I53" s="1" t="s">
        <v>189</v>
      </c>
      <c r="J53" s="18">
        <v>255</v>
      </c>
      <c r="K53" s="18">
        <v>215</v>
      </c>
      <c r="L53" s="18">
        <v>0</v>
      </c>
      <c r="M53" s="8" t="str">
        <f>"[" &amp; REPT(" ", 3 - LEN(J53)) &amp; J53 &amp; "," &amp; REPT(" ", 3 - LEN(K53))  &amp; K53 &amp; "," &amp; REPT(" ", 3 - LEN(L53)) &amp; L53 &amp; "]"</f>
        <v>[255,215,  0]</v>
      </c>
      <c r="N53" s="17">
        <f>LEN(I53)</f>
        <v>4</v>
      </c>
      <c r="O53" s="16" t="str">
        <f>I53 &amp; REPT(" ", N$1 - N53 ) &amp; " : { rgb:" &amp; M53 &amp; ", hsl:" &amp; S53 &amp; "}" &amp; IF(ISBLANK(J54), "", ",")</f>
        <v>gold                 : { rgb:[255,215,  0], hsl:[ 51,100, 50]},</v>
      </c>
      <c r="P53" s="9" t="str">
        <f>TEXT(IF(Q53 = 0, 0, INDEX(AD53:AF53, 1, MATCH(AC53, AD$1:AF$1, 0))), "0")</f>
        <v>51</v>
      </c>
      <c r="Q53" s="9" t="str">
        <f>TEXT(IF(W53 = X53, 0, IF(R53 &lt; 50, AA53, AB53)) * 100, "0")</f>
        <v>100</v>
      </c>
      <c r="R53" s="9" t="str">
        <f>TEXT(Y53 / 2 * 100, "0")</f>
        <v>50</v>
      </c>
      <c r="S53" s="8" t="str">
        <f>"[" &amp; REPT(" ", 3 - LEN(P53)) &amp; P53 &amp; "," &amp; REPT(" ", 3 - LEN(Q53))  &amp; Q53 &amp; "," &amp; REPT(" ", 3 - LEN(R53)) &amp; R53 &amp; "]"</f>
        <v>[ 51,100, 50]</v>
      </c>
      <c r="T53" s="15">
        <f>J53/255</f>
        <v>1</v>
      </c>
      <c r="U53" s="15">
        <f>K53/255</f>
        <v>0.84313725490196079</v>
      </c>
      <c r="V53" s="15">
        <f>L53/255</f>
        <v>0</v>
      </c>
      <c r="W53" s="14">
        <f>MIN(T53:V53)</f>
        <v>0</v>
      </c>
      <c r="X53" s="13">
        <f>MAX(T53:V53)</f>
        <v>1</v>
      </c>
      <c r="Y53" s="1">
        <f>X53+W53</f>
        <v>1</v>
      </c>
      <c r="Z53" s="1">
        <f>X53-W53</f>
        <v>1</v>
      </c>
      <c r="AA53" s="1">
        <f>Z53 / Y53</f>
        <v>1</v>
      </c>
      <c r="AB53" s="1">
        <f>Z53 / (2 - Y53)</f>
        <v>1</v>
      </c>
      <c r="AC53" s="1" t="str">
        <f>INDEX(T$1:V$1, 0, MATCH(MAX(T53:V53), T53:V53, 0))</f>
        <v>Red</v>
      </c>
      <c r="AD53" s="4">
        <f>IF(AG53 &lt; 0, AG53 + 360, AG53)</f>
        <v>50.588235294117645</v>
      </c>
      <c r="AE53" s="4">
        <f>IF(AH53 &lt; 0, AH53 + 360, AH53)</f>
        <v>60</v>
      </c>
      <c r="AF53" s="4">
        <f>IF(AI53 &lt; 0, AI53 + 360, AI53)</f>
        <v>249.41176470588238</v>
      </c>
      <c r="AG53" s="3">
        <f>IF(Z53 = 0, 0, ((U53 - V53) / Z53) * 60)</f>
        <v>50.588235294117645</v>
      </c>
      <c r="AH53" s="3">
        <f>IF(Z53 = 0, 0, (2 + ((V53-T53) / Z53)) * 60)</f>
        <v>60</v>
      </c>
      <c r="AI53" s="3">
        <f>IF(Z53 = 0, 0, (4 + ((T53-U53) / Z53)) * 60)</f>
        <v>249.41176470588238</v>
      </c>
    </row>
    <row r="54" spans="1:35" x14ac:dyDescent="0.3">
      <c r="A54" s="1" t="str">
        <f>C53</f>
        <v>darkkhaki</v>
      </c>
      <c r="B54" s="1" t="s">
        <v>233</v>
      </c>
      <c r="C54" s="1">
        <v>189</v>
      </c>
      <c r="D54" s="1">
        <v>183</v>
      </c>
      <c r="E54" s="1">
        <v>107</v>
      </c>
      <c r="I54" s="1" t="s">
        <v>187</v>
      </c>
      <c r="J54" s="18">
        <v>218</v>
      </c>
      <c r="K54" s="18">
        <v>165</v>
      </c>
      <c r="L54" s="18">
        <v>32</v>
      </c>
      <c r="M54" s="8" t="str">
        <f>"[" &amp; REPT(" ", 3 - LEN(J54)) &amp; J54 &amp; "," &amp; REPT(" ", 3 - LEN(K54))  &amp; K54 &amp; "," &amp; REPT(" ", 3 - LEN(L54)) &amp; L54 &amp; "]"</f>
        <v>[218,165, 32]</v>
      </c>
      <c r="N54" s="17">
        <f>LEN(I54)</f>
        <v>9</v>
      </c>
      <c r="O54" s="16" t="str">
        <f>I54 &amp; REPT(" ", N$1 - N54 ) &amp; " : { rgb:" &amp; M54 &amp; ", hsl:" &amp; S54 &amp; "}" &amp; IF(ISBLANK(J55), "", ",")</f>
        <v>goldenrod            : { rgb:[218,165, 32], hsl:[ 43, 72, 49]},</v>
      </c>
      <c r="P54" s="9" t="str">
        <f>TEXT(IF(Q54 = 0, 0, INDEX(AD54:AF54, 1, MATCH(AC54, AD$1:AF$1, 0))), "0")</f>
        <v>43</v>
      </c>
      <c r="Q54" s="9" t="str">
        <f>TEXT(IF(W54 = X54, 0, IF(R54 &lt; 50, AA54, AB54)) * 100, "0")</f>
        <v>72</v>
      </c>
      <c r="R54" s="9" t="str">
        <f>TEXT(Y54 / 2 * 100, "0")</f>
        <v>49</v>
      </c>
      <c r="S54" s="8" t="str">
        <f>"[" &amp; REPT(" ", 3 - LEN(P54)) &amp; P54 &amp; "," &amp; REPT(" ", 3 - LEN(Q54))  &amp; Q54 &amp; "," &amp; REPT(" ", 3 - LEN(R54)) &amp; R54 &amp; "]"</f>
        <v>[ 43, 72, 49]</v>
      </c>
      <c r="T54" s="15">
        <f>J54/255</f>
        <v>0.85490196078431369</v>
      </c>
      <c r="U54" s="15">
        <f>K54/255</f>
        <v>0.6470588235294118</v>
      </c>
      <c r="V54" s="15">
        <f>L54/255</f>
        <v>0.12549019607843137</v>
      </c>
      <c r="W54" s="14">
        <f>MIN(T54:V54)</f>
        <v>0.12549019607843137</v>
      </c>
      <c r="X54" s="13">
        <f>MAX(T54:V54)</f>
        <v>0.85490196078431369</v>
      </c>
      <c r="Y54" s="1">
        <f>X54+W54</f>
        <v>0.98039215686274506</v>
      </c>
      <c r="Z54" s="1">
        <f>X54-W54</f>
        <v>0.72941176470588232</v>
      </c>
      <c r="AA54" s="1">
        <f>Z54 / Y54</f>
        <v>0.74399999999999999</v>
      </c>
      <c r="AB54" s="1">
        <f>Z54 / (2 - Y54)</f>
        <v>0.7153846153846154</v>
      </c>
      <c r="AC54" s="1" t="str">
        <f>INDEX(T$1:V$1, 0, MATCH(MAX(T54:V54), T54:V54, 0))</f>
        <v>Red</v>
      </c>
      <c r="AD54" s="4">
        <f>IF(AG54 &lt; 0, AG54 + 360, AG54)</f>
        <v>42.903225806451616</v>
      </c>
      <c r="AE54" s="4">
        <f>IF(AH54 &lt; 0, AH54 + 360, AH54)</f>
        <v>60</v>
      </c>
      <c r="AF54" s="4">
        <f>IF(AI54 &lt; 0, AI54 + 360, AI54)</f>
        <v>257.09677419354841</v>
      </c>
      <c r="AG54" s="3">
        <f>IF(Z54 = 0, 0, ((U54 - V54) / Z54) * 60)</f>
        <v>42.903225806451616</v>
      </c>
      <c r="AH54" s="3">
        <f>IF(Z54 = 0, 0, (2 + ((V54-T54) / Z54)) * 60)</f>
        <v>60</v>
      </c>
      <c r="AI54" s="3">
        <f>IF(Z54 = 0, 0, (4 + ((T54-U54) / Z54)) * 60)</f>
        <v>257.09677419354841</v>
      </c>
    </row>
    <row r="55" spans="1:35" x14ac:dyDescent="0.3">
      <c r="A55" s="1">
        <f>C54</f>
        <v>189</v>
      </c>
      <c r="C55" s="1" t="s">
        <v>232</v>
      </c>
      <c r="I55" s="1" t="s">
        <v>185</v>
      </c>
      <c r="J55" s="18">
        <v>128</v>
      </c>
      <c r="K55" s="18">
        <v>128</v>
      </c>
      <c r="L55" s="18">
        <v>128</v>
      </c>
      <c r="M55" s="8" t="str">
        <f>"[" &amp; REPT(" ", 3 - LEN(J55)) &amp; J55 &amp; "," &amp; REPT(" ", 3 - LEN(K55))  &amp; K55 &amp; "," &amp; REPT(" ", 3 - LEN(L55)) &amp; L55 &amp; "]"</f>
        <v>[128,128,128]</v>
      </c>
      <c r="N55" s="17">
        <f>LEN(I55)</f>
        <v>4</v>
      </c>
      <c r="O55" s="16" t="str">
        <f>I55 &amp; REPT(" ", N$1 - N55 ) &amp; " : { rgb:" &amp; M55 &amp; ", hsl:" &amp; S55 &amp; "}" &amp; IF(ISBLANK(J56), "", ",")</f>
        <v>gray                 : { rgb:[128,128,128], hsl:[  0,  0, 50]},</v>
      </c>
      <c r="P55" s="9" t="str">
        <f>TEXT(IF(Q55 = 0, 0, INDEX(AD55:AF55, 1, MATCH(AC55, AD$1:AF$1, 0))), "0")</f>
        <v>0</v>
      </c>
      <c r="Q55" s="9" t="str">
        <f>TEXT(IF(W55 = X55, 0, IF(R55 &lt; 50, AA55, AB55)) * 100, "0")</f>
        <v>0</v>
      </c>
      <c r="R55" s="9" t="str">
        <f>TEXT(Y55 / 2 * 100, "0")</f>
        <v>50</v>
      </c>
      <c r="S55" s="8" t="str">
        <f>"[" &amp; REPT(" ", 3 - LEN(P55)) &amp; P55 &amp; "," &amp; REPT(" ", 3 - LEN(Q55))  &amp; Q55 &amp; "," &amp; REPT(" ", 3 - LEN(R55)) &amp; R55 &amp; "]"</f>
        <v>[  0,  0, 50]</v>
      </c>
      <c r="T55" s="15">
        <f>J55/255</f>
        <v>0.50196078431372548</v>
      </c>
      <c r="U55" s="15">
        <f>K55/255</f>
        <v>0.50196078431372548</v>
      </c>
      <c r="V55" s="15">
        <f>L55/255</f>
        <v>0.50196078431372548</v>
      </c>
      <c r="W55" s="14">
        <f>MIN(T55:V55)</f>
        <v>0.50196078431372548</v>
      </c>
      <c r="X55" s="13">
        <f>MAX(T55:V55)</f>
        <v>0.50196078431372548</v>
      </c>
      <c r="Y55" s="1">
        <f>X55+W55</f>
        <v>1.003921568627451</v>
      </c>
      <c r="Z55" s="1">
        <f>X55-W55</f>
        <v>0</v>
      </c>
      <c r="AA55" s="1">
        <f>Z55 / Y55</f>
        <v>0</v>
      </c>
      <c r="AB55" s="1">
        <f>Z55 / (2 - Y55)</f>
        <v>0</v>
      </c>
      <c r="AC55" s="1" t="str">
        <f>INDEX(T$1:V$1, 0, MATCH(MAX(T55:V55), T55:V55, 0))</f>
        <v>Red</v>
      </c>
      <c r="AD55" s="4">
        <f>IF(AG55 &lt; 0, AG55 + 360, AG55)</f>
        <v>0</v>
      </c>
      <c r="AE55" s="4">
        <f>IF(AH55 &lt; 0, AH55 + 360, AH55)</f>
        <v>0</v>
      </c>
      <c r="AF55" s="4">
        <f>IF(AI55 &lt; 0, AI55 + 360, AI55)</f>
        <v>0</v>
      </c>
      <c r="AG55" s="3">
        <f>IF(Z55 = 0, 0, ((U55 - V55) / Z55) * 60)</f>
        <v>0</v>
      </c>
      <c r="AH55" s="3">
        <f>IF(Z55 = 0, 0, (2 + ((V55-T55) / Z55)) * 60)</f>
        <v>0</v>
      </c>
      <c r="AI55" s="3">
        <f>IF(Z55 = 0, 0, (4 + ((T55-U55) / Z55)) * 60)</f>
        <v>0</v>
      </c>
    </row>
    <row r="56" spans="1:35" x14ac:dyDescent="0.3">
      <c r="A56" s="1" t="str">
        <f>C55</f>
        <v>darkmagenta</v>
      </c>
      <c r="B56" s="1" t="s">
        <v>231</v>
      </c>
      <c r="C56" s="1">
        <v>139</v>
      </c>
      <c r="D56" s="1">
        <v>0</v>
      </c>
      <c r="E56" s="1">
        <v>139</v>
      </c>
      <c r="I56" s="1" t="s">
        <v>184</v>
      </c>
      <c r="J56" s="18">
        <v>0</v>
      </c>
      <c r="K56" s="18">
        <v>128</v>
      </c>
      <c r="L56" s="18">
        <v>0</v>
      </c>
      <c r="M56" s="8" t="str">
        <f>"[" &amp; REPT(" ", 3 - LEN(J56)) &amp; J56 &amp; "," &amp; REPT(" ", 3 - LEN(K56))  &amp; K56 &amp; "," &amp; REPT(" ", 3 - LEN(L56)) &amp; L56 &amp; "]"</f>
        <v>[  0,128,  0]</v>
      </c>
      <c r="N56" s="17">
        <f>LEN(I56)</f>
        <v>5</v>
      </c>
      <c r="O56" s="16" t="str">
        <f>I56 &amp; REPT(" ", N$1 - N56 ) &amp; " : { rgb:" &amp; M56 &amp; ", hsl:" &amp; S56 &amp; "}" &amp; IF(ISBLANK(J57), "", ",")</f>
        <v>green                : { rgb:[  0,128,  0], hsl:[120, 34, 25]},</v>
      </c>
      <c r="P56" s="9" t="str">
        <f>TEXT(IF(Q56 = 0, 0, INDEX(AD56:AF56, 1, MATCH(AC56, AD$1:AF$1, 0))), "0")</f>
        <v>120</v>
      </c>
      <c r="Q56" s="9" t="str">
        <f>TEXT(IF(W56 = X56, 0, IF(R56 &lt; 50, AA56, AB56)) * 100, "0")</f>
        <v>34</v>
      </c>
      <c r="R56" s="9" t="str">
        <f>TEXT(Y56 / 2 * 100, "0")</f>
        <v>25</v>
      </c>
      <c r="S56" s="8" t="str">
        <f>"[" &amp; REPT(" ", 3 - LEN(P56)) &amp; P56 &amp; "," &amp; REPT(" ", 3 - LEN(Q56))  &amp; Q56 &amp; "," &amp; REPT(" ", 3 - LEN(R56)) &amp; R56 &amp; "]"</f>
        <v>[120, 34, 25]</v>
      </c>
      <c r="T56" s="15">
        <f>J56/255</f>
        <v>0</v>
      </c>
      <c r="U56" s="15">
        <f>K56/255</f>
        <v>0.50196078431372548</v>
      </c>
      <c r="V56" s="15">
        <f>L56/255</f>
        <v>0</v>
      </c>
      <c r="W56" s="14">
        <f>MIN(T56:V56)</f>
        <v>0</v>
      </c>
      <c r="X56" s="13">
        <f>MAX(T56:V56)</f>
        <v>0.50196078431372548</v>
      </c>
      <c r="Y56" s="1">
        <f>X56+W56</f>
        <v>0.50196078431372548</v>
      </c>
      <c r="Z56" s="1">
        <f>X56-W56</f>
        <v>0.50196078431372548</v>
      </c>
      <c r="AA56" s="1">
        <f>Z56 / Y56</f>
        <v>1</v>
      </c>
      <c r="AB56" s="1">
        <f>Z56 / (2 - Y56)</f>
        <v>0.33507853403141363</v>
      </c>
      <c r="AC56" s="1" t="str">
        <f>INDEX(T$1:V$1, 0, MATCH(MAX(T56:V56), T56:V56, 0))</f>
        <v>Green</v>
      </c>
      <c r="AD56" s="4">
        <f>IF(AG56 &lt; 0, AG56 + 360, AG56)</f>
        <v>60</v>
      </c>
      <c r="AE56" s="4">
        <f>IF(AH56 &lt; 0, AH56 + 360, AH56)</f>
        <v>120</v>
      </c>
      <c r="AF56" s="4">
        <f>IF(AI56 &lt; 0, AI56 + 360, AI56)</f>
        <v>180</v>
      </c>
      <c r="AG56" s="3">
        <f>IF(Z56 = 0, 0, ((U56 - V56) / Z56) * 60)</f>
        <v>60</v>
      </c>
      <c r="AH56" s="3">
        <f>IF(Z56 = 0, 0, (2 + ((V56-T56) / Z56)) * 60)</f>
        <v>120</v>
      </c>
      <c r="AI56" s="3">
        <f>IF(Z56 = 0, 0, (4 + ((T56-U56) / Z56)) * 60)</f>
        <v>180</v>
      </c>
    </row>
    <row r="57" spans="1:35" x14ac:dyDescent="0.3">
      <c r="A57" s="1">
        <f>C56</f>
        <v>139</v>
      </c>
      <c r="C57" s="1" t="s">
        <v>230</v>
      </c>
      <c r="I57" s="1" t="s">
        <v>182</v>
      </c>
      <c r="J57" s="18">
        <v>173</v>
      </c>
      <c r="K57" s="18">
        <v>255</v>
      </c>
      <c r="L57" s="18">
        <v>47</v>
      </c>
      <c r="M57" s="8" t="str">
        <f>"[" &amp; REPT(" ", 3 - LEN(J57)) &amp; J57 &amp; "," &amp; REPT(" ", 3 - LEN(K57))  &amp; K57 &amp; "," &amp; REPT(" ", 3 - LEN(L57)) &amp; L57 &amp; "]"</f>
        <v>[173,255, 47]</v>
      </c>
      <c r="N57" s="17">
        <f>LEN(I57)</f>
        <v>11</v>
      </c>
      <c r="O57" s="16" t="str">
        <f>I57 &amp; REPT(" ", N$1 - N57 ) &amp; " : { rgb:" &amp; M57 &amp; ", hsl:" &amp; S57 &amp; "}" &amp; IF(ISBLANK(J58), "", ",")</f>
        <v>greenyellow          : { rgb:[173,255, 47], hsl:[ 84,100, 59]},</v>
      </c>
      <c r="P57" s="9" t="str">
        <f>TEXT(IF(Q57 = 0, 0, INDEX(AD57:AF57, 1, MATCH(AC57, AD$1:AF$1, 0))), "0")</f>
        <v>84</v>
      </c>
      <c r="Q57" s="9" t="str">
        <f>TEXT(IF(W57 = X57, 0, IF(R57 &lt; 50, AA57, AB57)) * 100, "0")</f>
        <v>100</v>
      </c>
      <c r="R57" s="9" t="str">
        <f>TEXT(Y57 / 2 * 100, "0")</f>
        <v>59</v>
      </c>
      <c r="S57" s="8" t="str">
        <f>"[" &amp; REPT(" ", 3 - LEN(P57)) &amp; P57 &amp; "," &amp; REPT(" ", 3 - LEN(Q57))  &amp; Q57 &amp; "," &amp; REPT(" ", 3 - LEN(R57)) &amp; R57 &amp; "]"</f>
        <v>[ 84,100, 59]</v>
      </c>
      <c r="T57" s="15">
        <f>J57/255</f>
        <v>0.67843137254901964</v>
      </c>
      <c r="U57" s="15">
        <f>K57/255</f>
        <v>1</v>
      </c>
      <c r="V57" s="15">
        <f>L57/255</f>
        <v>0.18431372549019609</v>
      </c>
      <c r="W57" s="14">
        <f>MIN(T57:V57)</f>
        <v>0.18431372549019609</v>
      </c>
      <c r="X57" s="13">
        <f>MAX(T57:V57)</f>
        <v>1</v>
      </c>
      <c r="Y57" s="1">
        <f>X57+W57</f>
        <v>1.1843137254901961</v>
      </c>
      <c r="Z57" s="1">
        <f>X57-W57</f>
        <v>0.81568627450980391</v>
      </c>
      <c r="AA57" s="1">
        <f>Z57 / Y57</f>
        <v>0.6887417218543046</v>
      </c>
      <c r="AB57" s="1">
        <f>Z57 / (2 - Y57)</f>
        <v>1</v>
      </c>
      <c r="AC57" s="1" t="str">
        <f>INDEX(T$1:V$1, 0, MATCH(MAX(T57:V57), T57:V57, 0))</f>
        <v>Green</v>
      </c>
      <c r="AD57" s="4">
        <f>IF(AG57 &lt; 0, AG57 + 360, AG57)</f>
        <v>60</v>
      </c>
      <c r="AE57" s="4">
        <f>IF(AH57 &lt; 0, AH57 + 360, AH57)</f>
        <v>83.653846153846146</v>
      </c>
      <c r="AF57" s="4">
        <f>IF(AI57 &lt; 0, AI57 + 360, AI57)</f>
        <v>216.34615384615384</v>
      </c>
      <c r="AG57" s="3">
        <f>IF(Z57 = 0, 0, ((U57 - V57) / Z57) * 60)</f>
        <v>60</v>
      </c>
      <c r="AH57" s="3">
        <f>IF(Z57 = 0, 0, (2 + ((V57-T57) / Z57)) * 60)</f>
        <v>83.653846153846146</v>
      </c>
      <c r="AI57" s="3">
        <f>IF(Z57 = 0, 0, (4 + ((T57-U57) / Z57)) * 60)</f>
        <v>216.34615384615384</v>
      </c>
    </row>
    <row r="58" spans="1:35" x14ac:dyDescent="0.3">
      <c r="A58" s="1" t="str">
        <f>C57</f>
        <v>darkolivegreen</v>
      </c>
      <c r="B58" s="1" t="s">
        <v>229</v>
      </c>
      <c r="C58" s="1">
        <v>85</v>
      </c>
      <c r="D58" s="1">
        <v>107</v>
      </c>
      <c r="E58" s="1">
        <v>47</v>
      </c>
      <c r="I58" s="1" t="s">
        <v>180</v>
      </c>
      <c r="J58" s="18">
        <v>128</v>
      </c>
      <c r="K58" s="18">
        <v>128</v>
      </c>
      <c r="L58" s="18">
        <v>128</v>
      </c>
      <c r="M58" s="8" t="str">
        <f>"[" &amp; REPT(" ", 3 - LEN(J58)) &amp; J58 &amp; "," &amp; REPT(" ", 3 - LEN(K58))  &amp; K58 &amp; "," &amp; REPT(" ", 3 - LEN(L58)) &amp; L58 &amp; "]"</f>
        <v>[128,128,128]</v>
      </c>
      <c r="N58" s="17">
        <f>LEN(I58)</f>
        <v>4</v>
      </c>
      <c r="O58" s="16" t="str">
        <f>I58 &amp; REPT(" ", N$1 - N58 ) &amp; " : { rgb:" &amp; M58 &amp; ", hsl:" &amp; S58 &amp; "}" &amp; IF(ISBLANK(J59), "", ",")</f>
        <v>grey                 : { rgb:[128,128,128], hsl:[  0,  0, 50]},</v>
      </c>
      <c r="P58" s="9" t="str">
        <f>TEXT(IF(Q58 = 0, 0, INDEX(AD58:AF58, 1, MATCH(AC58, AD$1:AF$1, 0))), "0")</f>
        <v>0</v>
      </c>
      <c r="Q58" s="9" t="str">
        <f>TEXT(IF(W58 = X58, 0, IF(R58 &lt; 50, AA58, AB58)) * 100, "0")</f>
        <v>0</v>
      </c>
      <c r="R58" s="9" t="str">
        <f>TEXT(Y58 / 2 * 100, "0")</f>
        <v>50</v>
      </c>
      <c r="S58" s="8" t="str">
        <f>"[" &amp; REPT(" ", 3 - LEN(P58)) &amp; P58 &amp; "," &amp; REPT(" ", 3 - LEN(Q58))  &amp; Q58 &amp; "," &amp; REPT(" ", 3 - LEN(R58)) &amp; R58 &amp; "]"</f>
        <v>[  0,  0, 50]</v>
      </c>
      <c r="T58" s="15">
        <f>J58/255</f>
        <v>0.50196078431372548</v>
      </c>
      <c r="U58" s="15">
        <f>K58/255</f>
        <v>0.50196078431372548</v>
      </c>
      <c r="V58" s="15">
        <f>L58/255</f>
        <v>0.50196078431372548</v>
      </c>
      <c r="W58" s="14">
        <f>MIN(T58:V58)</f>
        <v>0.50196078431372548</v>
      </c>
      <c r="X58" s="13">
        <f>MAX(T58:V58)</f>
        <v>0.50196078431372548</v>
      </c>
      <c r="Y58" s="1">
        <f>X58+W58</f>
        <v>1.003921568627451</v>
      </c>
      <c r="Z58" s="1">
        <f>X58-W58</f>
        <v>0</v>
      </c>
      <c r="AA58" s="1">
        <f>Z58 / Y58</f>
        <v>0</v>
      </c>
      <c r="AB58" s="1">
        <f>Z58 / (2 - Y58)</f>
        <v>0</v>
      </c>
      <c r="AC58" s="1" t="str">
        <f>INDEX(T$1:V$1, 0, MATCH(MAX(T58:V58), T58:V58, 0))</f>
        <v>Red</v>
      </c>
      <c r="AD58" s="4">
        <f>IF(AG58 &lt; 0, AG58 + 360, AG58)</f>
        <v>0</v>
      </c>
      <c r="AE58" s="4">
        <f>IF(AH58 &lt; 0, AH58 + 360, AH58)</f>
        <v>0</v>
      </c>
      <c r="AF58" s="4">
        <f>IF(AI58 &lt; 0, AI58 + 360, AI58)</f>
        <v>0</v>
      </c>
      <c r="AG58" s="3">
        <f>IF(Z58 = 0, 0, ((U58 - V58) / Z58) * 60)</f>
        <v>0</v>
      </c>
      <c r="AH58" s="3">
        <f>IF(Z58 = 0, 0, (2 + ((V58-T58) / Z58)) * 60)</f>
        <v>0</v>
      </c>
      <c r="AI58" s="3">
        <f>IF(Z58 = 0, 0, (4 + ((T58-U58) / Z58)) * 60)</f>
        <v>0</v>
      </c>
    </row>
    <row r="59" spans="1:35" x14ac:dyDescent="0.3">
      <c r="A59" s="1">
        <f>C58</f>
        <v>85</v>
      </c>
      <c r="C59" s="1" t="s">
        <v>228</v>
      </c>
      <c r="I59" s="1" t="s">
        <v>178</v>
      </c>
      <c r="J59" s="18">
        <v>240</v>
      </c>
      <c r="K59" s="18">
        <v>255</v>
      </c>
      <c r="L59" s="18">
        <v>240</v>
      </c>
      <c r="M59" s="8" t="str">
        <f>"[" &amp; REPT(" ", 3 - LEN(J59)) &amp; J59 &amp; "," &amp; REPT(" ", 3 - LEN(K59))  &amp; K59 &amp; "," &amp; REPT(" ", 3 - LEN(L59)) &amp; L59 &amp; "]"</f>
        <v>[240,255,240]</v>
      </c>
      <c r="N59" s="17">
        <f>LEN(I59)</f>
        <v>8</v>
      </c>
      <c r="O59" s="16" t="str">
        <f>I59 &amp; REPT(" ", N$1 - N59 ) &amp; " : { rgb:" &amp; M59 &amp; ", hsl:" &amp; S59 &amp; "}" &amp; IF(ISBLANK(J60), "", ",")</f>
        <v>honeydew             : { rgb:[240,255,240], hsl:[120,100, 97]},</v>
      </c>
      <c r="P59" s="9" t="str">
        <f>TEXT(IF(Q59 = 0, 0, INDEX(AD59:AF59, 1, MATCH(AC59, AD$1:AF$1, 0))), "0")</f>
        <v>120</v>
      </c>
      <c r="Q59" s="9" t="str">
        <f>TEXT(IF(W59 = X59, 0, IF(R59 &lt; 50, AA59, AB59)) * 100, "0")</f>
        <v>100</v>
      </c>
      <c r="R59" s="9" t="str">
        <f>TEXT(Y59 / 2 * 100, "0")</f>
        <v>97</v>
      </c>
      <c r="S59" s="8" t="str">
        <f>"[" &amp; REPT(" ", 3 - LEN(P59)) &amp; P59 &amp; "," &amp; REPT(" ", 3 - LEN(Q59))  &amp; Q59 &amp; "," &amp; REPT(" ", 3 - LEN(R59)) &amp; R59 &amp; "]"</f>
        <v>[120,100, 97]</v>
      </c>
      <c r="T59" s="15">
        <f>J59/255</f>
        <v>0.94117647058823528</v>
      </c>
      <c r="U59" s="15">
        <f>K59/255</f>
        <v>1</v>
      </c>
      <c r="V59" s="15">
        <f>L59/255</f>
        <v>0.94117647058823528</v>
      </c>
      <c r="W59" s="14">
        <f>MIN(T59:V59)</f>
        <v>0.94117647058823528</v>
      </c>
      <c r="X59" s="13">
        <f>MAX(T59:V59)</f>
        <v>1</v>
      </c>
      <c r="Y59" s="1">
        <f>X59+W59</f>
        <v>1.9411764705882353</v>
      </c>
      <c r="Z59" s="1">
        <f>X59-W59</f>
        <v>5.8823529411764719E-2</v>
      </c>
      <c r="AA59" s="1">
        <f>Z59 / Y59</f>
        <v>3.0303030303030311E-2</v>
      </c>
      <c r="AB59" s="1">
        <f>Z59 / (2 - Y59)</f>
        <v>1</v>
      </c>
      <c r="AC59" s="1" t="str">
        <f>INDEX(T$1:V$1, 0, MATCH(MAX(T59:V59), T59:V59, 0))</f>
        <v>Green</v>
      </c>
      <c r="AD59" s="4">
        <f>IF(AG59 &lt; 0, AG59 + 360, AG59)</f>
        <v>60</v>
      </c>
      <c r="AE59" s="4">
        <f>IF(AH59 &lt; 0, AH59 + 360, AH59)</f>
        <v>120</v>
      </c>
      <c r="AF59" s="4">
        <f>IF(AI59 &lt; 0, AI59 + 360, AI59)</f>
        <v>180</v>
      </c>
      <c r="AG59" s="3">
        <f>IF(Z59 = 0, 0, ((U59 - V59) / Z59) * 60)</f>
        <v>60</v>
      </c>
      <c r="AH59" s="3">
        <f>IF(Z59 = 0, 0, (2 + ((V59-T59) / Z59)) * 60)</f>
        <v>120</v>
      </c>
      <c r="AI59" s="3">
        <f>IF(Z59 = 0, 0, (4 + ((T59-U59) / Z59)) * 60)</f>
        <v>180</v>
      </c>
    </row>
    <row r="60" spans="1:35" x14ac:dyDescent="0.3">
      <c r="A60" s="1" t="str">
        <f>C59</f>
        <v>darkorange</v>
      </c>
      <c r="B60" s="1" t="s">
        <v>227</v>
      </c>
      <c r="C60" s="1">
        <v>255</v>
      </c>
      <c r="D60" s="1">
        <v>140</v>
      </c>
      <c r="E60" s="1">
        <v>0</v>
      </c>
      <c r="I60" s="1" t="s">
        <v>176</v>
      </c>
      <c r="J60" s="18">
        <v>255</v>
      </c>
      <c r="K60" s="18">
        <v>105</v>
      </c>
      <c r="L60" s="18">
        <v>180</v>
      </c>
      <c r="M60" s="8" t="str">
        <f>"[" &amp; REPT(" ", 3 - LEN(J60)) &amp; J60 &amp; "," &amp; REPT(" ", 3 - LEN(K60))  &amp; K60 &amp; "," &amp; REPT(" ", 3 - LEN(L60)) &amp; L60 &amp; "]"</f>
        <v>[255,105,180]</v>
      </c>
      <c r="N60" s="17">
        <f>LEN(I60)</f>
        <v>7</v>
      </c>
      <c r="O60" s="16" t="str">
        <f>I60 &amp; REPT(" ", N$1 - N60 ) &amp; " : { rgb:" &amp; M60 &amp; ", hsl:" &amp; S60 &amp; "}" &amp; IF(ISBLANK(J61), "", ",")</f>
        <v>hotpink              : { rgb:[255,105,180], hsl:[330,100, 71]},</v>
      </c>
      <c r="P60" s="9" t="str">
        <f>TEXT(IF(Q60 = 0, 0, INDEX(AD60:AF60, 1, MATCH(AC60, AD$1:AF$1, 0))), "0")</f>
        <v>330</v>
      </c>
      <c r="Q60" s="9" t="str">
        <f>TEXT(IF(W60 = X60, 0, IF(R60 &lt; 50, AA60, AB60)) * 100, "0")</f>
        <v>100</v>
      </c>
      <c r="R60" s="9" t="str">
        <f>TEXT(Y60 / 2 * 100, "0")</f>
        <v>71</v>
      </c>
      <c r="S60" s="8" t="str">
        <f>"[" &amp; REPT(" ", 3 - LEN(P60)) &amp; P60 &amp; "," &amp; REPT(" ", 3 - LEN(Q60))  &amp; Q60 &amp; "," &amp; REPT(" ", 3 - LEN(R60)) &amp; R60 &amp; "]"</f>
        <v>[330,100, 71]</v>
      </c>
      <c r="T60" s="15">
        <f>J60/255</f>
        <v>1</v>
      </c>
      <c r="U60" s="15">
        <f>K60/255</f>
        <v>0.41176470588235292</v>
      </c>
      <c r="V60" s="15">
        <f>L60/255</f>
        <v>0.70588235294117652</v>
      </c>
      <c r="W60" s="14">
        <f>MIN(T60:V60)</f>
        <v>0.41176470588235292</v>
      </c>
      <c r="X60" s="13">
        <f>MAX(T60:V60)</f>
        <v>1</v>
      </c>
      <c r="Y60" s="1">
        <f>X60+W60</f>
        <v>1.4117647058823528</v>
      </c>
      <c r="Z60" s="1">
        <f>X60-W60</f>
        <v>0.58823529411764708</v>
      </c>
      <c r="AA60" s="1">
        <f>Z60 / Y60</f>
        <v>0.41666666666666674</v>
      </c>
      <c r="AB60" s="1">
        <f>Z60 / (2 - Y60)</f>
        <v>0.99999999999999978</v>
      </c>
      <c r="AC60" s="1" t="str">
        <f>INDEX(T$1:V$1, 0, MATCH(MAX(T60:V60), T60:V60, 0))</f>
        <v>Red</v>
      </c>
      <c r="AD60" s="4">
        <f>IF(AG60 &lt; 0, AG60 + 360, AG60)</f>
        <v>330</v>
      </c>
      <c r="AE60" s="4">
        <f>IF(AH60 &lt; 0, AH60 + 360, AH60)</f>
        <v>90</v>
      </c>
      <c r="AF60" s="4">
        <f>IF(AI60 &lt; 0, AI60 + 360, AI60)</f>
        <v>300</v>
      </c>
      <c r="AG60" s="3">
        <f>IF(Z60 = 0, 0, ((U60 - V60) / Z60) * 60)</f>
        <v>-30.000000000000007</v>
      </c>
      <c r="AH60" s="3">
        <f>IF(Z60 = 0, 0, (2 + ((V60-T60) / Z60)) * 60)</f>
        <v>90</v>
      </c>
      <c r="AI60" s="3">
        <f>IF(Z60 = 0, 0, (4 + ((T60-U60) / Z60)) * 60)</f>
        <v>300</v>
      </c>
    </row>
    <row r="61" spans="1:35" x14ac:dyDescent="0.3">
      <c r="A61" s="1">
        <f>C60</f>
        <v>255</v>
      </c>
      <c r="C61" s="1" t="s">
        <v>226</v>
      </c>
      <c r="I61" s="1" t="s">
        <v>174</v>
      </c>
      <c r="J61" s="18">
        <v>205</v>
      </c>
      <c r="K61" s="18">
        <v>92</v>
      </c>
      <c r="L61" s="18">
        <v>92</v>
      </c>
      <c r="M61" s="8" t="str">
        <f>"[" &amp; REPT(" ", 3 - LEN(J61)) &amp; J61 &amp; "," &amp; REPT(" ", 3 - LEN(K61))  &amp; K61 &amp; "," &amp; REPT(" ", 3 - LEN(L61)) &amp; L61 &amp; "]"</f>
        <v>[205, 92, 92]</v>
      </c>
      <c r="N61" s="17">
        <f>LEN(I61)</f>
        <v>9</v>
      </c>
      <c r="O61" s="16" t="str">
        <f>I61 &amp; REPT(" ", N$1 - N61 ) &amp; " : { rgb:" &amp; M61 &amp; ", hsl:" &amp; S61 &amp; "}" &amp; IF(ISBLANK(J62), "", ",")</f>
        <v>indianred            : { rgb:[205, 92, 92], hsl:[  0, 53, 58]},</v>
      </c>
      <c r="P61" s="9" t="str">
        <f>TEXT(IF(Q61 = 0, 0, INDEX(AD61:AF61, 1, MATCH(AC61, AD$1:AF$1, 0))), "0")</f>
        <v>0</v>
      </c>
      <c r="Q61" s="9" t="str">
        <f>TEXT(IF(W61 = X61, 0, IF(R61 &lt; 50, AA61, AB61)) * 100, "0")</f>
        <v>53</v>
      </c>
      <c r="R61" s="9" t="str">
        <f>TEXT(Y61 / 2 * 100, "0")</f>
        <v>58</v>
      </c>
      <c r="S61" s="8" t="str">
        <f>"[" &amp; REPT(" ", 3 - LEN(P61)) &amp; P61 &amp; "," &amp; REPT(" ", 3 - LEN(Q61))  &amp; Q61 &amp; "," &amp; REPT(" ", 3 - LEN(R61)) &amp; R61 &amp; "]"</f>
        <v>[  0, 53, 58]</v>
      </c>
      <c r="T61" s="15">
        <f>J61/255</f>
        <v>0.80392156862745101</v>
      </c>
      <c r="U61" s="15">
        <f>K61/255</f>
        <v>0.36078431372549019</v>
      </c>
      <c r="V61" s="15">
        <f>L61/255</f>
        <v>0.36078431372549019</v>
      </c>
      <c r="W61" s="14">
        <f>MIN(T61:V61)</f>
        <v>0.36078431372549019</v>
      </c>
      <c r="X61" s="13">
        <f>MAX(T61:V61)</f>
        <v>0.80392156862745101</v>
      </c>
      <c r="Y61" s="1">
        <f>X61+W61</f>
        <v>1.1647058823529413</v>
      </c>
      <c r="Z61" s="1">
        <f>X61-W61</f>
        <v>0.44313725490196082</v>
      </c>
      <c r="AA61" s="1">
        <f>Z61 / Y61</f>
        <v>0.38047138047138046</v>
      </c>
      <c r="AB61" s="1">
        <f>Z61 / (2 - Y61)</f>
        <v>0.53051643192488274</v>
      </c>
      <c r="AC61" s="1" t="str">
        <f>INDEX(T$1:V$1, 0, MATCH(MAX(T61:V61), T61:V61, 0))</f>
        <v>Red</v>
      </c>
      <c r="AD61" s="4">
        <f>IF(AG61 &lt; 0, AG61 + 360, AG61)</f>
        <v>0</v>
      </c>
      <c r="AE61" s="4">
        <f>IF(AH61 &lt; 0, AH61 + 360, AH61)</f>
        <v>60</v>
      </c>
      <c r="AF61" s="4">
        <f>IF(AI61 &lt; 0, AI61 + 360, AI61)</f>
        <v>300</v>
      </c>
      <c r="AG61" s="3">
        <f>IF(Z61 = 0, 0, ((U61 - V61) / Z61) * 60)</f>
        <v>0</v>
      </c>
      <c r="AH61" s="3">
        <f>IF(Z61 = 0, 0, (2 + ((V61-T61) / Z61)) * 60)</f>
        <v>60</v>
      </c>
      <c r="AI61" s="3">
        <f>IF(Z61 = 0, 0, (4 + ((T61-U61) / Z61)) * 60)</f>
        <v>300</v>
      </c>
    </row>
    <row r="62" spans="1:35" x14ac:dyDescent="0.3">
      <c r="A62" s="1" t="str">
        <f>C61</f>
        <v>darkorchid</v>
      </c>
      <c r="B62" s="1" t="s">
        <v>225</v>
      </c>
      <c r="C62" s="1">
        <v>153</v>
      </c>
      <c r="D62" s="1">
        <v>50</v>
      </c>
      <c r="E62" s="1">
        <v>204</v>
      </c>
      <c r="I62" s="1" t="s">
        <v>172</v>
      </c>
      <c r="J62" s="18">
        <v>75</v>
      </c>
      <c r="K62" s="18">
        <v>0</v>
      </c>
      <c r="L62" s="18">
        <v>130</v>
      </c>
      <c r="M62" s="8" t="str">
        <f>"[" &amp; REPT(" ", 3 - LEN(J62)) &amp; J62 &amp; "," &amp; REPT(" ", 3 - LEN(K62))  &amp; K62 &amp; "," &amp; REPT(" ", 3 - LEN(L62)) &amp; L62 &amp; "]"</f>
        <v>[ 75,  0,130]</v>
      </c>
      <c r="N62" s="17">
        <f>LEN(I62)</f>
        <v>6</v>
      </c>
      <c r="O62" s="16" t="str">
        <f>I62 &amp; REPT(" ", N$1 - N62 ) &amp; " : { rgb:" &amp; M62 &amp; ", hsl:" &amp; S62 &amp; "}" &amp; IF(ISBLANK(J63), "", ",")</f>
        <v>indigo               : { rgb:[ 75,  0,130], hsl:[275, 34, 25]},</v>
      </c>
      <c r="P62" s="9" t="str">
        <f>TEXT(IF(Q62 = 0, 0, INDEX(AD62:AF62, 1, MATCH(AC62, AD$1:AF$1, 0))), "0")</f>
        <v>275</v>
      </c>
      <c r="Q62" s="9" t="str">
        <f>TEXT(IF(W62 = X62, 0, IF(R62 &lt; 50, AA62, AB62)) * 100, "0")</f>
        <v>34</v>
      </c>
      <c r="R62" s="9" t="str">
        <f>TEXT(Y62 / 2 * 100, "0")</f>
        <v>25</v>
      </c>
      <c r="S62" s="8" t="str">
        <f>"[" &amp; REPT(" ", 3 - LEN(P62)) &amp; P62 &amp; "," &amp; REPT(" ", 3 - LEN(Q62))  &amp; Q62 &amp; "," &amp; REPT(" ", 3 - LEN(R62)) &amp; R62 &amp; "]"</f>
        <v>[275, 34, 25]</v>
      </c>
      <c r="T62" s="15">
        <f>J62/255</f>
        <v>0.29411764705882354</v>
      </c>
      <c r="U62" s="15">
        <f>K62/255</f>
        <v>0</v>
      </c>
      <c r="V62" s="15">
        <f>L62/255</f>
        <v>0.50980392156862742</v>
      </c>
      <c r="W62" s="14">
        <f>MIN(T62:V62)</f>
        <v>0</v>
      </c>
      <c r="X62" s="13">
        <f>MAX(T62:V62)</f>
        <v>0.50980392156862742</v>
      </c>
      <c r="Y62" s="1">
        <f>X62+W62</f>
        <v>0.50980392156862742</v>
      </c>
      <c r="Z62" s="1">
        <f>X62-W62</f>
        <v>0.50980392156862742</v>
      </c>
      <c r="AA62" s="1">
        <f>Z62 / Y62</f>
        <v>1</v>
      </c>
      <c r="AB62" s="1">
        <f>Z62 / (2 - Y62)</f>
        <v>0.34210526315789469</v>
      </c>
      <c r="AC62" s="1" t="str">
        <f>INDEX(T$1:V$1, 0, MATCH(MAX(T62:V62), T62:V62, 0))</f>
        <v>Blue</v>
      </c>
      <c r="AD62" s="4">
        <f>IF(AG62 &lt; 0, AG62 + 360, AG62)</f>
        <v>300</v>
      </c>
      <c r="AE62" s="4">
        <f>IF(AH62 &lt; 0, AH62 + 360, AH62)</f>
        <v>145.38461538461539</v>
      </c>
      <c r="AF62" s="4">
        <f>IF(AI62 &lt; 0, AI62 + 360, AI62)</f>
        <v>274.61538461538458</v>
      </c>
      <c r="AG62" s="3">
        <f>IF(Z62 = 0, 0, ((U62 - V62) / Z62) * 60)</f>
        <v>-60</v>
      </c>
      <c r="AH62" s="3">
        <f>IF(Z62 = 0, 0, (2 + ((V62-T62) / Z62)) * 60)</f>
        <v>145.38461538461539</v>
      </c>
      <c r="AI62" s="3">
        <f>IF(Z62 = 0, 0, (4 + ((T62-U62) / Z62)) * 60)</f>
        <v>274.61538461538458</v>
      </c>
    </row>
    <row r="63" spans="1:35" x14ac:dyDescent="0.3">
      <c r="A63" s="1">
        <f>C62</f>
        <v>153</v>
      </c>
      <c r="C63" s="1" t="s">
        <v>224</v>
      </c>
      <c r="I63" s="1" t="s">
        <v>170</v>
      </c>
      <c r="J63" s="18">
        <v>255</v>
      </c>
      <c r="K63" s="18">
        <v>255</v>
      </c>
      <c r="L63" s="18">
        <v>240</v>
      </c>
      <c r="M63" s="8" t="str">
        <f>"[" &amp; REPT(" ", 3 - LEN(J63)) &amp; J63 &amp; "," &amp; REPT(" ", 3 - LEN(K63))  &amp; K63 &amp; "," &amp; REPT(" ", 3 - LEN(L63)) &amp; L63 &amp; "]"</f>
        <v>[255,255,240]</v>
      </c>
      <c r="N63" s="17">
        <f>LEN(I63)</f>
        <v>5</v>
      </c>
      <c r="O63" s="16" t="str">
        <f>I63 &amp; REPT(" ", N$1 - N63 ) &amp; " : { rgb:" &amp; M63 &amp; ", hsl:" &amp; S63 &amp; "}" &amp; IF(ISBLANK(J64), "", ",")</f>
        <v>ivory                : { rgb:[255,255,240], hsl:[ 60,100, 97]},</v>
      </c>
      <c r="P63" s="9" t="str">
        <f>TEXT(IF(Q63 = 0, 0, INDEX(AD63:AF63, 1, MATCH(AC63, AD$1:AF$1, 0))), "0")</f>
        <v>60</v>
      </c>
      <c r="Q63" s="9" t="str">
        <f>TEXT(IF(W63 = X63, 0, IF(R63 &lt; 50, AA63, AB63)) * 100, "0")</f>
        <v>100</v>
      </c>
      <c r="R63" s="9" t="str">
        <f>TEXT(Y63 / 2 * 100, "0")</f>
        <v>97</v>
      </c>
      <c r="S63" s="8" t="str">
        <f>"[" &amp; REPT(" ", 3 - LEN(P63)) &amp; P63 &amp; "," &amp; REPT(" ", 3 - LEN(Q63))  &amp; Q63 &amp; "," &amp; REPT(" ", 3 - LEN(R63)) &amp; R63 &amp; "]"</f>
        <v>[ 60,100, 97]</v>
      </c>
      <c r="T63" s="15">
        <f>J63/255</f>
        <v>1</v>
      </c>
      <c r="U63" s="15">
        <f>K63/255</f>
        <v>1</v>
      </c>
      <c r="V63" s="15">
        <f>L63/255</f>
        <v>0.94117647058823528</v>
      </c>
      <c r="W63" s="14">
        <f>MIN(T63:V63)</f>
        <v>0.94117647058823528</v>
      </c>
      <c r="X63" s="13">
        <f>MAX(T63:V63)</f>
        <v>1</v>
      </c>
      <c r="Y63" s="1">
        <f>X63+W63</f>
        <v>1.9411764705882353</v>
      </c>
      <c r="Z63" s="1">
        <f>X63-W63</f>
        <v>5.8823529411764719E-2</v>
      </c>
      <c r="AA63" s="1">
        <f>Z63 / Y63</f>
        <v>3.0303030303030311E-2</v>
      </c>
      <c r="AB63" s="1">
        <f>Z63 / (2 - Y63)</f>
        <v>1</v>
      </c>
      <c r="AC63" s="1" t="str">
        <f>INDEX(T$1:V$1, 0, MATCH(MAX(T63:V63), T63:V63, 0))</f>
        <v>Red</v>
      </c>
      <c r="AD63" s="4">
        <f>IF(AG63 &lt; 0, AG63 + 360, AG63)</f>
        <v>60</v>
      </c>
      <c r="AE63" s="4">
        <f>IF(AH63 &lt; 0, AH63 + 360, AH63)</f>
        <v>60</v>
      </c>
      <c r="AF63" s="4">
        <f>IF(AI63 &lt; 0, AI63 + 360, AI63)</f>
        <v>240</v>
      </c>
      <c r="AG63" s="3">
        <f>IF(Z63 = 0, 0, ((U63 - V63) / Z63) * 60)</f>
        <v>60</v>
      </c>
      <c r="AH63" s="3">
        <f>IF(Z63 = 0, 0, (2 + ((V63-T63) / Z63)) * 60)</f>
        <v>60</v>
      </c>
      <c r="AI63" s="3">
        <f>IF(Z63 = 0, 0, (4 + ((T63-U63) / Z63)) * 60)</f>
        <v>240</v>
      </c>
    </row>
    <row r="64" spans="1:35" x14ac:dyDescent="0.3">
      <c r="A64" s="1" t="str">
        <f>C63</f>
        <v>darkred</v>
      </c>
      <c r="B64" s="1" t="s">
        <v>223</v>
      </c>
      <c r="C64" s="1">
        <v>139</v>
      </c>
      <c r="D64" s="1">
        <v>0</v>
      </c>
      <c r="E64" s="1">
        <v>0</v>
      </c>
      <c r="I64" s="1" t="s">
        <v>168</v>
      </c>
      <c r="J64" s="18">
        <v>240</v>
      </c>
      <c r="K64" s="18">
        <v>230</v>
      </c>
      <c r="L64" s="18">
        <v>140</v>
      </c>
      <c r="M64" s="8" t="str">
        <f>"[" &amp; REPT(" ", 3 - LEN(J64)) &amp; J64 &amp; "," &amp; REPT(" ", 3 - LEN(K64))  &amp; K64 &amp; "," &amp; REPT(" ", 3 - LEN(L64)) &amp; L64 &amp; "]"</f>
        <v>[240,230,140]</v>
      </c>
      <c r="N64" s="17">
        <f>LEN(I64)</f>
        <v>5</v>
      </c>
      <c r="O64" s="16" t="str">
        <f>I64 &amp; REPT(" ", N$1 - N64 ) &amp; " : { rgb:" &amp; M64 &amp; ", hsl:" &amp; S64 &amp; "}" &amp; IF(ISBLANK(J65), "", ",")</f>
        <v>khaki                : { rgb:[240,230,140], hsl:[ 54, 77, 75]},</v>
      </c>
      <c r="P64" s="9" t="str">
        <f>TEXT(IF(Q64 = 0, 0, INDEX(AD64:AF64, 1, MATCH(AC64, AD$1:AF$1, 0))), "0")</f>
        <v>54</v>
      </c>
      <c r="Q64" s="9" t="str">
        <f>TEXT(IF(W64 = X64, 0, IF(R64 &lt; 50, AA64, AB64)) * 100, "0")</f>
        <v>77</v>
      </c>
      <c r="R64" s="9" t="str">
        <f>TEXT(Y64 / 2 * 100, "0")</f>
        <v>75</v>
      </c>
      <c r="S64" s="8" t="str">
        <f>"[" &amp; REPT(" ", 3 - LEN(P64)) &amp; P64 &amp; "," &amp; REPT(" ", 3 - LEN(Q64))  &amp; Q64 &amp; "," &amp; REPT(" ", 3 - LEN(R64)) &amp; R64 &amp; "]"</f>
        <v>[ 54, 77, 75]</v>
      </c>
      <c r="T64" s="15">
        <f>J64/255</f>
        <v>0.94117647058823528</v>
      </c>
      <c r="U64" s="15">
        <f>K64/255</f>
        <v>0.90196078431372551</v>
      </c>
      <c r="V64" s="15">
        <f>L64/255</f>
        <v>0.5490196078431373</v>
      </c>
      <c r="W64" s="14">
        <f>MIN(T64:V64)</f>
        <v>0.5490196078431373</v>
      </c>
      <c r="X64" s="13">
        <f>MAX(T64:V64)</f>
        <v>0.94117647058823528</v>
      </c>
      <c r="Y64" s="1">
        <f>X64+W64</f>
        <v>1.4901960784313726</v>
      </c>
      <c r="Z64" s="1">
        <f>X64-W64</f>
        <v>0.39215686274509798</v>
      </c>
      <c r="AA64" s="1">
        <f>Z64 / Y64</f>
        <v>0.26315789473684204</v>
      </c>
      <c r="AB64" s="1">
        <f>Z64 / (2 - Y64)</f>
        <v>0.76923076923076916</v>
      </c>
      <c r="AC64" s="1" t="str">
        <f>INDEX(T$1:V$1, 0, MATCH(MAX(T64:V64), T64:V64, 0))</f>
        <v>Red</v>
      </c>
      <c r="AD64" s="4">
        <f>IF(AG64 &lt; 0, AG64 + 360, AG64)</f>
        <v>54</v>
      </c>
      <c r="AE64" s="4">
        <f>IF(AH64 &lt; 0, AH64 + 360, AH64)</f>
        <v>60</v>
      </c>
      <c r="AF64" s="4">
        <f>IF(AI64 &lt; 0, AI64 + 360, AI64)</f>
        <v>245.99999999999997</v>
      </c>
      <c r="AG64" s="3">
        <f>IF(Z64 = 0, 0, ((U64 - V64) / Z64) * 60)</f>
        <v>54</v>
      </c>
      <c r="AH64" s="3">
        <f>IF(Z64 = 0, 0, (2 + ((V64-T64) / Z64)) * 60)</f>
        <v>60</v>
      </c>
      <c r="AI64" s="3">
        <f>IF(Z64 = 0, 0, (4 + ((T64-U64) / Z64)) * 60)</f>
        <v>245.99999999999997</v>
      </c>
    </row>
    <row r="65" spans="1:35" x14ac:dyDescent="0.3">
      <c r="A65" s="1">
        <f>C64</f>
        <v>139</v>
      </c>
      <c r="C65" s="1" t="s">
        <v>222</v>
      </c>
      <c r="I65" s="1" t="s">
        <v>166</v>
      </c>
      <c r="J65" s="18">
        <v>230</v>
      </c>
      <c r="K65" s="18">
        <v>230</v>
      </c>
      <c r="L65" s="18">
        <v>250</v>
      </c>
      <c r="M65" s="8" t="str">
        <f>"[" &amp; REPT(" ", 3 - LEN(J65)) &amp; J65 &amp; "," &amp; REPT(" ", 3 - LEN(K65))  &amp; K65 &amp; "," &amp; REPT(" ", 3 - LEN(L65)) &amp; L65 &amp; "]"</f>
        <v>[230,230,250]</v>
      </c>
      <c r="N65" s="17">
        <f>LEN(I65)</f>
        <v>8</v>
      </c>
      <c r="O65" s="16" t="str">
        <f>I65 &amp; REPT(" ", N$1 - N65 ) &amp; " : { rgb:" &amp; M65 &amp; ", hsl:" &amp; S65 &amp; "}" &amp; IF(ISBLANK(J66), "", ",")</f>
        <v>lavender             : { rgb:[230,230,250], hsl:[240, 67, 94]},</v>
      </c>
      <c r="P65" s="9" t="str">
        <f>TEXT(IF(Q65 = 0, 0, INDEX(AD65:AF65, 1, MATCH(AC65, AD$1:AF$1, 0))), "0")</f>
        <v>240</v>
      </c>
      <c r="Q65" s="9" t="str">
        <f>TEXT(IF(W65 = X65, 0, IF(R65 &lt; 50, AA65, AB65)) * 100, "0")</f>
        <v>67</v>
      </c>
      <c r="R65" s="9" t="str">
        <f>TEXT(Y65 / 2 * 100, "0")</f>
        <v>94</v>
      </c>
      <c r="S65" s="8" t="str">
        <f>"[" &amp; REPT(" ", 3 - LEN(P65)) &amp; P65 &amp; "," &amp; REPT(" ", 3 - LEN(Q65))  &amp; Q65 &amp; "," &amp; REPT(" ", 3 - LEN(R65)) &amp; R65 &amp; "]"</f>
        <v>[240, 67, 94]</v>
      </c>
      <c r="T65" s="15">
        <f>J65/255</f>
        <v>0.90196078431372551</v>
      </c>
      <c r="U65" s="15">
        <f>K65/255</f>
        <v>0.90196078431372551</v>
      </c>
      <c r="V65" s="15">
        <f>L65/255</f>
        <v>0.98039215686274506</v>
      </c>
      <c r="W65" s="14">
        <f>MIN(T65:V65)</f>
        <v>0.90196078431372551</v>
      </c>
      <c r="X65" s="13">
        <f>MAX(T65:V65)</f>
        <v>0.98039215686274506</v>
      </c>
      <c r="Y65" s="1">
        <f>X65+W65</f>
        <v>1.8823529411764706</v>
      </c>
      <c r="Z65" s="1">
        <f>X65-W65</f>
        <v>7.8431372549019551E-2</v>
      </c>
      <c r="AA65" s="1">
        <f>Z65 / Y65</f>
        <v>4.1666666666666637E-2</v>
      </c>
      <c r="AB65" s="1">
        <f>Z65 / (2 - Y65)</f>
        <v>0.66666666666666607</v>
      </c>
      <c r="AC65" s="1" t="str">
        <f>INDEX(T$1:V$1, 0, MATCH(MAX(T65:V65), T65:V65, 0))</f>
        <v>Blue</v>
      </c>
      <c r="AD65" s="4">
        <f>IF(AG65 &lt; 0, AG65 + 360, AG65)</f>
        <v>300</v>
      </c>
      <c r="AE65" s="4">
        <f>IF(AH65 &lt; 0, AH65 + 360, AH65)</f>
        <v>180</v>
      </c>
      <c r="AF65" s="4">
        <f>IF(AI65 &lt; 0, AI65 + 360, AI65)</f>
        <v>240</v>
      </c>
      <c r="AG65" s="3">
        <f>IF(Z65 = 0, 0, ((U65 - V65) / Z65) * 60)</f>
        <v>-60</v>
      </c>
      <c r="AH65" s="3">
        <f>IF(Z65 = 0, 0, (2 + ((V65-T65) / Z65)) * 60)</f>
        <v>180</v>
      </c>
      <c r="AI65" s="3">
        <f>IF(Z65 = 0, 0, (4 + ((T65-U65) / Z65)) * 60)</f>
        <v>240</v>
      </c>
    </row>
    <row r="66" spans="1:35" x14ac:dyDescent="0.3">
      <c r="A66" s="1" t="str">
        <f>C65</f>
        <v>darksalmon</v>
      </c>
      <c r="B66" s="1" t="s">
        <v>221</v>
      </c>
      <c r="C66" s="1">
        <v>233</v>
      </c>
      <c r="D66" s="1">
        <v>150</v>
      </c>
      <c r="E66" s="1">
        <v>122</v>
      </c>
      <c r="I66" s="1" t="s">
        <v>164</v>
      </c>
      <c r="J66" s="18">
        <v>255</v>
      </c>
      <c r="K66" s="18">
        <v>240</v>
      </c>
      <c r="L66" s="18">
        <v>245</v>
      </c>
      <c r="M66" s="8" t="str">
        <f>"[" &amp; REPT(" ", 3 - LEN(J66)) &amp; J66 &amp; "," &amp; REPT(" ", 3 - LEN(K66))  &amp; K66 &amp; "," &amp; REPT(" ", 3 - LEN(L66)) &amp; L66 &amp; "]"</f>
        <v>[255,240,245]</v>
      </c>
      <c r="N66" s="17">
        <f>LEN(I66)</f>
        <v>13</v>
      </c>
      <c r="O66" s="16" t="str">
        <f>I66 &amp; REPT(" ", N$1 - N66 ) &amp; " : { rgb:" &amp; M66 &amp; ", hsl:" &amp; S66 &amp; "}" &amp; IF(ISBLANK(J67), "", ",")</f>
        <v>lavenderblush        : { rgb:[255,240,245], hsl:[340,100, 97]},</v>
      </c>
      <c r="P66" s="9" t="str">
        <f>TEXT(IF(Q66 = 0, 0, INDEX(AD66:AF66, 1, MATCH(AC66, AD$1:AF$1, 0))), "0")</f>
        <v>340</v>
      </c>
      <c r="Q66" s="9" t="str">
        <f>TEXT(IF(W66 = X66, 0, IF(R66 &lt; 50, AA66, AB66)) * 100, "0")</f>
        <v>100</v>
      </c>
      <c r="R66" s="9" t="str">
        <f>TEXT(Y66 / 2 * 100, "0")</f>
        <v>97</v>
      </c>
      <c r="S66" s="8" t="str">
        <f>"[" &amp; REPT(" ", 3 - LEN(P66)) &amp; P66 &amp; "," &amp; REPT(" ", 3 - LEN(Q66))  &amp; Q66 &amp; "," &amp; REPT(" ", 3 - LEN(R66)) &amp; R66 &amp; "]"</f>
        <v>[340,100, 97]</v>
      </c>
      <c r="T66" s="15">
        <f>J66/255</f>
        <v>1</v>
      </c>
      <c r="U66" s="15">
        <f>K66/255</f>
        <v>0.94117647058823528</v>
      </c>
      <c r="V66" s="15">
        <f>L66/255</f>
        <v>0.96078431372549022</v>
      </c>
      <c r="W66" s="14">
        <f>MIN(T66:V66)</f>
        <v>0.94117647058823528</v>
      </c>
      <c r="X66" s="13">
        <f>MAX(T66:V66)</f>
        <v>1</v>
      </c>
      <c r="Y66" s="1">
        <f>X66+W66</f>
        <v>1.9411764705882353</v>
      </c>
      <c r="Z66" s="1">
        <f>X66-W66</f>
        <v>5.8823529411764719E-2</v>
      </c>
      <c r="AA66" s="1">
        <f>Z66 / Y66</f>
        <v>3.0303030303030311E-2</v>
      </c>
      <c r="AB66" s="1">
        <f>Z66 / (2 - Y66)</f>
        <v>1</v>
      </c>
      <c r="AC66" s="1" t="str">
        <f>INDEX(T$1:V$1, 0, MATCH(MAX(T66:V66), T66:V66, 0))</f>
        <v>Red</v>
      </c>
      <c r="AD66" s="4">
        <f>IF(AG66 &lt; 0, AG66 + 360, AG66)</f>
        <v>339.99999999999994</v>
      </c>
      <c r="AE66" s="4">
        <f>IF(AH66 &lt; 0, AH66 + 360, AH66)</f>
        <v>80.000000000000028</v>
      </c>
      <c r="AF66" s="4">
        <f>IF(AI66 &lt; 0, AI66 + 360, AI66)</f>
        <v>300</v>
      </c>
      <c r="AG66" s="3">
        <f>IF(Z66 = 0, 0, ((U66 - V66) / Z66) * 60)</f>
        <v>-20.000000000000039</v>
      </c>
      <c r="AH66" s="3">
        <f>IF(Z66 = 0, 0, (2 + ((V66-T66) / Z66)) * 60)</f>
        <v>80.000000000000028</v>
      </c>
      <c r="AI66" s="3">
        <f>IF(Z66 = 0, 0, (4 + ((T66-U66) / Z66)) * 60)</f>
        <v>300</v>
      </c>
    </row>
    <row r="67" spans="1:35" x14ac:dyDescent="0.3">
      <c r="A67" s="1">
        <f>C66</f>
        <v>233</v>
      </c>
      <c r="C67" s="1" t="s">
        <v>220</v>
      </c>
      <c r="I67" s="1" t="s">
        <v>162</v>
      </c>
      <c r="J67" s="18">
        <v>124</v>
      </c>
      <c r="K67" s="18">
        <v>252</v>
      </c>
      <c r="L67" s="18">
        <v>0</v>
      </c>
      <c r="M67" s="8" t="str">
        <f>"[" &amp; REPT(" ", 3 - LEN(J67)) &amp; J67 &amp; "," &amp; REPT(" ", 3 - LEN(K67))  &amp; K67 &amp; "," &amp; REPT(" ", 3 - LEN(L67)) &amp; L67 &amp; "]"</f>
        <v>[124,252,  0]</v>
      </c>
      <c r="N67" s="17">
        <f>LEN(I67)</f>
        <v>9</v>
      </c>
      <c r="O67" s="16" t="str">
        <f>I67 &amp; REPT(" ", N$1 - N67 ) &amp; " : { rgb:" &amp; M67 &amp; ", hsl:" &amp; S67 &amp; "}" &amp; IF(ISBLANK(J68), "", ",")</f>
        <v>lawngreen            : { rgb:[124,252,  0], hsl:[ 90, 98, 49]},</v>
      </c>
      <c r="P67" s="9" t="str">
        <f>TEXT(IF(Q67 = 0, 0, INDEX(AD67:AF67, 1, MATCH(AC67, AD$1:AF$1, 0))), "0")</f>
        <v>90</v>
      </c>
      <c r="Q67" s="9" t="str">
        <f>TEXT(IF(W67 = X67, 0, IF(R67 &lt; 50, AA67, AB67)) * 100, "0")</f>
        <v>98</v>
      </c>
      <c r="R67" s="9" t="str">
        <f>TEXT(Y67 / 2 * 100, "0")</f>
        <v>49</v>
      </c>
      <c r="S67" s="8" t="str">
        <f>"[" &amp; REPT(" ", 3 - LEN(P67)) &amp; P67 &amp; "," &amp; REPT(" ", 3 - LEN(Q67))  &amp; Q67 &amp; "," &amp; REPT(" ", 3 - LEN(R67)) &amp; R67 &amp; "]"</f>
        <v>[ 90, 98, 49]</v>
      </c>
      <c r="T67" s="15">
        <f>J67/255</f>
        <v>0.48627450980392156</v>
      </c>
      <c r="U67" s="15">
        <f>K67/255</f>
        <v>0.9882352941176471</v>
      </c>
      <c r="V67" s="15">
        <f>L67/255</f>
        <v>0</v>
      </c>
      <c r="W67" s="14">
        <f>MIN(T67:V67)</f>
        <v>0</v>
      </c>
      <c r="X67" s="13">
        <f>MAX(T67:V67)</f>
        <v>0.9882352941176471</v>
      </c>
      <c r="Y67" s="1">
        <f>X67+W67</f>
        <v>0.9882352941176471</v>
      </c>
      <c r="Z67" s="1">
        <f>X67-W67</f>
        <v>0.9882352941176471</v>
      </c>
      <c r="AA67" s="1">
        <f>Z67 / Y67</f>
        <v>1</v>
      </c>
      <c r="AB67" s="1">
        <f>Z67 / (2 - Y67)</f>
        <v>0.9767441860465117</v>
      </c>
      <c r="AC67" s="1" t="str">
        <f>INDEX(T$1:V$1, 0, MATCH(MAX(T67:V67), T67:V67, 0))</f>
        <v>Green</v>
      </c>
      <c r="AD67" s="4">
        <f>IF(AG67 &lt; 0, AG67 + 360, AG67)</f>
        <v>60</v>
      </c>
      <c r="AE67" s="4">
        <f>IF(AH67 &lt; 0, AH67 + 360, AH67)</f>
        <v>90.476190476190482</v>
      </c>
      <c r="AF67" s="4">
        <f>IF(AI67 &lt; 0, AI67 + 360, AI67)</f>
        <v>209.52380952380952</v>
      </c>
      <c r="AG67" s="3">
        <f>IF(Z67 = 0, 0, ((U67 - V67) / Z67) * 60)</f>
        <v>60</v>
      </c>
      <c r="AH67" s="3">
        <f>IF(Z67 = 0, 0, (2 + ((V67-T67) / Z67)) * 60)</f>
        <v>90.476190476190482</v>
      </c>
      <c r="AI67" s="3">
        <f>IF(Z67 = 0, 0, (4 + ((T67-U67) / Z67)) * 60)</f>
        <v>209.52380952380952</v>
      </c>
    </row>
    <row r="68" spans="1:35" x14ac:dyDescent="0.3">
      <c r="A68" s="1" t="str">
        <f>C67</f>
        <v>darkseagreen</v>
      </c>
      <c r="B68" s="1" t="s">
        <v>219</v>
      </c>
      <c r="C68" s="1">
        <v>143</v>
      </c>
      <c r="D68" s="1">
        <v>188</v>
      </c>
      <c r="E68" s="1">
        <v>143</v>
      </c>
      <c r="I68" s="1" t="s">
        <v>160</v>
      </c>
      <c r="J68" s="18">
        <v>255</v>
      </c>
      <c r="K68" s="18">
        <v>250</v>
      </c>
      <c r="L68" s="18">
        <v>205</v>
      </c>
      <c r="M68" s="8" t="str">
        <f>"[" &amp; REPT(" ", 3 - LEN(J68)) &amp; J68 &amp; "," &amp; REPT(" ", 3 - LEN(K68))  &amp; K68 &amp; "," &amp; REPT(" ", 3 - LEN(L68)) &amp; L68 &amp; "]"</f>
        <v>[255,250,205]</v>
      </c>
      <c r="N68" s="17">
        <f>LEN(I68)</f>
        <v>12</v>
      </c>
      <c r="O68" s="16" t="str">
        <f>I68 &amp; REPT(" ", N$1 - N68 ) &amp; " : { rgb:" &amp; M68 &amp; ", hsl:" &amp; S68 &amp; "}" &amp; IF(ISBLANK(J69), "", ",")</f>
        <v>lemonchiffon         : { rgb:[255,250,205], hsl:[ 54,100, 90]},</v>
      </c>
      <c r="P68" s="9" t="str">
        <f>TEXT(IF(Q68 = 0, 0, INDEX(AD68:AF68, 1, MATCH(AC68, AD$1:AF$1, 0))), "0")</f>
        <v>54</v>
      </c>
      <c r="Q68" s="9" t="str">
        <f>TEXT(IF(W68 = X68, 0, IF(R68 &lt; 50, AA68, AB68)) * 100, "0")</f>
        <v>100</v>
      </c>
      <c r="R68" s="9" t="str">
        <f>TEXT(Y68 / 2 * 100, "0")</f>
        <v>90</v>
      </c>
      <c r="S68" s="8" t="str">
        <f>"[" &amp; REPT(" ", 3 - LEN(P68)) &amp; P68 &amp; "," &amp; REPT(" ", 3 - LEN(Q68))  &amp; Q68 &amp; "," &amp; REPT(" ", 3 - LEN(R68)) &amp; R68 &amp; "]"</f>
        <v>[ 54,100, 90]</v>
      </c>
      <c r="T68" s="15">
        <f>J68/255</f>
        <v>1</v>
      </c>
      <c r="U68" s="15">
        <f>K68/255</f>
        <v>0.98039215686274506</v>
      </c>
      <c r="V68" s="15">
        <f>L68/255</f>
        <v>0.80392156862745101</v>
      </c>
      <c r="W68" s="14">
        <f>MIN(T68:V68)</f>
        <v>0.80392156862745101</v>
      </c>
      <c r="X68" s="13">
        <f>MAX(T68:V68)</f>
        <v>1</v>
      </c>
      <c r="Y68" s="1">
        <f>X68+W68</f>
        <v>1.803921568627451</v>
      </c>
      <c r="Z68" s="1">
        <f>X68-W68</f>
        <v>0.19607843137254899</v>
      </c>
      <c r="AA68" s="1">
        <f>Z68 / Y68</f>
        <v>0.10869565217391303</v>
      </c>
      <c r="AB68" s="1">
        <f>Z68 / (2 - Y68)</f>
        <v>1</v>
      </c>
      <c r="AC68" s="1" t="str">
        <f>INDEX(T$1:V$1, 0, MATCH(MAX(T68:V68), T68:V68, 0))</f>
        <v>Red</v>
      </c>
      <c r="AD68" s="4">
        <f>IF(AG68 &lt; 0, AG68 + 360, AG68)</f>
        <v>53.999999999999986</v>
      </c>
      <c r="AE68" s="4">
        <f>IF(AH68 &lt; 0, AH68 + 360, AH68)</f>
        <v>60</v>
      </c>
      <c r="AF68" s="4">
        <f>IF(AI68 &lt; 0, AI68 + 360, AI68)</f>
        <v>246.00000000000003</v>
      </c>
      <c r="AG68" s="3">
        <f>IF(Z68 = 0, 0, ((U68 - V68) / Z68) * 60)</f>
        <v>53.999999999999986</v>
      </c>
      <c r="AH68" s="3">
        <f>IF(Z68 = 0, 0, (2 + ((V68-T68) / Z68)) * 60)</f>
        <v>60</v>
      </c>
      <c r="AI68" s="3">
        <f>IF(Z68 = 0, 0, (4 + ((T68-U68) / Z68)) * 60)</f>
        <v>246.00000000000003</v>
      </c>
    </row>
    <row r="69" spans="1:35" x14ac:dyDescent="0.3">
      <c r="A69" s="1">
        <f>C68</f>
        <v>143</v>
      </c>
      <c r="C69" s="1" t="s">
        <v>218</v>
      </c>
      <c r="I69" s="1" t="s">
        <v>158</v>
      </c>
      <c r="J69" s="18">
        <v>173</v>
      </c>
      <c r="K69" s="18">
        <v>216</v>
      </c>
      <c r="L69" s="18">
        <v>230</v>
      </c>
      <c r="M69" s="8" t="str">
        <f>"[" &amp; REPT(" ", 3 - LEN(J69)) &amp; J69 &amp; "," &amp; REPT(" ", 3 - LEN(K69))  &amp; K69 &amp; "," &amp; REPT(" ", 3 - LEN(L69)) &amp; L69 &amp; "]"</f>
        <v>[173,216,230]</v>
      </c>
      <c r="N69" s="17">
        <f>LEN(I69)</f>
        <v>9</v>
      </c>
      <c r="O69" s="16" t="str">
        <f>I69 &amp; REPT(" ", N$1 - N69 ) &amp; " : { rgb:" &amp; M69 &amp; ", hsl:" &amp; S69 &amp; "}" &amp; IF(ISBLANK(J70), "", ",")</f>
        <v>lightblue            : { rgb:[173,216,230], hsl:[195, 53, 79]},</v>
      </c>
      <c r="P69" s="9" t="str">
        <f>TEXT(IF(Q69 = 0, 0, INDEX(AD69:AF69, 1, MATCH(AC69, AD$1:AF$1, 0))), "0")</f>
        <v>195</v>
      </c>
      <c r="Q69" s="9" t="str">
        <f>TEXT(IF(W69 = X69, 0, IF(R69 &lt; 50, AA69, AB69)) * 100, "0")</f>
        <v>53</v>
      </c>
      <c r="R69" s="9" t="str">
        <f>TEXT(Y69 / 2 * 100, "0")</f>
        <v>79</v>
      </c>
      <c r="S69" s="8" t="str">
        <f>"[" &amp; REPT(" ", 3 - LEN(P69)) &amp; P69 &amp; "," &amp; REPT(" ", 3 - LEN(Q69))  &amp; Q69 &amp; "," &amp; REPT(" ", 3 - LEN(R69)) &amp; R69 &amp; "]"</f>
        <v>[195, 53, 79]</v>
      </c>
      <c r="T69" s="15">
        <f>J69/255</f>
        <v>0.67843137254901964</v>
      </c>
      <c r="U69" s="15">
        <f>K69/255</f>
        <v>0.84705882352941175</v>
      </c>
      <c r="V69" s="15">
        <f>L69/255</f>
        <v>0.90196078431372551</v>
      </c>
      <c r="W69" s="14">
        <f>MIN(T69:V69)</f>
        <v>0.67843137254901964</v>
      </c>
      <c r="X69" s="13">
        <f>MAX(T69:V69)</f>
        <v>0.90196078431372551</v>
      </c>
      <c r="Y69" s="1">
        <f>X69+W69</f>
        <v>1.5803921568627453</v>
      </c>
      <c r="Z69" s="1">
        <f>X69-W69</f>
        <v>0.22352941176470587</v>
      </c>
      <c r="AA69" s="1">
        <f>Z69 / Y69</f>
        <v>0.14143920595533496</v>
      </c>
      <c r="AB69" s="1">
        <f>Z69 / (2 - Y69)</f>
        <v>0.53271028037383195</v>
      </c>
      <c r="AC69" s="1" t="str">
        <f>INDEX(T$1:V$1, 0, MATCH(MAX(T69:V69), T69:V69, 0))</f>
        <v>Blue</v>
      </c>
      <c r="AD69" s="4">
        <f>IF(AG69 &lt; 0, AG69 + 360, AG69)</f>
        <v>345.26315789473682</v>
      </c>
      <c r="AE69" s="4">
        <f>IF(AH69 &lt; 0, AH69 + 360, AH69)</f>
        <v>180</v>
      </c>
      <c r="AF69" s="4">
        <f>IF(AI69 &lt; 0, AI69 + 360, AI69)</f>
        <v>194.73684210526315</v>
      </c>
      <c r="AG69" s="3">
        <f>IF(Z69 = 0, 0, ((U69 - V69) / Z69) * 60)</f>
        <v>-14.736842105263166</v>
      </c>
      <c r="AH69" s="3">
        <f>IF(Z69 = 0, 0, (2 + ((V69-T69) / Z69)) * 60)</f>
        <v>180</v>
      </c>
      <c r="AI69" s="3">
        <f>IF(Z69 = 0, 0, (4 + ((T69-U69) / Z69)) * 60)</f>
        <v>194.73684210526315</v>
      </c>
    </row>
    <row r="70" spans="1:35" x14ac:dyDescent="0.3">
      <c r="A70" s="1" t="str">
        <f>C69</f>
        <v>darkslateblue</v>
      </c>
      <c r="B70" s="1" t="s">
        <v>217</v>
      </c>
      <c r="C70" s="1">
        <v>72</v>
      </c>
      <c r="D70" s="1">
        <v>61</v>
      </c>
      <c r="E70" s="1">
        <v>139</v>
      </c>
      <c r="I70" s="1" t="s">
        <v>156</v>
      </c>
      <c r="J70" s="18">
        <v>240</v>
      </c>
      <c r="K70" s="18">
        <v>128</v>
      </c>
      <c r="L70" s="18">
        <v>128</v>
      </c>
      <c r="M70" s="8" t="str">
        <f>"[" &amp; REPT(" ", 3 - LEN(J70)) &amp; J70 &amp; "," &amp; REPT(" ", 3 - LEN(K70))  &amp; K70 &amp; "," &amp; REPT(" ", 3 - LEN(L70)) &amp; L70 &amp; "]"</f>
        <v>[240,128,128]</v>
      </c>
      <c r="N70" s="17">
        <f>LEN(I70)</f>
        <v>10</v>
      </c>
      <c r="O70" s="16" t="str">
        <f>I70 &amp; REPT(" ", N$1 - N70 ) &amp; " : { rgb:" &amp; M70 &amp; ", hsl:" &amp; S70 &amp; "}" &amp; IF(ISBLANK(J71), "", ",")</f>
        <v>lightcoral           : { rgb:[240,128,128], hsl:[  0, 79, 72]},</v>
      </c>
      <c r="P70" s="9" t="str">
        <f>TEXT(IF(Q70 = 0, 0, INDEX(AD70:AF70, 1, MATCH(AC70, AD$1:AF$1, 0))), "0")</f>
        <v>0</v>
      </c>
      <c r="Q70" s="9" t="str">
        <f>TEXT(IF(W70 = X70, 0, IF(R70 &lt; 50, AA70, AB70)) * 100, "0")</f>
        <v>79</v>
      </c>
      <c r="R70" s="9" t="str">
        <f>TEXT(Y70 / 2 * 100, "0")</f>
        <v>72</v>
      </c>
      <c r="S70" s="8" t="str">
        <f>"[" &amp; REPT(" ", 3 - LEN(P70)) &amp; P70 &amp; "," &amp; REPT(" ", 3 - LEN(Q70))  &amp; Q70 &amp; "," &amp; REPT(" ", 3 - LEN(R70)) &amp; R70 &amp; "]"</f>
        <v>[  0, 79, 72]</v>
      </c>
      <c r="T70" s="15">
        <f>J70/255</f>
        <v>0.94117647058823528</v>
      </c>
      <c r="U70" s="15">
        <f>K70/255</f>
        <v>0.50196078431372548</v>
      </c>
      <c r="V70" s="15">
        <f>L70/255</f>
        <v>0.50196078431372548</v>
      </c>
      <c r="W70" s="14">
        <f>MIN(T70:V70)</f>
        <v>0.50196078431372548</v>
      </c>
      <c r="X70" s="13">
        <f>MAX(T70:V70)</f>
        <v>0.94117647058823528</v>
      </c>
      <c r="Y70" s="1">
        <f>X70+W70</f>
        <v>1.4431372549019608</v>
      </c>
      <c r="Z70" s="1">
        <f>X70-W70</f>
        <v>0.4392156862745098</v>
      </c>
      <c r="AA70" s="1">
        <f>Z70 / Y70</f>
        <v>0.30434782608695654</v>
      </c>
      <c r="AB70" s="1">
        <f>Z70 / (2 - Y70)</f>
        <v>0.78873239436619713</v>
      </c>
      <c r="AC70" s="1" t="str">
        <f>INDEX(T$1:V$1, 0, MATCH(MAX(T70:V70), T70:V70, 0))</f>
        <v>Red</v>
      </c>
      <c r="AD70" s="4">
        <f>IF(AG70 &lt; 0, AG70 + 360, AG70)</f>
        <v>0</v>
      </c>
      <c r="AE70" s="4">
        <f>IF(AH70 &lt; 0, AH70 + 360, AH70)</f>
        <v>60</v>
      </c>
      <c r="AF70" s="4">
        <f>IF(AI70 &lt; 0, AI70 + 360, AI70)</f>
        <v>300</v>
      </c>
      <c r="AG70" s="3">
        <f>IF(Z70 = 0, 0, ((U70 - V70) / Z70) * 60)</f>
        <v>0</v>
      </c>
      <c r="AH70" s="3">
        <f>IF(Z70 = 0, 0, (2 + ((V70-T70) / Z70)) * 60)</f>
        <v>60</v>
      </c>
      <c r="AI70" s="3">
        <f>IF(Z70 = 0, 0, (4 + ((T70-U70) / Z70)) * 60)</f>
        <v>300</v>
      </c>
    </row>
    <row r="71" spans="1:35" x14ac:dyDescent="0.3">
      <c r="A71" s="1">
        <f>C70</f>
        <v>72</v>
      </c>
      <c r="C71" s="1" t="s">
        <v>216</v>
      </c>
      <c r="I71" s="1" t="s">
        <v>154</v>
      </c>
      <c r="J71" s="18">
        <v>224</v>
      </c>
      <c r="K71" s="18">
        <v>255</v>
      </c>
      <c r="L71" s="18">
        <v>255</v>
      </c>
      <c r="M71" s="8" t="str">
        <f>"[" &amp; REPT(" ", 3 - LEN(J71)) &amp; J71 &amp; "," &amp; REPT(" ", 3 - LEN(K71))  &amp; K71 &amp; "," &amp; REPT(" ", 3 - LEN(L71)) &amp; L71 &amp; "]"</f>
        <v>[224,255,255]</v>
      </c>
      <c r="N71" s="17">
        <f>LEN(I71)</f>
        <v>9</v>
      </c>
      <c r="O71" s="16" t="str">
        <f>I71 &amp; REPT(" ", N$1 - N71 ) &amp; " : { rgb:" &amp; M71 &amp; ", hsl:" &amp; S71 &amp; "}" &amp; IF(ISBLANK(J72), "", ",")</f>
        <v>lightcyan            : { rgb:[224,255,255], hsl:[180,100, 94]},</v>
      </c>
      <c r="P71" s="9" t="str">
        <f>TEXT(IF(Q71 = 0, 0, INDEX(AD71:AF71, 1, MATCH(AC71, AD$1:AF$1, 0))), "0")</f>
        <v>180</v>
      </c>
      <c r="Q71" s="9" t="str">
        <f>TEXT(IF(W71 = X71, 0, IF(R71 &lt; 50, AA71, AB71)) * 100, "0")</f>
        <v>100</v>
      </c>
      <c r="R71" s="9" t="str">
        <f>TEXT(Y71 / 2 * 100, "0")</f>
        <v>94</v>
      </c>
      <c r="S71" s="8" t="str">
        <f>"[" &amp; REPT(" ", 3 - LEN(P71)) &amp; P71 &amp; "," &amp; REPT(" ", 3 - LEN(Q71))  &amp; Q71 &amp; "," &amp; REPT(" ", 3 - LEN(R71)) &amp; R71 &amp; "]"</f>
        <v>[180,100, 94]</v>
      </c>
      <c r="T71" s="15">
        <f>J71/255</f>
        <v>0.8784313725490196</v>
      </c>
      <c r="U71" s="15">
        <f>K71/255</f>
        <v>1</v>
      </c>
      <c r="V71" s="15">
        <f>L71/255</f>
        <v>1</v>
      </c>
      <c r="W71" s="14">
        <f>MIN(T71:V71)</f>
        <v>0.8784313725490196</v>
      </c>
      <c r="X71" s="13">
        <f>MAX(T71:V71)</f>
        <v>1</v>
      </c>
      <c r="Y71" s="1">
        <f>X71+W71</f>
        <v>1.8784313725490196</v>
      </c>
      <c r="Z71" s="1">
        <f>X71-W71</f>
        <v>0.1215686274509804</v>
      </c>
      <c r="AA71" s="1">
        <f>Z71 / Y71</f>
        <v>6.4718162839248444E-2</v>
      </c>
      <c r="AB71" s="1">
        <f>Z71 / (2 - Y71)</f>
        <v>1</v>
      </c>
      <c r="AC71" s="1" t="str">
        <f>INDEX(T$1:V$1, 0, MATCH(MAX(T71:V71), T71:V71, 0))</f>
        <v>Green</v>
      </c>
      <c r="AD71" s="4">
        <f>IF(AG71 &lt; 0, AG71 + 360, AG71)</f>
        <v>0</v>
      </c>
      <c r="AE71" s="4">
        <f>IF(AH71 &lt; 0, AH71 + 360, AH71)</f>
        <v>180</v>
      </c>
      <c r="AF71" s="4">
        <f>IF(AI71 &lt; 0, AI71 + 360, AI71)</f>
        <v>180</v>
      </c>
      <c r="AG71" s="3">
        <f>IF(Z71 = 0, 0, ((U71 - V71) / Z71) * 60)</f>
        <v>0</v>
      </c>
      <c r="AH71" s="3">
        <f>IF(Z71 = 0, 0, (2 + ((V71-T71) / Z71)) * 60)</f>
        <v>180</v>
      </c>
      <c r="AI71" s="3">
        <f>IF(Z71 = 0, 0, (4 + ((T71-U71) / Z71)) * 60)</f>
        <v>180</v>
      </c>
    </row>
    <row r="72" spans="1:35" x14ac:dyDescent="0.3">
      <c r="A72" s="1" t="str">
        <f>C71</f>
        <v>darkslategray</v>
      </c>
      <c r="B72" s="1" t="s">
        <v>214</v>
      </c>
      <c r="C72" s="1">
        <v>47</v>
      </c>
      <c r="D72" s="1">
        <v>79</v>
      </c>
      <c r="E72" s="1">
        <v>79</v>
      </c>
      <c r="I72" s="1" t="s">
        <v>152</v>
      </c>
      <c r="J72" s="18">
        <v>250</v>
      </c>
      <c r="K72" s="18">
        <v>250</v>
      </c>
      <c r="L72" s="18">
        <v>210</v>
      </c>
      <c r="M72" s="8" t="str">
        <f>"[" &amp; REPT(" ", 3 - LEN(J72)) &amp; J72 &amp; "," &amp; REPT(" ", 3 - LEN(K72))  &amp; K72 &amp; "," &amp; REPT(" ", 3 - LEN(L72)) &amp; L72 &amp; "]"</f>
        <v>[250,250,210]</v>
      </c>
      <c r="N72" s="17">
        <f>LEN(I72)</f>
        <v>20</v>
      </c>
      <c r="O72" s="16" t="str">
        <f>I72 &amp; REPT(" ", N$1 - N72 ) &amp; " : { rgb:" &amp; M72 &amp; ", hsl:" &amp; S72 &amp; "}" &amp; IF(ISBLANK(J73), "", ",")</f>
        <v>lightgoldenrodyellow : { rgb:[250,250,210], hsl:[ 60, 80, 90]},</v>
      </c>
      <c r="P72" s="9" t="str">
        <f>TEXT(IF(Q72 = 0, 0, INDEX(AD72:AF72, 1, MATCH(AC72, AD$1:AF$1, 0))), "0")</f>
        <v>60</v>
      </c>
      <c r="Q72" s="9" t="str">
        <f>TEXT(IF(W72 = X72, 0, IF(R72 &lt; 50, AA72, AB72)) * 100, "0")</f>
        <v>80</v>
      </c>
      <c r="R72" s="9" t="str">
        <f>TEXT(Y72 / 2 * 100, "0")</f>
        <v>90</v>
      </c>
      <c r="S72" s="8" t="str">
        <f>"[" &amp; REPT(" ", 3 - LEN(P72)) &amp; P72 &amp; "," &amp; REPT(" ", 3 - LEN(Q72))  &amp; Q72 &amp; "," &amp; REPT(" ", 3 - LEN(R72)) &amp; R72 &amp; "]"</f>
        <v>[ 60, 80, 90]</v>
      </c>
      <c r="T72" s="15">
        <f>J72/255</f>
        <v>0.98039215686274506</v>
      </c>
      <c r="U72" s="15">
        <f>K72/255</f>
        <v>0.98039215686274506</v>
      </c>
      <c r="V72" s="15">
        <f>L72/255</f>
        <v>0.82352941176470584</v>
      </c>
      <c r="W72" s="14">
        <f>MIN(T72:V72)</f>
        <v>0.82352941176470584</v>
      </c>
      <c r="X72" s="13">
        <f>MAX(T72:V72)</f>
        <v>0.98039215686274506</v>
      </c>
      <c r="Y72" s="1">
        <f>X72+W72</f>
        <v>1.8039215686274508</v>
      </c>
      <c r="Z72" s="1">
        <f>X72-W72</f>
        <v>0.15686274509803921</v>
      </c>
      <c r="AA72" s="1">
        <f>Z72 / Y72</f>
        <v>8.6956521739130446E-2</v>
      </c>
      <c r="AB72" s="1">
        <f>Z72 / (2 - Y72)</f>
        <v>0.79999999999999916</v>
      </c>
      <c r="AC72" s="1" t="str">
        <f>INDEX(T$1:V$1, 0, MATCH(MAX(T72:V72), T72:V72, 0))</f>
        <v>Red</v>
      </c>
      <c r="AD72" s="4">
        <f>IF(AG72 &lt; 0, AG72 + 360, AG72)</f>
        <v>60</v>
      </c>
      <c r="AE72" s="4">
        <f>IF(AH72 &lt; 0, AH72 + 360, AH72)</f>
        <v>60</v>
      </c>
      <c r="AF72" s="4">
        <f>IF(AI72 &lt; 0, AI72 + 360, AI72)</f>
        <v>240</v>
      </c>
      <c r="AG72" s="3">
        <f>IF(Z72 = 0, 0, ((U72 - V72) / Z72) * 60)</f>
        <v>60</v>
      </c>
      <c r="AH72" s="3">
        <f>IF(Z72 = 0, 0, (2 + ((V72-T72) / Z72)) * 60)</f>
        <v>60</v>
      </c>
      <c r="AI72" s="3">
        <f>IF(Z72 = 0, 0, (4 + ((T72-U72) / Z72)) * 60)</f>
        <v>240</v>
      </c>
    </row>
    <row r="73" spans="1:35" x14ac:dyDescent="0.3">
      <c r="A73" s="1">
        <f>C72</f>
        <v>47</v>
      </c>
      <c r="C73" s="1" t="s">
        <v>215</v>
      </c>
      <c r="I73" s="1" t="s">
        <v>150</v>
      </c>
      <c r="J73" s="18">
        <v>211</v>
      </c>
      <c r="K73" s="18">
        <v>211</v>
      </c>
      <c r="L73" s="18">
        <v>211</v>
      </c>
      <c r="M73" s="8" t="str">
        <f>"[" &amp; REPT(" ", 3 - LEN(J73)) &amp; J73 &amp; "," &amp; REPT(" ", 3 - LEN(K73))  &amp; K73 &amp; "," &amp; REPT(" ", 3 - LEN(L73)) &amp; L73 &amp; "]"</f>
        <v>[211,211,211]</v>
      </c>
      <c r="N73" s="17">
        <f>LEN(I73)</f>
        <v>9</v>
      </c>
      <c r="O73" s="16" t="str">
        <f>I73 &amp; REPT(" ", N$1 - N73 ) &amp; " : { rgb:" &amp; M73 &amp; ", hsl:" &amp; S73 &amp; "}" &amp; IF(ISBLANK(J74), "", ",")</f>
        <v>lightgray            : { rgb:[211,211,211], hsl:[  0,  0, 83]},</v>
      </c>
      <c r="P73" s="9" t="str">
        <f>TEXT(IF(Q73 = 0, 0, INDEX(AD73:AF73, 1, MATCH(AC73, AD$1:AF$1, 0))), "0")</f>
        <v>0</v>
      </c>
      <c r="Q73" s="9" t="str">
        <f>TEXT(IF(W73 = X73, 0, IF(R73 &lt; 50, AA73, AB73)) * 100, "0")</f>
        <v>0</v>
      </c>
      <c r="R73" s="9" t="str">
        <f>TEXT(Y73 / 2 * 100, "0")</f>
        <v>83</v>
      </c>
      <c r="S73" s="8" t="str">
        <f>"[" &amp; REPT(" ", 3 - LEN(P73)) &amp; P73 &amp; "," &amp; REPT(" ", 3 - LEN(Q73))  &amp; Q73 &amp; "," &amp; REPT(" ", 3 - LEN(R73)) &amp; R73 &amp; "]"</f>
        <v>[  0,  0, 83]</v>
      </c>
      <c r="T73" s="15">
        <f>J73/255</f>
        <v>0.82745098039215681</v>
      </c>
      <c r="U73" s="15">
        <f>K73/255</f>
        <v>0.82745098039215681</v>
      </c>
      <c r="V73" s="15">
        <f>L73/255</f>
        <v>0.82745098039215681</v>
      </c>
      <c r="W73" s="14">
        <f>MIN(T73:V73)</f>
        <v>0.82745098039215681</v>
      </c>
      <c r="X73" s="13">
        <f>MAX(T73:V73)</f>
        <v>0.82745098039215681</v>
      </c>
      <c r="Y73" s="1">
        <f>X73+W73</f>
        <v>1.6549019607843136</v>
      </c>
      <c r="Z73" s="1">
        <f>X73-W73</f>
        <v>0</v>
      </c>
      <c r="AA73" s="1">
        <f>Z73 / Y73</f>
        <v>0</v>
      </c>
      <c r="AB73" s="1">
        <f>Z73 / (2 - Y73)</f>
        <v>0</v>
      </c>
      <c r="AC73" s="1" t="str">
        <f>INDEX(T$1:V$1, 0, MATCH(MAX(T73:V73), T73:V73, 0))</f>
        <v>Red</v>
      </c>
      <c r="AD73" s="4">
        <f>IF(AG73 &lt; 0, AG73 + 360, AG73)</f>
        <v>0</v>
      </c>
      <c r="AE73" s="4">
        <f>IF(AH73 &lt; 0, AH73 + 360, AH73)</f>
        <v>0</v>
      </c>
      <c r="AF73" s="4">
        <f>IF(AI73 &lt; 0, AI73 + 360, AI73)</f>
        <v>0</v>
      </c>
      <c r="AG73" s="3">
        <f>IF(Z73 = 0, 0, ((U73 - V73) / Z73) * 60)</f>
        <v>0</v>
      </c>
      <c r="AH73" s="3">
        <f>IF(Z73 = 0, 0, (2 + ((V73-T73) / Z73)) * 60)</f>
        <v>0</v>
      </c>
      <c r="AI73" s="3">
        <f>IF(Z73 = 0, 0, (4 + ((T73-U73) / Z73)) * 60)</f>
        <v>0</v>
      </c>
    </row>
    <row r="74" spans="1:35" x14ac:dyDescent="0.3">
      <c r="A74" s="1" t="str">
        <f>C73</f>
        <v>darkslategrey</v>
      </c>
      <c r="B74" s="1" t="s">
        <v>214</v>
      </c>
      <c r="C74" s="1">
        <v>47</v>
      </c>
      <c r="D74" s="1">
        <v>79</v>
      </c>
      <c r="E74" s="1">
        <v>79</v>
      </c>
      <c r="I74" s="1" t="s">
        <v>149</v>
      </c>
      <c r="J74" s="18">
        <v>144</v>
      </c>
      <c r="K74" s="18">
        <v>238</v>
      </c>
      <c r="L74" s="18">
        <v>144</v>
      </c>
      <c r="M74" s="8" t="str">
        <f>"[" &amp; REPT(" ", 3 - LEN(J74)) &amp; J74 &amp; "," &amp; REPT(" ", 3 - LEN(K74))  &amp; K74 &amp; "," &amp; REPT(" ", 3 - LEN(L74)) &amp; L74 &amp; "]"</f>
        <v>[144,238,144]</v>
      </c>
      <c r="N74" s="17">
        <f>LEN(I74)</f>
        <v>10</v>
      </c>
      <c r="O74" s="16" t="str">
        <f>I74 &amp; REPT(" ", N$1 - N74 ) &amp; " : { rgb:" &amp; M74 &amp; ", hsl:" &amp; S74 &amp; "}" &amp; IF(ISBLANK(J75), "", ",")</f>
        <v>lightgreen           : { rgb:[144,238,144], hsl:[120, 73, 75]},</v>
      </c>
      <c r="P74" s="9" t="str">
        <f>TEXT(IF(Q74 = 0, 0, INDEX(AD74:AF74, 1, MATCH(AC74, AD$1:AF$1, 0))), "0")</f>
        <v>120</v>
      </c>
      <c r="Q74" s="9" t="str">
        <f>TEXT(IF(W74 = X74, 0, IF(R74 &lt; 50, AA74, AB74)) * 100, "0")</f>
        <v>73</v>
      </c>
      <c r="R74" s="9" t="str">
        <f>TEXT(Y74 / 2 * 100, "0")</f>
        <v>75</v>
      </c>
      <c r="S74" s="8" t="str">
        <f>"[" &amp; REPT(" ", 3 - LEN(P74)) &amp; P74 &amp; "," &amp; REPT(" ", 3 - LEN(Q74))  &amp; Q74 &amp; "," &amp; REPT(" ", 3 - LEN(R74)) &amp; R74 &amp; "]"</f>
        <v>[120, 73, 75]</v>
      </c>
      <c r="T74" s="15">
        <f>J74/255</f>
        <v>0.56470588235294117</v>
      </c>
      <c r="U74" s="15">
        <f>K74/255</f>
        <v>0.93333333333333335</v>
      </c>
      <c r="V74" s="15">
        <f>L74/255</f>
        <v>0.56470588235294117</v>
      </c>
      <c r="W74" s="14">
        <f>MIN(T74:V74)</f>
        <v>0.56470588235294117</v>
      </c>
      <c r="X74" s="13">
        <f>MAX(T74:V74)</f>
        <v>0.93333333333333335</v>
      </c>
      <c r="Y74" s="1">
        <f>X74+W74</f>
        <v>1.4980392156862745</v>
      </c>
      <c r="Z74" s="1">
        <f>X74-W74</f>
        <v>0.36862745098039218</v>
      </c>
      <c r="AA74" s="1">
        <f>Z74 / Y74</f>
        <v>0.24607329842931938</v>
      </c>
      <c r="AB74" s="1">
        <f>Z74 / (2 - Y74)</f>
        <v>0.734375</v>
      </c>
      <c r="AC74" s="1" t="str">
        <f>INDEX(T$1:V$1, 0, MATCH(MAX(T74:V74), T74:V74, 0))</f>
        <v>Green</v>
      </c>
      <c r="AD74" s="4">
        <f>IF(AG74 &lt; 0, AG74 + 360, AG74)</f>
        <v>60</v>
      </c>
      <c r="AE74" s="4">
        <f>IF(AH74 &lt; 0, AH74 + 360, AH74)</f>
        <v>120</v>
      </c>
      <c r="AF74" s="4">
        <f>IF(AI74 &lt; 0, AI74 + 360, AI74)</f>
        <v>180</v>
      </c>
      <c r="AG74" s="3">
        <f>IF(Z74 = 0, 0, ((U74 - V74) / Z74) * 60)</f>
        <v>60</v>
      </c>
      <c r="AH74" s="3">
        <f>IF(Z74 = 0, 0, (2 + ((V74-T74) / Z74)) * 60)</f>
        <v>120</v>
      </c>
      <c r="AI74" s="3">
        <f>IF(Z74 = 0, 0, (4 + ((T74-U74) / Z74)) * 60)</f>
        <v>180</v>
      </c>
    </row>
    <row r="75" spans="1:35" x14ac:dyDescent="0.3">
      <c r="A75" s="1">
        <f>C74</f>
        <v>47</v>
      </c>
      <c r="C75" s="1" t="s">
        <v>213</v>
      </c>
      <c r="I75" s="1" t="s">
        <v>147</v>
      </c>
      <c r="J75" s="18">
        <v>211</v>
      </c>
      <c r="K75" s="18">
        <v>211</v>
      </c>
      <c r="L75" s="18">
        <v>211</v>
      </c>
      <c r="M75" s="8" t="str">
        <f>"[" &amp; REPT(" ", 3 - LEN(J75)) &amp; J75 &amp; "," &amp; REPT(" ", 3 - LEN(K75))  &amp; K75 &amp; "," &amp; REPT(" ", 3 - LEN(L75)) &amp; L75 &amp; "]"</f>
        <v>[211,211,211]</v>
      </c>
      <c r="N75" s="17">
        <f>LEN(I75)</f>
        <v>9</v>
      </c>
      <c r="O75" s="16" t="str">
        <f>I75 &amp; REPT(" ", N$1 - N75 ) &amp; " : { rgb:" &amp; M75 &amp; ", hsl:" &amp; S75 &amp; "}" &amp; IF(ISBLANK(J76), "", ",")</f>
        <v>lightgrey            : { rgb:[211,211,211], hsl:[  0,  0, 83]},</v>
      </c>
      <c r="P75" s="9" t="str">
        <f>TEXT(IF(Q75 = 0, 0, INDEX(AD75:AF75, 1, MATCH(AC75, AD$1:AF$1, 0))), "0")</f>
        <v>0</v>
      </c>
      <c r="Q75" s="9" t="str">
        <f>TEXT(IF(W75 = X75, 0, IF(R75 &lt; 50, AA75, AB75)) * 100, "0")</f>
        <v>0</v>
      </c>
      <c r="R75" s="9" t="str">
        <f>TEXT(Y75 / 2 * 100, "0")</f>
        <v>83</v>
      </c>
      <c r="S75" s="8" t="str">
        <f>"[" &amp; REPT(" ", 3 - LEN(P75)) &amp; P75 &amp; "," &amp; REPT(" ", 3 - LEN(Q75))  &amp; Q75 &amp; "," &amp; REPT(" ", 3 - LEN(R75)) &amp; R75 &amp; "]"</f>
        <v>[  0,  0, 83]</v>
      </c>
      <c r="T75" s="15">
        <f>J75/255</f>
        <v>0.82745098039215681</v>
      </c>
      <c r="U75" s="15">
        <f>K75/255</f>
        <v>0.82745098039215681</v>
      </c>
      <c r="V75" s="15">
        <f>L75/255</f>
        <v>0.82745098039215681</v>
      </c>
      <c r="W75" s="14">
        <f>MIN(T75:V75)</f>
        <v>0.82745098039215681</v>
      </c>
      <c r="X75" s="13">
        <f>MAX(T75:V75)</f>
        <v>0.82745098039215681</v>
      </c>
      <c r="Y75" s="1">
        <f>X75+W75</f>
        <v>1.6549019607843136</v>
      </c>
      <c r="Z75" s="1">
        <f>X75-W75</f>
        <v>0</v>
      </c>
      <c r="AA75" s="1">
        <f>Z75 / Y75</f>
        <v>0</v>
      </c>
      <c r="AB75" s="1">
        <f>Z75 / (2 - Y75)</f>
        <v>0</v>
      </c>
      <c r="AC75" s="1" t="str">
        <f>INDEX(T$1:V$1, 0, MATCH(MAX(T75:V75), T75:V75, 0))</f>
        <v>Red</v>
      </c>
      <c r="AD75" s="4">
        <f>IF(AG75 &lt; 0, AG75 + 360, AG75)</f>
        <v>0</v>
      </c>
      <c r="AE75" s="4">
        <f>IF(AH75 &lt; 0, AH75 + 360, AH75)</f>
        <v>0</v>
      </c>
      <c r="AF75" s="4">
        <f>IF(AI75 &lt; 0, AI75 + 360, AI75)</f>
        <v>0</v>
      </c>
      <c r="AG75" s="3">
        <f>IF(Z75 = 0, 0, ((U75 - V75) / Z75) * 60)</f>
        <v>0</v>
      </c>
      <c r="AH75" s="3">
        <f>IF(Z75 = 0, 0, (2 + ((V75-T75) / Z75)) * 60)</f>
        <v>0</v>
      </c>
      <c r="AI75" s="3">
        <f>IF(Z75 = 0, 0, (4 + ((T75-U75) / Z75)) * 60)</f>
        <v>0</v>
      </c>
    </row>
    <row r="76" spans="1:35" x14ac:dyDescent="0.3">
      <c r="A76" s="1" t="str">
        <f>C75</f>
        <v>darkturquoise</v>
      </c>
      <c r="B76" s="1" t="s">
        <v>212</v>
      </c>
      <c r="C76" s="1">
        <v>0</v>
      </c>
      <c r="D76" s="1">
        <v>206</v>
      </c>
      <c r="E76" s="1">
        <v>209</v>
      </c>
      <c r="I76" s="1" t="s">
        <v>145</v>
      </c>
      <c r="J76" s="18">
        <v>255</v>
      </c>
      <c r="K76" s="18">
        <v>182</v>
      </c>
      <c r="L76" s="18">
        <v>193</v>
      </c>
      <c r="M76" s="8" t="str">
        <f>"[" &amp; REPT(" ", 3 - LEN(J76)) &amp; J76 &amp; "," &amp; REPT(" ", 3 - LEN(K76))  &amp; K76 &amp; "," &amp; REPT(" ", 3 - LEN(L76)) &amp; L76 &amp; "]"</f>
        <v>[255,182,193]</v>
      </c>
      <c r="N76" s="17">
        <f>LEN(I76)</f>
        <v>9</v>
      </c>
      <c r="O76" s="16" t="str">
        <f>I76 &amp; REPT(" ", N$1 - N76 ) &amp; " : { rgb:" &amp; M76 &amp; ", hsl:" &amp; S76 &amp; "}" &amp; IF(ISBLANK(J77), "", ",")</f>
        <v>lightpink            : { rgb:[255,182,193], hsl:[351,100, 86]},</v>
      </c>
      <c r="P76" s="9" t="str">
        <f>TEXT(IF(Q76 = 0, 0, INDEX(AD76:AF76, 1, MATCH(AC76, AD$1:AF$1, 0))), "0")</f>
        <v>351</v>
      </c>
      <c r="Q76" s="9" t="str">
        <f>TEXT(IF(W76 = X76, 0, IF(R76 &lt; 50, AA76, AB76)) * 100, "0")</f>
        <v>100</v>
      </c>
      <c r="R76" s="9" t="str">
        <f>TEXT(Y76 / 2 * 100, "0")</f>
        <v>86</v>
      </c>
      <c r="S76" s="8" t="str">
        <f>"[" &amp; REPT(" ", 3 - LEN(P76)) &amp; P76 &amp; "," &amp; REPT(" ", 3 - LEN(Q76))  &amp; Q76 &amp; "," &amp; REPT(" ", 3 - LEN(R76)) &amp; R76 &amp; "]"</f>
        <v>[351,100, 86]</v>
      </c>
      <c r="T76" s="15">
        <f>J76/255</f>
        <v>1</v>
      </c>
      <c r="U76" s="15">
        <f>K76/255</f>
        <v>0.71372549019607845</v>
      </c>
      <c r="V76" s="15">
        <f>L76/255</f>
        <v>0.75686274509803919</v>
      </c>
      <c r="W76" s="14">
        <f>MIN(T76:V76)</f>
        <v>0.71372549019607845</v>
      </c>
      <c r="X76" s="13">
        <f>MAX(T76:V76)</f>
        <v>1</v>
      </c>
      <c r="Y76" s="1">
        <f>X76+W76</f>
        <v>1.7137254901960786</v>
      </c>
      <c r="Z76" s="1">
        <f>X76-W76</f>
        <v>0.28627450980392155</v>
      </c>
      <c r="AA76" s="1">
        <f>Z76 / Y76</f>
        <v>0.16704805491990846</v>
      </c>
      <c r="AB76" s="1">
        <f>Z76 / (2 - Y76)</f>
        <v>1.0000000000000004</v>
      </c>
      <c r="AC76" s="1" t="str">
        <f>INDEX(T$1:V$1, 0, MATCH(MAX(T76:V76), T76:V76, 0))</f>
        <v>Red</v>
      </c>
      <c r="AD76" s="4">
        <f>IF(AG76 &lt; 0, AG76 + 360, AG76)</f>
        <v>350.95890410958907</v>
      </c>
      <c r="AE76" s="4">
        <f>IF(AH76 &lt; 0, AH76 + 360, AH76)</f>
        <v>69.041095890410944</v>
      </c>
      <c r="AF76" s="4">
        <f>IF(AI76 &lt; 0, AI76 + 360, AI76)</f>
        <v>300</v>
      </c>
      <c r="AG76" s="3">
        <f>IF(Z76 = 0, 0, ((U76 - V76) / Z76) * 60)</f>
        <v>-9.0410958904109506</v>
      </c>
      <c r="AH76" s="3">
        <f>IF(Z76 = 0, 0, (2 + ((V76-T76) / Z76)) * 60)</f>
        <v>69.041095890410944</v>
      </c>
      <c r="AI76" s="3">
        <f>IF(Z76 = 0, 0, (4 + ((T76-U76) / Z76)) * 60)</f>
        <v>300</v>
      </c>
    </row>
    <row r="77" spans="1:35" x14ac:dyDescent="0.3">
      <c r="A77" s="1">
        <f>C76</f>
        <v>0</v>
      </c>
      <c r="C77" s="1" t="s">
        <v>211</v>
      </c>
      <c r="I77" s="1" t="s">
        <v>143</v>
      </c>
      <c r="J77" s="18">
        <v>255</v>
      </c>
      <c r="K77" s="18">
        <v>160</v>
      </c>
      <c r="L77" s="18">
        <v>122</v>
      </c>
      <c r="M77" s="8" t="str">
        <f>"[" &amp; REPT(" ", 3 - LEN(J77)) &amp; J77 &amp; "," &amp; REPT(" ", 3 - LEN(K77))  &amp; K77 &amp; "," &amp; REPT(" ", 3 - LEN(L77)) &amp; L77 &amp; "]"</f>
        <v>[255,160,122]</v>
      </c>
      <c r="N77" s="17">
        <f>LEN(I77)</f>
        <v>11</v>
      </c>
      <c r="O77" s="16" t="str">
        <f>I77 &amp; REPT(" ", N$1 - N77 ) &amp; " : { rgb:" &amp; M77 &amp; ", hsl:" &amp; S77 &amp; "}" &amp; IF(ISBLANK(J78), "", ",")</f>
        <v>lightsalmon          : { rgb:[255,160,122], hsl:[ 17,100, 74]},</v>
      </c>
      <c r="P77" s="9" t="str">
        <f>TEXT(IF(Q77 = 0, 0, INDEX(AD77:AF77, 1, MATCH(AC77, AD$1:AF$1, 0))), "0")</f>
        <v>17</v>
      </c>
      <c r="Q77" s="9" t="str">
        <f>TEXT(IF(W77 = X77, 0, IF(R77 &lt; 50, AA77, AB77)) * 100, "0")</f>
        <v>100</v>
      </c>
      <c r="R77" s="9" t="str">
        <f>TEXT(Y77 / 2 * 100, "0")</f>
        <v>74</v>
      </c>
      <c r="S77" s="8" t="str">
        <f>"[" &amp; REPT(" ", 3 - LEN(P77)) &amp; P77 &amp; "," &amp; REPT(" ", 3 - LEN(Q77))  &amp; Q77 &amp; "," &amp; REPT(" ", 3 - LEN(R77)) &amp; R77 &amp; "]"</f>
        <v>[ 17,100, 74]</v>
      </c>
      <c r="T77" s="15">
        <f>J77/255</f>
        <v>1</v>
      </c>
      <c r="U77" s="15">
        <f>K77/255</f>
        <v>0.62745098039215685</v>
      </c>
      <c r="V77" s="15">
        <f>L77/255</f>
        <v>0.47843137254901963</v>
      </c>
      <c r="W77" s="14">
        <f>MIN(T77:V77)</f>
        <v>0.47843137254901963</v>
      </c>
      <c r="X77" s="13">
        <f>MAX(T77:V77)</f>
        <v>1</v>
      </c>
      <c r="Y77" s="1">
        <f>X77+W77</f>
        <v>1.4784313725490197</v>
      </c>
      <c r="Z77" s="1">
        <f>X77-W77</f>
        <v>0.52156862745098032</v>
      </c>
      <c r="AA77" s="1">
        <f>Z77 / Y77</f>
        <v>0.35278514588859411</v>
      </c>
      <c r="AB77" s="1">
        <f>Z77 / (2 - Y77)</f>
        <v>1</v>
      </c>
      <c r="AC77" s="1" t="str">
        <f>INDEX(T$1:V$1, 0, MATCH(MAX(T77:V77), T77:V77, 0))</f>
        <v>Red</v>
      </c>
      <c r="AD77" s="4">
        <f>IF(AG77 &lt; 0, AG77 + 360, AG77)</f>
        <v>17.142857142857142</v>
      </c>
      <c r="AE77" s="4">
        <f>IF(AH77 &lt; 0, AH77 + 360, AH77)</f>
        <v>60</v>
      </c>
      <c r="AF77" s="4">
        <f>IF(AI77 &lt; 0, AI77 + 360, AI77)</f>
        <v>282.85714285714289</v>
      </c>
      <c r="AG77" s="3">
        <f>IF(Z77 = 0, 0, ((U77 - V77) / Z77) * 60)</f>
        <v>17.142857142857142</v>
      </c>
      <c r="AH77" s="3">
        <f>IF(Z77 = 0, 0, (2 + ((V77-T77) / Z77)) * 60)</f>
        <v>60</v>
      </c>
      <c r="AI77" s="3">
        <f>IF(Z77 = 0, 0, (4 + ((T77-U77) / Z77)) * 60)</f>
        <v>282.85714285714289</v>
      </c>
    </row>
    <row r="78" spans="1:35" x14ac:dyDescent="0.3">
      <c r="A78" s="1" t="str">
        <f>C77</f>
        <v>darkviolet</v>
      </c>
      <c r="B78" s="1" t="s">
        <v>210</v>
      </c>
      <c r="C78" s="1">
        <v>148</v>
      </c>
      <c r="D78" s="1">
        <v>0</v>
      </c>
      <c r="E78" s="1">
        <v>211</v>
      </c>
      <c r="I78" s="1" t="s">
        <v>141</v>
      </c>
      <c r="J78" s="18">
        <v>32</v>
      </c>
      <c r="K78" s="18">
        <v>178</v>
      </c>
      <c r="L78" s="18">
        <v>170</v>
      </c>
      <c r="M78" s="8" t="str">
        <f>"[" &amp; REPT(" ", 3 - LEN(J78)) &amp; J78 &amp; "," &amp; REPT(" ", 3 - LEN(K78))  &amp; K78 &amp; "," &amp; REPT(" ", 3 - LEN(L78)) &amp; L78 &amp; "]"</f>
        <v>[ 32,178,170]</v>
      </c>
      <c r="N78" s="17">
        <f>LEN(I78)</f>
        <v>13</v>
      </c>
      <c r="O78" s="16" t="str">
        <f>I78 &amp; REPT(" ", N$1 - N78 ) &amp; " : { rgb:" &amp; M78 &amp; ", hsl:" &amp; S78 &amp; "}" &amp; IF(ISBLANK(J79), "", ",")</f>
        <v>lightseagreen        : { rgb:[ 32,178,170], hsl:[177, 49, 41]},</v>
      </c>
      <c r="P78" s="9" t="str">
        <f>TEXT(IF(Q78 = 0, 0, INDEX(AD78:AF78, 1, MATCH(AC78, AD$1:AF$1, 0))), "0")</f>
        <v>177</v>
      </c>
      <c r="Q78" s="9" t="str">
        <f>TEXT(IF(W78 = X78, 0, IF(R78 &lt; 50, AA78, AB78)) * 100, "0")</f>
        <v>49</v>
      </c>
      <c r="R78" s="9" t="str">
        <f>TEXT(Y78 / 2 * 100, "0")</f>
        <v>41</v>
      </c>
      <c r="S78" s="8" t="str">
        <f>"[" &amp; REPT(" ", 3 - LEN(P78)) &amp; P78 &amp; "," &amp; REPT(" ", 3 - LEN(Q78))  &amp; Q78 &amp; "," &amp; REPT(" ", 3 - LEN(R78)) &amp; R78 &amp; "]"</f>
        <v>[177, 49, 41]</v>
      </c>
      <c r="T78" s="15">
        <f>J78/255</f>
        <v>0.12549019607843137</v>
      </c>
      <c r="U78" s="15">
        <f>K78/255</f>
        <v>0.69803921568627447</v>
      </c>
      <c r="V78" s="15">
        <f>L78/255</f>
        <v>0.66666666666666663</v>
      </c>
      <c r="W78" s="14">
        <f>MIN(T78:V78)</f>
        <v>0.12549019607843137</v>
      </c>
      <c r="X78" s="13">
        <f>MAX(T78:V78)</f>
        <v>0.69803921568627447</v>
      </c>
      <c r="Y78" s="1">
        <f>X78+W78</f>
        <v>0.82352941176470584</v>
      </c>
      <c r="Z78" s="1">
        <f>X78-W78</f>
        <v>0.5725490196078431</v>
      </c>
      <c r="AA78" s="1">
        <f>Z78 / Y78</f>
        <v>0.69523809523809521</v>
      </c>
      <c r="AB78" s="1">
        <f>Z78 / (2 - Y78)</f>
        <v>0.48666666666666664</v>
      </c>
      <c r="AC78" s="1" t="str">
        <f>INDEX(T$1:V$1, 0, MATCH(MAX(T78:V78), T78:V78, 0))</f>
        <v>Green</v>
      </c>
      <c r="AD78" s="4">
        <f>IF(AG78 &lt; 0, AG78 + 360, AG78)</f>
        <v>3.2876712328767126</v>
      </c>
      <c r="AE78" s="4">
        <f>IF(AH78 &lt; 0, AH78 + 360, AH78)</f>
        <v>176.71232876712327</v>
      </c>
      <c r="AF78" s="4">
        <f>IF(AI78 &lt; 0, AI78 + 360, AI78)</f>
        <v>180</v>
      </c>
      <c r="AG78" s="3">
        <f>IF(Z78 = 0, 0, ((U78 - V78) / Z78) * 60)</f>
        <v>3.2876712328767126</v>
      </c>
      <c r="AH78" s="3">
        <f>IF(Z78 = 0, 0, (2 + ((V78-T78) / Z78)) * 60)</f>
        <v>176.71232876712327</v>
      </c>
      <c r="AI78" s="3">
        <f>IF(Z78 = 0, 0, (4 + ((T78-U78) / Z78)) * 60)</f>
        <v>180</v>
      </c>
    </row>
    <row r="79" spans="1:35" x14ac:dyDescent="0.3">
      <c r="A79" s="1">
        <f>C78</f>
        <v>148</v>
      </c>
      <c r="C79" s="1" t="s">
        <v>209</v>
      </c>
      <c r="I79" s="1" t="s">
        <v>139</v>
      </c>
      <c r="J79" s="18">
        <v>135</v>
      </c>
      <c r="K79" s="18">
        <v>206</v>
      </c>
      <c r="L79" s="18">
        <v>250</v>
      </c>
      <c r="M79" s="8" t="str">
        <f>"[" &amp; REPT(" ", 3 - LEN(J79)) &amp; J79 &amp; "," &amp; REPT(" ", 3 - LEN(K79))  &amp; K79 &amp; "," &amp; REPT(" ", 3 - LEN(L79)) &amp; L79 &amp; "]"</f>
        <v>[135,206,250]</v>
      </c>
      <c r="N79" s="17">
        <f>LEN(I79)</f>
        <v>12</v>
      </c>
      <c r="O79" s="16" t="str">
        <f>I79 &amp; REPT(" ", N$1 - N79 ) &amp; " : { rgb:" &amp; M79 &amp; ", hsl:" &amp; S79 &amp; "}" &amp; IF(ISBLANK(J80), "", ",")</f>
        <v>lightskyblue         : { rgb:[135,206,250], hsl:[203, 92, 75]},</v>
      </c>
      <c r="P79" s="9" t="str">
        <f>TEXT(IF(Q79 = 0, 0, INDEX(AD79:AF79, 1, MATCH(AC79, AD$1:AF$1, 0))), "0")</f>
        <v>203</v>
      </c>
      <c r="Q79" s="9" t="str">
        <f>TEXT(IF(W79 = X79, 0, IF(R79 &lt; 50, AA79, AB79)) * 100, "0")</f>
        <v>92</v>
      </c>
      <c r="R79" s="9" t="str">
        <f>TEXT(Y79 / 2 * 100, "0")</f>
        <v>75</v>
      </c>
      <c r="S79" s="8" t="str">
        <f>"[" &amp; REPT(" ", 3 - LEN(P79)) &amp; P79 &amp; "," &amp; REPT(" ", 3 - LEN(Q79))  &amp; Q79 &amp; "," &amp; REPT(" ", 3 - LEN(R79)) &amp; R79 &amp; "]"</f>
        <v>[203, 92, 75]</v>
      </c>
      <c r="T79" s="15">
        <f>J79/255</f>
        <v>0.52941176470588236</v>
      </c>
      <c r="U79" s="15">
        <f>K79/255</f>
        <v>0.80784313725490198</v>
      </c>
      <c r="V79" s="15">
        <f>L79/255</f>
        <v>0.98039215686274506</v>
      </c>
      <c r="W79" s="14">
        <f>MIN(T79:V79)</f>
        <v>0.52941176470588236</v>
      </c>
      <c r="X79" s="13">
        <f>MAX(T79:V79)</f>
        <v>0.98039215686274506</v>
      </c>
      <c r="Y79" s="1">
        <f>X79+W79</f>
        <v>1.5098039215686274</v>
      </c>
      <c r="Z79" s="1">
        <f>X79-W79</f>
        <v>0.4509803921568627</v>
      </c>
      <c r="AA79" s="1">
        <f>Z79 / Y79</f>
        <v>0.29870129870129869</v>
      </c>
      <c r="AB79" s="1">
        <f>Z79 / (2 - Y79)</f>
        <v>0.91999999999999982</v>
      </c>
      <c r="AC79" s="1" t="str">
        <f>INDEX(T$1:V$1, 0, MATCH(MAX(T79:V79), T79:V79, 0))</f>
        <v>Blue</v>
      </c>
      <c r="AD79" s="4">
        <f>IF(AG79 &lt; 0, AG79 + 360, AG79)</f>
        <v>337.04347826086956</v>
      </c>
      <c r="AE79" s="4">
        <f>IF(AH79 &lt; 0, AH79 + 360, AH79)</f>
        <v>180</v>
      </c>
      <c r="AF79" s="4">
        <f>IF(AI79 &lt; 0, AI79 + 360, AI79)</f>
        <v>202.95652173913044</v>
      </c>
      <c r="AG79" s="3">
        <f>IF(Z79 = 0, 0, ((U79 - V79) / Z79) * 60)</f>
        <v>-22.95652173913043</v>
      </c>
      <c r="AH79" s="3">
        <f>IF(Z79 = 0, 0, (2 + ((V79-T79) / Z79)) * 60)</f>
        <v>180</v>
      </c>
      <c r="AI79" s="3">
        <f>IF(Z79 = 0, 0, (4 + ((T79-U79) / Z79)) * 60)</f>
        <v>202.95652173913044</v>
      </c>
    </row>
    <row r="80" spans="1:35" x14ac:dyDescent="0.3">
      <c r="A80" s="1" t="str">
        <f>C79</f>
        <v>deeppink</v>
      </c>
      <c r="B80" s="1" t="s">
        <v>208</v>
      </c>
      <c r="C80" s="1">
        <v>255</v>
      </c>
      <c r="D80" s="1">
        <v>20</v>
      </c>
      <c r="E80" s="1">
        <v>147</v>
      </c>
      <c r="I80" s="1" t="s">
        <v>137</v>
      </c>
      <c r="J80" s="18">
        <v>119</v>
      </c>
      <c r="K80" s="18">
        <v>136</v>
      </c>
      <c r="L80" s="18">
        <v>153</v>
      </c>
      <c r="M80" s="8" t="str">
        <f>"[" &amp; REPT(" ", 3 - LEN(J80)) &amp; J80 &amp; "," &amp; REPT(" ", 3 - LEN(K80))  &amp; K80 &amp; "," &amp; REPT(" ", 3 - LEN(L80)) &amp; L80 &amp; "]"</f>
        <v>[119,136,153]</v>
      </c>
      <c r="N80" s="17">
        <f>LEN(I80)</f>
        <v>14</v>
      </c>
      <c r="O80" s="16" t="str">
        <f>I80 &amp; REPT(" ", N$1 - N80 ) &amp; " : { rgb:" &amp; M80 &amp; ", hsl:" &amp; S80 &amp; "}" &amp; IF(ISBLANK(J81), "", ",")</f>
        <v>lightslategray       : { rgb:[119,136,153], hsl:[210, 14, 53]},</v>
      </c>
      <c r="P80" s="9" t="str">
        <f>TEXT(IF(Q80 = 0, 0, INDEX(AD80:AF80, 1, MATCH(AC80, AD$1:AF$1, 0))), "0")</f>
        <v>210</v>
      </c>
      <c r="Q80" s="9" t="str">
        <f>TEXT(IF(W80 = X80, 0, IF(R80 &lt; 50, AA80, AB80)) * 100, "0")</f>
        <v>14</v>
      </c>
      <c r="R80" s="9" t="str">
        <f>TEXT(Y80 / 2 * 100, "0")</f>
        <v>53</v>
      </c>
      <c r="S80" s="8" t="str">
        <f>"[" &amp; REPT(" ", 3 - LEN(P80)) &amp; P80 &amp; "," &amp; REPT(" ", 3 - LEN(Q80))  &amp; Q80 &amp; "," &amp; REPT(" ", 3 - LEN(R80)) &amp; R80 &amp; "]"</f>
        <v>[210, 14, 53]</v>
      </c>
      <c r="T80" s="15">
        <f>J80/255</f>
        <v>0.46666666666666667</v>
      </c>
      <c r="U80" s="15">
        <f>K80/255</f>
        <v>0.53333333333333333</v>
      </c>
      <c r="V80" s="15">
        <f>L80/255</f>
        <v>0.6</v>
      </c>
      <c r="W80" s="14">
        <f>MIN(T80:V80)</f>
        <v>0.46666666666666667</v>
      </c>
      <c r="X80" s="13">
        <f>MAX(T80:V80)</f>
        <v>0.6</v>
      </c>
      <c r="Y80" s="1">
        <f>X80+W80</f>
        <v>1.0666666666666667</v>
      </c>
      <c r="Z80" s="1">
        <f>X80-W80</f>
        <v>0.1333333333333333</v>
      </c>
      <c r="AA80" s="1">
        <f>Z80 / Y80</f>
        <v>0.12499999999999997</v>
      </c>
      <c r="AB80" s="1">
        <f>Z80 / (2 - Y80)</f>
        <v>0.14285714285714282</v>
      </c>
      <c r="AC80" s="1" t="str">
        <f>INDEX(T$1:V$1, 0, MATCH(MAX(T80:V80), T80:V80, 0))</f>
        <v>Blue</v>
      </c>
      <c r="AD80" s="4">
        <f>IF(AG80 &lt; 0, AG80 + 360, AG80)</f>
        <v>330</v>
      </c>
      <c r="AE80" s="4">
        <f>IF(AH80 &lt; 0, AH80 + 360, AH80)</f>
        <v>180</v>
      </c>
      <c r="AF80" s="4">
        <f>IF(AI80 &lt; 0, AI80 + 360, AI80)</f>
        <v>210</v>
      </c>
      <c r="AG80" s="3">
        <f>IF(Z80 = 0, 0, ((U80 - V80) / Z80) * 60)</f>
        <v>-30</v>
      </c>
      <c r="AH80" s="3">
        <f>IF(Z80 = 0, 0, (2 + ((V80-T80) / Z80)) * 60)</f>
        <v>180</v>
      </c>
      <c r="AI80" s="3">
        <f>IF(Z80 = 0, 0, (4 + ((T80-U80) / Z80)) * 60)</f>
        <v>210</v>
      </c>
    </row>
    <row r="81" spans="1:35" x14ac:dyDescent="0.3">
      <c r="A81" s="1">
        <f>C80</f>
        <v>255</v>
      </c>
      <c r="C81" s="1" t="s">
        <v>207</v>
      </c>
      <c r="I81" s="1" t="s">
        <v>136</v>
      </c>
      <c r="J81" s="18">
        <v>119</v>
      </c>
      <c r="K81" s="18">
        <v>136</v>
      </c>
      <c r="L81" s="18">
        <v>153</v>
      </c>
      <c r="M81" s="8" t="str">
        <f>"[" &amp; REPT(" ", 3 - LEN(J81)) &amp; J81 &amp; "," &amp; REPT(" ", 3 - LEN(K81))  &amp; K81 &amp; "," &amp; REPT(" ", 3 - LEN(L81)) &amp; L81 &amp; "]"</f>
        <v>[119,136,153]</v>
      </c>
      <c r="N81" s="17">
        <f>LEN(I81)</f>
        <v>14</v>
      </c>
      <c r="O81" s="16" t="str">
        <f>I81 &amp; REPT(" ", N$1 - N81 ) &amp; " : { rgb:" &amp; M81 &amp; ", hsl:" &amp; S81 &amp; "}" &amp; IF(ISBLANK(J82), "", ",")</f>
        <v>lightslategrey       : { rgb:[119,136,153], hsl:[210, 14, 53]},</v>
      </c>
      <c r="P81" s="9" t="str">
        <f>TEXT(IF(Q81 = 0, 0, INDEX(AD81:AF81, 1, MATCH(AC81, AD$1:AF$1, 0))), "0")</f>
        <v>210</v>
      </c>
      <c r="Q81" s="9" t="str">
        <f>TEXT(IF(W81 = X81, 0, IF(R81 &lt; 50, AA81, AB81)) * 100, "0")</f>
        <v>14</v>
      </c>
      <c r="R81" s="9" t="str">
        <f>TEXT(Y81 / 2 * 100, "0")</f>
        <v>53</v>
      </c>
      <c r="S81" s="8" t="str">
        <f>"[" &amp; REPT(" ", 3 - LEN(P81)) &amp; P81 &amp; "," &amp; REPT(" ", 3 - LEN(Q81))  &amp; Q81 &amp; "," &amp; REPT(" ", 3 - LEN(R81)) &amp; R81 &amp; "]"</f>
        <v>[210, 14, 53]</v>
      </c>
      <c r="T81" s="15">
        <f>J81/255</f>
        <v>0.46666666666666667</v>
      </c>
      <c r="U81" s="15">
        <f>K81/255</f>
        <v>0.53333333333333333</v>
      </c>
      <c r="V81" s="15">
        <f>L81/255</f>
        <v>0.6</v>
      </c>
      <c r="W81" s="14">
        <f>MIN(T81:V81)</f>
        <v>0.46666666666666667</v>
      </c>
      <c r="X81" s="13">
        <f>MAX(T81:V81)</f>
        <v>0.6</v>
      </c>
      <c r="Y81" s="1">
        <f>X81+W81</f>
        <v>1.0666666666666667</v>
      </c>
      <c r="Z81" s="1">
        <f>X81-W81</f>
        <v>0.1333333333333333</v>
      </c>
      <c r="AA81" s="1">
        <f>Z81 / Y81</f>
        <v>0.12499999999999997</v>
      </c>
      <c r="AB81" s="1">
        <f>Z81 / (2 - Y81)</f>
        <v>0.14285714285714282</v>
      </c>
      <c r="AC81" s="1" t="str">
        <f>INDEX(T$1:V$1, 0, MATCH(MAX(T81:V81), T81:V81, 0))</f>
        <v>Blue</v>
      </c>
      <c r="AD81" s="4">
        <f>IF(AG81 &lt; 0, AG81 + 360, AG81)</f>
        <v>330</v>
      </c>
      <c r="AE81" s="4">
        <f>IF(AH81 &lt; 0, AH81 + 360, AH81)</f>
        <v>180</v>
      </c>
      <c r="AF81" s="4">
        <f>IF(AI81 &lt; 0, AI81 + 360, AI81)</f>
        <v>210</v>
      </c>
      <c r="AG81" s="3">
        <f>IF(Z81 = 0, 0, ((U81 - V81) / Z81) * 60)</f>
        <v>-30</v>
      </c>
      <c r="AH81" s="3">
        <f>IF(Z81 = 0, 0, (2 + ((V81-T81) / Z81)) * 60)</f>
        <v>180</v>
      </c>
      <c r="AI81" s="3">
        <f>IF(Z81 = 0, 0, (4 + ((T81-U81) / Z81)) * 60)</f>
        <v>210</v>
      </c>
    </row>
    <row r="82" spans="1:35" x14ac:dyDescent="0.3">
      <c r="A82" s="1" t="str">
        <f>C81</f>
        <v>deepskyblue</v>
      </c>
      <c r="B82" s="1" t="s">
        <v>206</v>
      </c>
      <c r="C82" s="1">
        <v>0</v>
      </c>
      <c r="D82" s="1">
        <v>191</v>
      </c>
      <c r="E82" s="1">
        <v>255</v>
      </c>
      <c r="I82" s="1" t="s">
        <v>134</v>
      </c>
      <c r="J82" s="18">
        <v>176</v>
      </c>
      <c r="K82" s="18">
        <v>196</v>
      </c>
      <c r="L82" s="18">
        <v>222</v>
      </c>
      <c r="M82" s="8" t="str">
        <f>"[" &amp; REPT(" ", 3 - LEN(J82)) &amp; J82 &amp; "," &amp; REPT(" ", 3 - LEN(K82))  &amp; K82 &amp; "," &amp; REPT(" ", 3 - LEN(L82)) &amp; L82 &amp; "]"</f>
        <v>[176,196,222]</v>
      </c>
      <c r="N82" s="17">
        <f>LEN(I82)</f>
        <v>14</v>
      </c>
      <c r="O82" s="16" t="str">
        <f>I82 &amp; REPT(" ", N$1 - N82 ) &amp; " : { rgb:" &amp; M82 &amp; ", hsl:" &amp; S82 &amp; "}" &amp; IF(ISBLANK(J83), "", ",")</f>
        <v>lightsteelblue       : { rgb:[176,196,222], hsl:[214, 41, 78]},</v>
      </c>
      <c r="P82" s="9" t="str">
        <f>TEXT(IF(Q82 = 0, 0, INDEX(AD82:AF82, 1, MATCH(AC82, AD$1:AF$1, 0))), "0")</f>
        <v>214</v>
      </c>
      <c r="Q82" s="9" t="str">
        <f>TEXT(IF(W82 = X82, 0, IF(R82 &lt; 50, AA82, AB82)) * 100, "0")</f>
        <v>41</v>
      </c>
      <c r="R82" s="9" t="str">
        <f>TEXT(Y82 / 2 * 100, "0")</f>
        <v>78</v>
      </c>
      <c r="S82" s="8" t="str">
        <f>"[" &amp; REPT(" ", 3 - LEN(P82)) &amp; P82 &amp; "," &amp; REPT(" ", 3 - LEN(Q82))  &amp; Q82 &amp; "," &amp; REPT(" ", 3 - LEN(R82)) &amp; R82 &amp; "]"</f>
        <v>[214, 41, 78]</v>
      </c>
      <c r="T82" s="15">
        <f>J82/255</f>
        <v>0.69019607843137254</v>
      </c>
      <c r="U82" s="15">
        <f>K82/255</f>
        <v>0.7686274509803922</v>
      </c>
      <c r="V82" s="15">
        <f>L82/255</f>
        <v>0.87058823529411766</v>
      </c>
      <c r="W82" s="14">
        <f>MIN(T82:V82)</f>
        <v>0.69019607843137254</v>
      </c>
      <c r="X82" s="13">
        <f>MAX(T82:V82)</f>
        <v>0.87058823529411766</v>
      </c>
      <c r="Y82" s="1">
        <f>X82+W82</f>
        <v>1.5607843137254902</v>
      </c>
      <c r="Z82" s="1">
        <f>X82-W82</f>
        <v>0.18039215686274512</v>
      </c>
      <c r="AA82" s="1">
        <f>Z82 / Y82</f>
        <v>0.1155778894472362</v>
      </c>
      <c r="AB82" s="1">
        <f>Z82 / (2 - Y82)</f>
        <v>0.41071428571428575</v>
      </c>
      <c r="AC82" s="1" t="str">
        <f>INDEX(T$1:V$1, 0, MATCH(MAX(T82:V82), T82:V82, 0))</f>
        <v>Blue</v>
      </c>
      <c r="AD82" s="4">
        <f>IF(AG82 &lt; 0, AG82 + 360, AG82)</f>
        <v>326.08695652173913</v>
      </c>
      <c r="AE82" s="4">
        <f>IF(AH82 &lt; 0, AH82 + 360, AH82)</f>
        <v>180</v>
      </c>
      <c r="AF82" s="4">
        <f>IF(AI82 &lt; 0, AI82 + 360, AI82)</f>
        <v>213.91304347826087</v>
      </c>
      <c r="AG82" s="3">
        <f>IF(Z82 = 0, 0, ((U82 - V82) / Z82) * 60)</f>
        <v>-33.913043478260853</v>
      </c>
      <c r="AH82" s="3">
        <f>IF(Z82 = 0, 0, (2 + ((V82-T82) / Z82)) * 60)</f>
        <v>180</v>
      </c>
      <c r="AI82" s="3">
        <f>IF(Z82 = 0, 0, (4 + ((T82-U82) / Z82)) * 60)</f>
        <v>213.91304347826087</v>
      </c>
    </row>
    <row r="83" spans="1:35" x14ac:dyDescent="0.3">
      <c r="A83" s="1">
        <f>C82</f>
        <v>0</v>
      </c>
      <c r="C83" s="1" t="s">
        <v>205</v>
      </c>
      <c r="I83" s="1" t="s">
        <v>132</v>
      </c>
      <c r="J83" s="18">
        <v>255</v>
      </c>
      <c r="K83" s="18">
        <v>255</v>
      </c>
      <c r="L83" s="18">
        <v>224</v>
      </c>
      <c r="M83" s="8" t="str">
        <f>"[" &amp; REPT(" ", 3 - LEN(J83)) &amp; J83 &amp; "," &amp; REPT(" ", 3 - LEN(K83))  &amp; K83 &amp; "," &amp; REPT(" ", 3 - LEN(L83)) &amp; L83 &amp; "]"</f>
        <v>[255,255,224]</v>
      </c>
      <c r="N83" s="17">
        <f>LEN(I83)</f>
        <v>11</v>
      </c>
      <c r="O83" s="16" t="str">
        <f>I83 &amp; REPT(" ", N$1 - N83 ) &amp; " : { rgb:" &amp; M83 &amp; ", hsl:" &amp; S83 &amp; "}" &amp; IF(ISBLANK(J84), "", ",")</f>
        <v>lightyellow          : { rgb:[255,255,224], hsl:[ 60,100, 94]},</v>
      </c>
      <c r="P83" s="9" t="str">
        <f>TEXT(IF(Q83 = 0, 0, INDEX(AD83:AF83, 1, MATCH(AC83, AD$1:AF$1, 0))), "0")</f>
        <v>60</v>
      </c>
      <c r="Q83" s="9" t="str">
        <f>TEXT(IF(W83 = X83, 0, IF(R83 &lt; 50, AA83, AB83)) * 100, "0")</f>
        <v>100</v>
      </c>
      <c r="R83" s="9" t="str">
        <f>TEXT(Y83 / 2 * 100, "0")</f>
        <v>94</v>
      </c>
      <c r="S83" s="8" t="str">
        <f>"[" &amp; REPT(" ", 3 - LEN(P83)) &amp; P83 &amp; "," &amp; REPT(" ", 3 - LEN(Q83))  &amp; Q83 &amp; "," &amp; REPT(" ", 3 - LEN(R83)) &amp; R83 &amp; "]"</f>
        <v>[ 60,100, 94]</v>
      </c>
      <c r="T83" s="15">
        <f>J83/255</f>
        <v>1</v>
      </c>
      <c r="U83" s="15">
        <f>K83/255</f>
        <v>1</v>
      </c>
      <c r="V83" s="15">
        <f>L83/255</f>
        <v>0.8784313725490196</v>
      </c>
      <c r="W83" s="14">
        <f>MIN(T83:V83)</f>
        <v>0.8784313725490196</v>
      </c>
      <c r="X83" s="13">
        <f>MAX(T83:V83)</f>
        <v>1</v>
      </c>
      <c r="Y83" s="1">
        <f>X83+W83</f>
        <v>1.8784313725490196</v>
      </c>
      <c r="Z83" s="1">
        <f>X83-W83</f>
        <v>0.1215686274509804</v>
      </c>
      <c r="AA83" s="1">
        <f>Z83 / Y83</f>
        <v>6.4718162839248444E-2</v>
      </c>
      <c r="AB83" s="1">
        <f>Z83 / (2 - Y83)</f>
        <v>1</v>
      </c>
      <c r="AC83" s="1" t="str">
        <f>INDEX(T$1:V$1, 0, MATCH(MAX(T83:V83), T83:V83, 0))</f>
        <v>Red</v>
      </c>
      <c r="AD83" s="4">
        <f>IF(AG83 &lt; 0, AG83 + 360, AG83)</f>
        <v>60</v>
      </c>
      <c r="AE83" s="4">
        <f>IF(AH83 &lt; 0, AH83 + 360, AH83)</f>
        <v>60</v>
      </c>
      <c r="AF83" s="4">
        <f>IF(AI83 &lt; 0, AI83 + 360, AI83)</f>
        <v>240</v>
      </c>
      <c r="AG83" s="3">
        <f>IF(Z83 = 0, 0, ((U83 - V83) / Z83) * 60)</f>
        <v>60</v>
      </c>
      <c r="AH83" s="3">
        <f>IF(Z83 = 0, 0, (2 + ((V83-T83) / Z83)) * 60)</f>
        <v>60</v>
      </c>
      <c r="AI83" s="3">
        <f>IF(Z83 = 0, 0, (4 + ((T83-U83) / Z83)) * 60)</f>
        <v>240</v>
      </c>
    </row>
    <row r="84" spans="1:35" x14ac:dyDescent="0.3">
      <c r="A84" s="1" t="str">
        <f>C83</f>
        <v>dimgray</v>
      </c>
      <c r="B84" s="1" t="s">
        <v>203</v>
      </c>
      <c r="C84" s="1">
        <v>105</v>
      </c>
      <c r="D84" s="1">
        <v>105</v>
      </c>
      <c r="E84" s="1">
        <v>105</v>
      </c>
      <c r="I84" s="1" t="s">
        <v>130</v>
      </c>
      <c r="J84" s="18">
        <v>0</v>
      </c>
      <c r="K84" s="18">
        <v>255</v>
      </c>
      <c r="L84" s="18">
        <v>0</v>
      </c>
      <c r="M84" s="8" t="str">
        <f>"[" &amp; REPT(" ", 3 - LEN(J84)) &amp; J84 &amp; "," &amp; REPT(" ", 3 - LEN(K84))  &amp; K84 &amp; "," &amp; REPT(" ", 3 - LEN(L84)) &amp; L84 &amp; "]"</f>
        <v>[  0,255,  0]</v>
      </c>
      <c r="N84" s="17">
        <f>LEN(I84)</f>
        <v>4</v>
      </c>
      <c r="O84" s="16" t="str">
        <f>I84 &amp; REPT(" ", N$1 - N84 ) &amp; " : { rgb:" &amp; M84 &amp; ", hsl:" &amp; S84 &amp; "}" &amp; IF(ISBLANK(J85), "", ",")</f>
        <v>lime                 : { rgb:[  0,255,  0], hsl:[120,100, 50]},</v>
      </c>
      <c r="P84" s="9" t="str">
        <f>TEXT(IF(Q84 = 0, 0, INDEX(AD84:AF84, 1, MATCH(AC84, AD$1:AF$1, 0))), "0")</f>
        <v>120</v>
      </c>
      <c r="Q84" s="9" t="str">
        <f>TEXT(IF(W84 = X84, 0, IF(R84 &lt; 50, AA84, AB84)) * 100, "0")</f>
        <v>100</v>
      </c>
      <c r="R84" s="9" t="str">
        <f>TEXT(Y84 / 2 * 100, "0")</f>
        <v>50</v>
      </c>
      <c r="S84" s="8" t="str">
        <f>"[" &amp; REPT(" ", 3 - LEN(P84)) &amp; P84 &amp; "," &amp; REPT(" ", 3 - LEN(Q84))  &amp; Q84 &amp; "," &amp; REPT(" ", 3 - LEN(R84)) &amp; R84 &amp; "]"</f>
        <v>[120,100, 50]</v>
      </c>
      <c r="T84" s="15">
        <f>J84/255</f>
        <v>0</v>
      </c>
      <c r="U84" s="15">
        <f>K84/255</f>
        <v>1</v>
      </c>
      <c r="V84" s="15">
        <f>L84/255</f>
        <v>0</v>
      </c>
      <c r="W84" s="14">
        <f>MIN(T84:V84)</f>
        <v>0</v>
      </c>
      <c r="X84" s="13">
        <f>MAX(T84:V84)</f>
        <v>1</v>
      </c>
      <c r="Y84" s="1">
        <f>X84+W84</f>
        <v>1</v>
      </c>
      <c r="Z84" s="1">
        <f>X84-W84</f>
        <v>1</v>
      </c>
      <c r="AA84" s="1">
        <f>Z84 / Y84</f>
        <v>1</v>
      </c>
      <c r="AB84" s="1">
        <f>Z84 / (2 - Y84)</f>
        <v>1</v>
      </c>
      <c r="AC84" s="1" t="str">
        <f>INDEX(T$1:V$1, 0, MATCH(MAX(T84:V84), T84:V84, 0))</f>
        <v>Green</v>
      </c>
      <c r="AD84" s="4">
        <f>IF(AG84 &lt; 0, AG84 + 360, AG84)</f>
        <v>60</v>
      </c>
      <c r="AE84" s="4">
        <f>IF(AH84 &lt; 0, AH84 + 360, AH84)</f>
        <v>120</v>
      </c>
      <c r="AF84" s="4">
        <f>IF(AI84 &lt; 0, AI84 + 360, AI84)</f>
        <v>180</v>
      </c>
      <c r="AG84" s="3">
        <f>IF(Z84 = 0, 0, ((U84 - V84) / Z84) * 60)</f>
        <v>60</v>
      </c>
      <c r="AH84" s="3">
        <f>IF(Z84 = 0, 0, (2 + ((V84-T84) / Z84)) * 60)</f>
        <v>120</v>
      </c>
      <c r="AI84" s="3">
        <f>IF(Z84 = 0, 0, (4 + ((T84-U84) / Z84)) * 60)</f>
        <v>180</v>
      </c>
    </row>
    <row r="85" spans="1:35" x14ac:dyDescent="0.3">
      <c r="A85" s="1">
        <f>C84</f>
        <v>105</v>
      </c>
      <c r="C85" s="1" t="s">
        <v>204</v>
      </c>
      <c r="I85" s="1" t="s">
        <v>128</v>
      </c>
      <c r="J85" s="18">
        <v>50</v>
      </c>
      <c r="K85" s="18">
        <v>205</v>
      </c>
      <c r="L85" s="18">
        <v>50</v>
      </c>
      <c r="M85" s="8" t="str">
        <f>"[" &amp; REPT(" ", 3 - LEN(J85)) &amp; J85 &amp; "," &amp; REPT(" ", 3 - LEN(K85))  &amp; K85 &amp; "," &amp; REPT(" ", 3 - LEN(L85)) &amp; L85 &amp; "]"</f>
        <v>[ 50,205, 50]</v>
      </c>
      <c r="N85" s="17">
        <f>LEN(I85)</f>
        <v>9</v>
      </c>
      <c r="O85" s="16" t="str">
        <f>I85 &amp; REPT(" ", N$1 - N85 ) &amp; " : { rgb:" &amp; M85 &amp; ", hsl:" &amp; S85 &amp; "}" &amp; IF(ISBLANK(J86), "", ",")</f>
        <v>limegreen            : { rgb:[ 50,205, 50], hsl:[120, 61, 50]},</v>
      </c>
      <c r="P85" s="9" t="str">
        <f>TEXT(IF(Q85 = 0, 0, INDEX(AD85:AF85, 1, MATCH(AC85, AD$1:AF$1, 0))), "0")</f>
        <v>120</v>
      </c>
      <c r="Q85" s="9" t="str">
        <f>TEXT(IF(W85 = X85, 0, IF(R85 &lt; 50, AA85, AB85)) * 100, "0")</f>
        <v>61</v>
      </c>
      <c r="R85" s="9" t="str">
        <f>TEXT(Y85 / 2 * 100, "0")</f>
        <v>50</v>
      </c>
      <c r="S85" s="8" t="str">
        <f>"[" &amp; REPT(" ", 3 - LEN(P85)) &amp; P85 &amp; "," &amp; REPT(" ", 3 - LEN(Q85))  &amp; Q85 &amp; "," &amp; REPT(" ", 3 - LEN(R85)) &amp; R85 &amp; "]"</f>
        <v>[120, 61, 50]</v>
      </c>
      <c r="T85" s="15">
        <f>J85/255</f>
        <v>0.19607843137254902</v>
      </c>
      <c r="U85" s="15">
        <f>K85/255</f>
        <v>0.80392156862745101</v>
      </c>
      <c r="V85" s="15">
        <f>L85/255</f>
        <v>0.19607843137254902</v>
      </c>
      <c r="W85" s="14">
        <f>MIN(T85:V85)</f>
        <v>0.19607843137254902</v>
      </c>
      <c r="X85" s="13">
        <f>MAX(T85:V85)</f>
        <v>0.80392156862745101</v>
      </c>
      <c r="Y85" s="1">
        <f>X85+W85</f>
        <v>1</v>
      </c>
      <c r="Z85" s="1">
        <f>X85-W85</f>
        <v>0.60784313725490202</v>
      </c>
      <c r="AA85" s="1">
        <f>Z85 / Y85</f>
        <v>0.60784313725490202</v>
      </c>
      <c r="AB85" s="1">
        <f>Z85 / (2 - Y85)</f>
        <v>0.60784313725490202</v>
      </c>
      <c r="AC85" s="1" t="str">
        <f>INDEX(T$1:V$1, 0, MATCH(MAX(T85:V85), T85:V85, 0))</f>
        <v>Green</v>
      </c>
      <c r="AD85" s="4">
        <f>IF(AG85 &lt; 0, AG85 + 360, AG85)</f>
        <v>60</v>
      </c>
      <c r="AE85" s="4">
        <f>IF(AH85 &lt; 0, AH85 + 360, AH85)</f>
        <v>120</v>
      </c>
      <c r="AF85" s="4">
        <f>IF(AI85 &lt; 0, AI85 + 360, AI85)</f>
        <v>180</v>
      </c>
      <c r="AG85" s="3">
        <f>IF(Z85 = 0, 0, ((U85 - V85) / Z85) * 60)</f>
        <v>60</v>
      </c>
      <c r="AH85" s="3">
        <f>IF(Z85 = 0, 0, (2 + ((V85-T85) / Z85)) * 60)</f>
        <v>120</v>
      </c>
      <c r="AI85" s="3">
        <f>IF(Z85 = 0, 0, (4 + ((T85-U85) / Z85)) * 60)</f>
        <v>180</v>
      </c>
    </row>
    <row r="86" spans="1:35" x14ac:dyDescent="0.3">
      <c r="A86" s="1" t="str">
        <f>C85</f>
        <v>dimgrey</v>
      </c>
      <c r="B86" s="1" t="s">
        <v>203</v>
      </c>
      <c r="C86" s="1">
        <v>105</v>
      </c>
      <c r="D86" s="1">
        <v>105</v>
      </c>
      <c r="E86" s="1">
        <v>105</v>
      </c>
      <c r="I86" s="1" t="s">
        <v>126</v>
      </c>
      <c r="J86" s="18">
        <v>250</v>
      </c>
      <c r="K86" s="18">
        <v>240</v>
      </c>
      <c r="L86" s="18">
        <v>230</v>
      </c>
      <c r="M86" s="8" t="str">
        <f>"[" &amp; REPT(" ", 3 - LEN(J86)) &amp; J86 &amp; "," &amp; REPT(" ", 3 - LEN(K86))  &amp; K86 &amp; "," &amp; REPT(" ", 3 - LEN(L86)) &amp; L86 &amp; "]"</f>
        <v>[250,240,230]</v>
      </c>
      <c r="N86" s="17">
        <f>LEN(I86)</f>
        <v>5</v>
      </c>
      <c r="O86" s="16" t="str">
        <f>I86 &amp; REPT(" ", N$1 - N86 ) &amp; " : { rgb:" &amp; M86 &amp; ", hsl:" &amp; S86 &amp; "}" &amp; IF(ISBLANK(J87), "", ",")</f>
        <v>linen                : { rgb:[250,240,230], hsl:[ 30, 67, 94]},</v>
      </c>
      <c r="P86" s="9" t="str">
        <f>TEXT(IF(Q86 = 0, 0, INDEX(AD86:AF86, 1, MATCH(AC86, AD$1:AF$1, 0))), "0")</f>
        <v>30</v>
      </c>
      <c r="Q86" s="9" t="str">
        <f>TEXT(IF(W86 = X86, 0, IF(R86 &lt; 50, AA86, AB86)) * 100, "0")</f>
        <v>67</v>
      </c>
      <c r="R86" s="9" t="str">
        <f>TEXT(Y86 / 2 * 100, "0")</f>
        <v>94</v>
      </c>
      <c r="S86" s="8" t="str">
        <f>"[" &amp; REPT(" ", 3 - LEN(P86)) &amp; P86 &amp; "," &amp; REPT(" ", 3 - LEN(Q86))  &amp; Q86 &amp; "," &amp; REPT(" ", 3 - LEN(R86)) &amp; R86 &amp; "]"</f>
        <v>[ 30, 67, 94]</v>
      </c>
      <c r="T86" s="15">
        <f>J86/255</f>
        <v>0.98039215686274506</v>
      </c>
      <c r="U86" s="15">
        <f>K86/255</f>
        <v>0.94117647058823528</v>
      </c>
      <c r="V86" s="15">
        <f>L86/255</f>
        <v>0.90196078431372551</v>
      </c>
      <c r="W86" s="14">
        <f>MIN(T86:V86)</f>
        <v>0.90196078431372551</v>
      </c>
      <c r="X86" s="13">
        <f>MAX(T86:V86)</f>
        <v>0.98039215686274506</v>
      </c>
      <c r="Y86" s="1">
        <f>X86+W86</f>
        <v>1.8823529411764706</v>
      </c>
      <c r="Z86" s="1">
        <f>X86-W86</f>
        <v>7.8431372549019551E-2</v>
      </c>
      <c r="AA86" s="1">
        <f>Z86 / Y86</f>
        <v>4.1666666666666637E-2</v>
      </c>
      <c r="AB86" s="1">
        <f>Z86 / (2 - Y86)</f>
        <v>0.66666666666666607</v>
      </c>
      <c r="AC86" s="1" t="str">
        <f>INDEX(T$1:V$1, 0, MATCH(MAX(T86:V86), T86:V86, 0))</f>
        <v>Red</v>
      </c>
      <c r="AD86" s="4">
        <f>IF(AG86 &lt; 0, AG86 + 360, AG86)</f>
        <v>30</v>
      </c>
      <c r="AE86" s="4">
        <f>IF(AH86 &lt; 0, AH86 + 360, AH86)</f>
        <v>60</v>
      </c>
      <c r="AF86" s="4">
        <f>IF(AI86 &lt; 0, AI86 + 360, AI86)</f>
        <v>270</v>
      </c>
      <c r="AG86" s="3">
        <f>IF(Z86 = 0, 0, ((U86 - V86) / Z86) * 60)</f>
        <v>30</v>
      </c>
      <c r="AH86" s="3">
        <f>IF(Z86 = 0, 0, (2 + ((V86-T86) / Z86)) * 60)</f>
        <v>60</v>
      </c>
      <c r="AI86" s="3">
        <f>IF(Z86 = 0, 0, (4 + ((T86-U86) / Z86)) * 60)</f>
        <v>270</v>
      </c>
    </row>
    <row r="87" spans="1:35" x14ac:dyDescent="0.3">
      <c r="A87" s="1">
        <f>C86</f>
        <v>105</v>
      </c>
      <c r="C87" s="1" t="s">
        <v>202</v>
      </c>
      <c r="I87" s="1" t="s">
        <v>124</v>
      </c>
      <c r="J87" s="18">
        <v>255</v>
      </c>
      <c r="K87" s="18">
        <v>0</v>
      </c>
      <c r="L87" s="18">
        <v>255</v>
      </c>
      <c r="M87" s="8" t="str">
        <f>"[" &amp; REPT(" ", 3 - LEN(J87)) &amp; J87 &amp; "," &amp; REPT(" ", 3 - LEN(K87))  &amp; K87 &amp; "," &amp; REPT(" ", 3 - LEN(L87)) &amp; L87 &amp; "]"</f>
        <v>[255,  0,255]</v>
      </c>
      <c r="N87" s="17">
        <f>LEN(I87)</f>
        <v>7</v>
      </c>
      <c r="O87" s="16" t="str">
        <f>I87 &amp; REPT(" ", N$1 - N87 ) &amp; " : { rgb:" &amp; M87 &amp; ", hsl:" &amp; S87 &amp; "}" &amp; IF(ISBLANK(J88), "", ",")</f>
        <v>magenta              : { rgb:[255,  0,255], hsl:[300,100, 50]},</v>
      </c>
      <c r="P87" s="9" t="str">
        <f>TEXT(IF(Q87 = 0, 0, INDEX(AD87:AF87, 1, MATCH(AC87, AD$1:AF$1, 0))), "0")</f>
        <v>300</v>
      </c>
      <c r="Q87" s="9" t="str">
        <f>TEXT(IF(W87 = X87, 0, IF(R87 &lt; 50, AA87, AB87)) * 100, "0")</f>
        <v>100</v>
      </c>
      <c r="R87" s="9" t="str">
        <f>TEXT(Y87 / 2 * 100, "0")</f>
        <v>50</v>
      </c>
      <c r="S87" s="8" t="str">
        <f>"[" &amp; REPT(" ", 3 - LEN(P87)) &amp; P87 &amp; "," &amp; REPT(" ", 3 - LEN(Q87))  &amp; Q87 &amp; "," &amp; REPT(" ", 3 - LEN(R87)) &amp; R87 &amp; "]"</f>
        <v>[300,100, 50]</v>
      </c>
      <c r="T87" s="15">
        <f>J87/255</f>
        <v>1</v>
      </c>
      <c r="U87" s="15">
        <f>K87/255</f>
        <v>0</v>
      </c>
      <c r="V87" s="15">
        <f>L87/255</f>
        <v>1</v>
      </c>
      <c r="W87" s="14">
        <f>MIN(T87:V87)</f>
        <v>0</v>
      </c>
      <c r="X87" s="13">
        <f>MAX(T87:V87)</f>
        <v>1</v>
      </c>
      <c r="Y87" s="1">
        <f>X87+W87</f>
        <v>1</v>
      </c>
      <c r="Z87" s="1">
        <f>X87-W87</f>
        <v>1</v>
      </c>
      <c r="AA87" s="1">
        <f>Z87 / Y87</f>
        <v>1</v>
      </c>
      <c r="AB87" s="1">
        <f>Z87 / (2 - Y87)</f>
        <v>1</v>
      </c>
      <c r="AC87" s="1" t="str">
        <f>INDEX(T$1:V$1, 0, MATCH(MAX(T87:V87), T87:V87, 0))</f>
        <v>Red</v>
      </c>
      <c r="AD87" s="4">
        <f>IF(AG87 &lt; 0, AG87 + 360, AG87)</f>
        <v>300</v>
      </c>
      <c r="AE87" s="4">
        <f>IF(AH87 &lt; 0, AH87 + 360, AH87)</f>
        <v>120</v>
      </c>
      <c r="AF87" s="4">
        <f>IF(AI87 &lt; 0, AI87 + 360, AI87)</f>
        <v>300</v>
      </c>
      <c r="AG87" s="3">
        <f>IF(Z87 = 0, 0, ((U87 - V87) / Z87) * 60)</f>
        <v>-60</v>
      </c>
      <c r="AH87" s="3">
        <f>IF(Z87 = 0, 0, (2 + ((V87-T87) / Z87)) * 60)</f>
        <v>120</v>
      </c>
      <c r="AI87" s="3">
        <f>IF(Z87 = 0, 0, (4 + ((T87-U87) / Z87)) * 60)</f>
        <v>300</v>
      </c>
    </row>
    <row r="88" spans="1:35" x14ac:dyDescent="0.3">
      <c r="A88" s="1" t="str">
        <f>C87</f>
        <v>dodgerblue</v>
      </c>
      <c r="B88" s="1" t="s">
        <v>201</v>
      </c>
      <c r="C88" s="1">
        <v>30</v>
      </c>
      <c r="D88" s="1">
        <v>144</v>
      </c>
      <c r="E88" s="1">
        <v>255</v>
      </c>
      <c r="I88" s="1" t="s">
        <v>122</v>
      </c>
      <c r="J88" s="18">
        <v>128</v>
      </c>
      <c r="K88" s="18">
        <v>0</v>
      </c>
      <c r="L88" s="18">
        <v>0</v>
      </c>
      <c r="M88" s="8" t="str">
        <f>"[" &amp; REPT(" ", 3 - LEN(J88)) &amp; J88 &amp; "," &amp; REPT(" ", 3 - LEN(K88))  &amp; K88 &amp; "," &amp; REPT(" ", 3 - LEN(L88)) &amp; L88 &amp; "]"</f>
        <v>[128,  0,  0]</v>
      </c>
      <c r="N88" s="17">
        <f>LEN(I88)</f>
        <v>6</v>
      </c>
      <c r="O88" s="16" t="str">
        <f>I88 &amp; REPT(" ", N$1 - N88 ) &amp; " : { rgb:" &amp; M88 &amp; ", hsl:" &amp; S88 &amp; "}" &amp; IF(ISBLANK(J89), "", ",")</f>
        <v>maroon               : { rgb:[128,  0,  0], hsl:[  0, 34, 25]},</v>
      </c>
      <c r="P88" s="9" t="str">
        <f>TEXT(IF(Q88 = 0, 0, INDEX(AD88:AF88, 1, MATCH(AC88, AD$1:AF$1, 0))), "0")</f>
        <v>0</v>
      </c>
      <c r="Q88" s="9" t="str">
        <f>TEXT(IF(W88 = X88, 0, IF(R88 &lt; 50, AA88, AB88)) * 100, "0")</f>
        <v>34</v>
      </c>
      <c r="R88" s="9" t="str">
        <f>TEXT(Y88 / 2 * 100, "0")</f>
        <v>25</v>
      </c>
      <c r="S88" s="8" t="str">
        <f>"[" &amp; REPT(" ", 3 - LEN(P88)) &amp; P88 &amp; "," &amp; REPT(" ", 3 - LEN(Q88))  &amp; Q88 &amp; "," &amp; REPT(" ", 3 - LEN(R88)) &amp; R88 &amp; "]"</f>
        <v>[  0, 34, 25]</v>
      </c>
      <c r="T88" s="15">
        <f>J88/255</f>
        <v>0.50196078431372548</v>
      </c>
      <c r="U88" s="15">
        <f>K88/255</f>
        <v>0</v>
      </c>
      <c r="V88" s="15">
        <f>L88/255</f>
        <v>0</v>
      </c>
      <c r="W88" s="14">
        <f>MIN(T88:V88)</f>
        <v>0</v>
      </c>
      <c r="X88" s="13">
        <f>MAX(T88:V88)</f>
        <v>0.50196078431372548</v>
      </c>
      <c r="Y88" s="1">
        <f>X88+W88</f>
        <v>0.50196078431372548</v>
      </c>
      <c r="Z88" s="1">
        <f>X88-W88</f>
        <v>0.50196078431372548</v>
      </c>
      <c r="AA88" s="1">
        <f>Z88 / Y88</f>
        <v>1</v>
      </c>
      <c r="AB88" s="1">
        <f>Z88 / (2 - Y88)</f>
        <v>0.33507853403141363</v>
      </c>
      <c r="AC88" s="1" t="str">
        <f>INDEX(T$1:V$1, 0, MATCH(MAX(T88:V88), T88:V88, 0))</f>
        <v>Red</v>
      </c>
      <c r="AD88" s="4">
        <f>IF(AG88 &lt; 0, AG88 + 360, AG88)</f>
        <v>0</v>
      </c>
      <c r="AE88" s="4">
        <f>IF(AH88 &lt; 0, AH88 + 360, AH88)</f>
        <v>60</v>
      </c>
      <c r="AF88" s="4">
        <f>IF(AI88 &lt; 0, AI88 + 360, AI88)</f>
        <v>300</v>
      </c>
      <c r="AG88" s="3">
        <f>IF(Z88 = 0, 0, ((U88 - V88) / Z88) * 60)</f>
        <v>0</v>
      </c>
      <c r="AH88" s="3">
        <f>IF(Z88 = 0, 0, (2 + ((V88-T88) / Z88)) * 60)</f>
        <v>60</v>
      </c>
      <c r="AI88" s="3">
        <f>IF(Z88 = 0, 0, (4 + ((T88-U88) / Z88)) * 60)</f>
        <v>300</v>
      </c>
    </row>
    <row r="89" spans="1:35" x14ac:dyDescent="0.3">
      <c r="A89" s="1">
        <f>C88</f>
        <v>30</v>
      </c>
      <c r="C89" s="1" t="s">
        <v>200</v>
      </c>
      <c r="I89" s="1" t="s">
        <v>120</v>
      </c>
      <c r="J89" s="18">
        <v>102</v>
      </c>
      <c r="K89" s="18">
        <v>205</v>
      </c>
      <c r="L89" s="18">
        <v>170</v>
      </c>
      <c r="M89" s="8" t="str">
        <f>"[" &amp; REPT(" ", 3 - LEN(J89)) &amp; J89 &amp; "," &amp; REPT(" ", 3 - LEN(K89))  &amp; K89 &amp; "," &amp; REPT(" ", 3 - LEN(L89)) &amp; L89 &amp; "]"</f>
        <v>[102,205,170]</v>
      </c>
      <c r="N89" s="17">
        <f>LEN(I89)</f>
        <v>16</v>
      </c>
      <c r="O89" s="16" t="str">
        <f>I89 &amp; REPT(" ", N$1 - N89 ) &amp; " : { rgb:" &amp; M89 &amp; ", hsl:" &amp; S89 &amp; "}" &amp; IF(ISBLANK(J90), "", ",")</f>
        <v>mediumaquamarine     : { rgb:[102,205,170], hsl:[160, 51, 60]},</v>
      </c>
      <c r="P89" s="9" t="str">
        <f>TEXT(IF(Q89 = 0, 0, INDEX(AD89:AF89, 1, MATCH(AC89, AD$1:AF$1, 0))), "0")</f>
        <v>160</v>
      </c>
      <c r="Q89" s="9" t="str">
        <f>TEXT(IF(W89 = X89, 0, IF(R89 &lt; 50, AA89, AB89)) * 100, "0")</f>
        <v>51</v>
      </c>
      <c r="R89" s="9" t="str">
        <f>TEXT(Y89 / 2 * 100, "0")</f>
        <v>60</v>
      </c>
      <c r="S89" s="8" t="str">
        <f>"[" &amp; REPT(" ", 3 - LEN(P89)) &amp; P89 &amp; "," &amp; REPT(" ", 3 - LEN(Q89))  &amp; Q89 &amp; "," &amp; REPT(" ", 3 - LEN(R89)) &amp; R89 &amp; "]"</f>
        <v>[160, 51, 60]</v>
      </c>
      <c r="T89" s="15">
        <f>J89/255</f>
        <v>0.4</v>
      </c>
      <c r="U89" s="15">
        <f>K89/255</f>
        <v>0.80392156862745101</v>
      </c>
      <c r="V89" s="15">
        <f>L89/255</f>
        <v>0.66666666666666663</v>
      </c>
      <c r="W89" s="14">
        <f>MIN(T89:V89)</f>
        <v>0.4</v>
      </c>
      <c r="X89" s="13">
        <f>MAX(T89:V89)</f>
        <v>0.80392156862745101</v>
      </c>
      <c r="Y89" s="1">
        <f>X89+W89</f>
        <v>1.2039215686274511</v>
      </c>
      <c r="Z89" s="1">
        <f>X89-W89</f>
        <v>0.40392156862745099</v>
      </c>
      <c r="AA89" s="1">
        <f>Z89 / Y89</f>
        <v>0.33550488599348532</v>
      </c>
      <c r="AB89" s="1">
        <f>Z89 / (2 - Y89)</f>
        <v>0.50738916256157651</v>
      </c>
      <c r="AC89" s="1" t="str">
        <f>INDEX(T$1:V$1, 0, MATCH(MAX(T89:V89), T89:V89, 0))</f>
        <v>Green</v>
      </c>
      <c r="AD89" s="4">
        <f>IF(AG89 &lt; 0, AG89 + 360, AG89)</f>
        <v>20.388349514563117</v>
      </c>
      <c r="AE89" s="4">
        <f>IF(AH89 &lt; 0, AH89 + 360, AH89)</f>
        <v>159.61165048543688</v>
      </c>
      <c r="AF89" s="4">
        <f>IF(AI89 &lt; 0, AI89 + 360, AI89)</f>
        <v>180</v>
      </c>
      <c r="AG89" s="3">
        <f>IF(Z89 = 0, 0, ((U89 - V89) / Z89) * 60)</f>
        <v>20.388349514563117</v>
      </c>
      <c r="AH89" s="3">
        <f>IF(Z89 = 0, 0, (2 + ((V89-T89) / Z89)) * 60)</f>
        <v>159.61165048543688</v>
      </c>
      <c r="AI89" s="3">
        <f>IF(Z89 = 0, 0, (4 + ((T89-U89) / Z89)) * 60)</f>
        <v>180</v>
      </c>
    </row>
    <row r="90" spans="1:35" x14ac:dyDescent="0.3">
      <c r="A90" s="1" t="str">
        <f>C89</f>
        <v>firebrick</v>
      </c>
      <c r="B90" s="1" t="s">
        <v>199</v>
      </c>
      <c r="C90" s="1">
        <v>178</v>
      </c>
      <c r="D90" s="1">
        <v>34</v>
      </c>
      <c r="E90" s="1">
        <v>34</v>
      </c>
      <c r="I90" s="1" t="s">
        <v>118</v>
      </c>
      <c r="J90" s="18">
        <v>0</v>
      </c>
      <c r="K90" s="18">
        <v>0</v>
      </c>
      <c r="L90" s="18">
        <v>205</v>
      </c>
      <c r="M90" s="8" t="str">
        <f>"[" &amp; REPT(" ", 3 - LEN(J90)) &amp; J90 &amp; "," &amp; REPT(" ", 3 - LEN(K90))  &amp; K90 &amp; "," &amp; REPT(" ", 3 - LEN(L90)) &amp; L90 &amp; "]"</f>
        <v>[  0,  0,205]</v>
      </c>
      <c r="N90" s="17">
        <f>LEN(I90)</f>
        <v>10</v>
      </c>
      <c r="O90" s="16" t="str">
        <f>I90 &amp; REPT(" ", N$1 - N90 ) &amp; " : { rgb:" &amp; M90 &amp; ", hsl:" &amp; S90 &amp; "}" &amp; IF(ISBLANK(J91), "", ",")</f>
        <v>mediumblue           : { rgb:[  0,  0,205], hsl:[240, 67, 40]},</v>
      </c>
      <c r="P90" s="9" t="str">
        <f>TEXT(IF(Q90 = 0, 0, INDEX(AD90:AF90, 1, MATCH(AC90, AD$1:AF$1, 0))), "0")</f>
        <v>240</v>
      </c>
      <c r="Q90" s="9" t="str">
        <f>TEXT(IF(W90 = X90, 0, IF(R90 &lt; 50, AA90, AB90)) * 100, "0")</f>
        <v>67</v>
      </c>
      <c r="R90" s="9" t="str">
        <f>TEXT(Y90 / 2 * 100, "0")</f>
        <v>40</v>
      </c>
      <c r="S90" s="8" t="str">
        <f>"[" &amp; REPT(" ", 3 - LEN(P90)) &amp; P90 &amp; "," &amp; REPT(" ", 3 - LEN(Q90))  &amp; Q90 &amp; "," &amp; REPT(" ", 3 - LEN(R90)) &amp; R90 &amp; "]"</f>
        <v>[240, 67, 40]</v>
      </c>
      <c r="T90" s="15">
        <f>J90/255</f>
        <v>0</v>
      </c>
      <c r="U90" s="15">
        <f>K90/255</f>
        <v>0</v>
      </c>
      <c r="V90" s="15">
        <f>L90/255</f>
        <v>0.80392156862745101</v>
      </c>
      <c r="W90" s="14">
        <f>MIN(T90:V90)</f>
        <v>0</v>
      </c>
      <c r="X90" s="13">
        <f>MAX(T90:V90)</f>
        <v>0.80392156862745101</v>
      </c>
      <c r="Y90" s="1">
        <f>X90+W90</f>
        <v>0.80392156862745101</v>
      </c>
      <c r="Z90" s="1">
        <f>X90-W90</f>
        <v>0.80392156862745101</v>
      </c>
      <c r="AA90" s="1">
        <f>Z90 / Y90</f>
        <v>1</v>
      </c>
      <c r="AB90" s="1">
        <f>Z90 / (2 - Y90)</f>
        <v>0.67213114754098369</v>
      </c>
      <c r="AC90" s="1" t="str">
        <f>INDEX(T$1:V$1, 0, MATCH(MAX(T90:V90), T90:V90, 0))</f>
        <v>Blue</v>
      </c>
      <c r="AD90" s="4">
        <f>IF(AG90 &lt; 0, AG90 + 360, AG90)</f>
        <v>300</v>
      </c>
      <c r="AE90" s="4">
        <f>IF(AH90 &lt; 0, AH90 + 360, AH90)</f>
        <v>180</v>
      </c>
      <c r="AF90" s="4">
        <f>IF(AI90 &lt; 0, AI90 + 360, AI90)</f>
        <v>240</v>
      </c>
      <c r="AG90" s="3">
        <f>IF(Z90 = 0, 0, ((U90 - V90) / Z90) * 60)</f>
        <v>-60</v>
      </c>
      <c r="AH90" s="3">
        <f>IF(Z90 = 0, 0, (2 + ((V90-T90) / Z90)) * 60)</f>
        <v>180</v>
      </c>
      <c r="AI90" s="3">
        <f>IF(Z90 = 0, 0, (4 + ((T90-U90) / Z90)) * 60)</f>
        <v>240</v>
      </c>
    </row>
    <row r="91" spans="1:35" x14ac:dyDescent="0.3">
      <c r="A91" s="1">
        <f>C90</f>
        <v>178</v>
      </c>
      <c r="C91" s="1" t="s">
        <v>198</v>
      </c>
      <c r="I91" s="1" t="s">
        <v>116</v>
      </c>
      <c r="J91" s="18">
        <v>186</v>
      </c>
      <c r="K91" s="18">
        <v>85</v>
      </c>
      <c r="L91" s="18">
        <v>211</v>
      </c>
      <c r="M91" s="8" t="str">
        <f>"[" &amp; REPT(" ", 3 - LEN(J91)) &amp; J91 &amp; "," &amp; REPT(" ", 3 - LEN(K91))  &amp; K91 &amp; "," &amp; REPT(" ", 3 - LEN(L91)) &amp; L91 &amp; "]"</f>
        <v>[186, 85,211]</v>
      </c>
      <c r="N91" s="17">
        <f>LEN(I91)</f>
        <v>12</v>
      </c>
      <c r="O91" s="16" t="str">
        <f>I91 &amp; REPT(" ", N$1 - N91 ) &amp; " : { rgb:" &amp; M91 &amp; ", hsl:" &amp; S91 &amp; "}" &amp; IF(ISBLANK(J92), "", ",")</f>
        <v>mediumorchid         : { rgb:[186, 85,211], hsl:[288, 59, 58]},</v>
      </c>
      <c r="P91" s="9" t="str">
        <f>TEXT(IF(Q91 = 0, 0, INDEX(AD91:AF91, 1, MATCH(AC91, AD$1:AF$1, 0))), "0")</f>
        <v>288</v>
      </c>
      <c r="Q91" s="9" t="str">
        <f>TEXT(IF(W91 = X91, 0, IF(R91 &lt; 50, AA91, AB91)) * 100, "0")</f>
        <v>59</v>
      </c>
      <c r="R91" s="9" t="str">
        <f>TEXT(Y91 / 2 * 100, "0")</f>
        <v>58</v>
      </c>
      <c r="S91" s="8" t="str">
        <f>"[" &amp; REPT(" ", 3 - LEN(P91)) &amp; P91 &amp; "," &amp; REPT(" ", 3 - LEN(Q91))  &amp; Q91 &amp; "," &amp; REPT(" ", 3 - LEN(R91)) &amp; R91 &amp; "]"</f>
        <v>[288, 59, 58]</v>
      </c>
      <c r="T91" s="15">
        <f>J91/255</f>
        <v>0.72941176470588232</v>
      </c>
      <c r="U91" s="15">
        <f>K91/255</f>
        <v>0.33333333333333331</v>
      </c>
      <c r="V91" s="15">
        <f>L91/255</f>
        <v>0.82745098039215681</v>
      </c>
      <c r="W91" s="14">
        <f>MIN(T91:V91)</f>
        <v>0.33333333333333331</v>
      </c>
      <c r="X91" s="13">
        <f>MAX(T91:V91)</f>
        <v>0.82745098039215681</v>
      </c>
      <c r="Y91" s="1">
        <f>X91+W91</f>
        <v>1.1607843137254901</v>
      </c>
      <c r="Z91" s="1">
        <f>X91-W91</f>
        <v>0.49411764705882349</v>
      </c>
      <c r="AA91" s="1">
        <f>Z91 / Y91</f>
        <v>0.42567567567567571</v>
      </c>
      <c r="AB91" s="1">
        <f>Z91 / (2 - Y91)</f>
        <v>0.58878504672897181</v>
      </c>
      <c r="AC91" s="1" t="str">
        <f>INDEX(T$1:V$1, 0, MATCH(MAX(T91:V91), T91:V91, 0))</f>
        <v>Blue</v>
      </c>
      <c r="AD91" s="4">
        <f>IF(AG91 &lt; 0, AG91 + 360, AG91)</f>
        <v>300</v>
      </c>
      <c r="AE91" s="4">
        <f>IF(AH91 &lt; 0, AH91 + 360, AH91)</f>
        <v>131.90476190476193</v>
      </c>
      <c r="AF91" s="4">
        <f>IF(AI91 &lt; 0, AI91 + 360, AI91)</f>
        <v>288.09523809523807</v>
      </c>
      <c r="AG91" s="3">
        <f>IF(Z91 = 0, 0, ((U91 - V91) / Z91) * 60)</f>
        <v>-60</v>
      </c>
      <c r="AH91" s="3">
        <f>IF(Z91 = 0, 0, (2 + ((V91-T91) / Z91)) * 60)</f>
        <v>131.90476190476193</v>
      </c>
      <c r="AI91" s="3">
        <f>IF(Z91 = 0, 0, (4 + ((T91-U91) / Z91)) * 60)</f>
        <v>288.09523809523807</v>
      </c>
    </row>
    <row r="92" spans="1:35" x14ac:dyDescent="0.3">
      <c r="A92" s="1" t="str">
        <f>C91</f>
        <v>floralwhite</v>
      </c>
      <c r="B92" s="1" t="s">
        <v>197</v>
      </c>
      <c r="C92" s="1">
        <v>255</v>
      </c>
      <c r="D92" s="1">
        <v>250</v>
      </c>
      <c r="E92" s="1">
        <v>240</v>
      </c>
      <c r="I92" s="1" t="s">
        <v>114</v>
      </c>
      <c r="J92" s="18">
        <v>147</v>
      </c>
      <c r="K92" s="18">
        <v>112</v>
      </c>
      <c r="L92" s="18">
        <v>219</v>
      </c>
      <c r="M92" s="8" t="str">
        <f>"[" &amp; REPT(" ", 3 - LEN(J92)) &amp; J92 &amp; "," &amp; REPT(" ", 3 - LEN(K92))  &amp; K92 &amp; "," &amp; REPT(" ", 3 - LEN(L92)) &amp; L92 &amp; "]"</f>
        <v>[147,112,219]</v>
      </c>
      <c r="N92" s="17">
        <f>LEN(I92)</f>
        <v>12</v>
      </c>
      <c r="O92" s="16" t="str">
        <f>I92 &amp; REPT(" ", N$1 - N92 ) &amp; " : { rgb:" &amp; M92 &amp; ", hsl:" &amp; S92 &amp; "}" &amp; IF(ISBLANK(J93), "", ",")</f>
        <v>mediumpurple         : { rgb:[147,112,219], hsl:[260, 60, 65]},</v>
      </c>
      <c r="P92" s="9" t="str">
        <f>TEXT(IF(Q92 = 0, 0, INDEX(AD92:AF92, 1, MATCH(AC92, AD$1:AF$1, 0))), "0")</f>
        <v>260</v>
      </c>
      <c r="Q92" s="9" t="str">
        <f>TEXT(IF(W92 = X92, 0, IF(R92 &lt; 50, AA92, AB92)) * 100, "0")</f>
        <v>60</v>
      </c>
      <c r="R92" s="9" t="str">
        <f>TEXT(Y92 / 2 * 100, "0")</f>
        <v>65</v>
      </c>
      <c r="S92" s="8" t="str">
        <f>"[" &amp; REPT(" ", 3 - LEN(P92)) &amp; P92 &amp; "," &amp; REPT(" ", 3 - LEN(Q92))  &amp; Q92 &amp; "," &amp; REPT(" ", 3 - LEN(R92)) &amp; R92 &amp; "]"</f>
        <v>[260, 60, 65]</v>
      </c>
      <c r="T92" s="15">
        <f>J92/255</f>
        <v>0.57647058823529407</v>
      </c>
      <c r="U92" s="15">
        <f>K92/255</f>
        <v>0.4392156862745098</v>
      </c>
      <c r="V92" s="15">
        <f>L92/255</f>
        <v>0.85882352941176465</v>
      </c>
      <c r="W92" s="14">
        <f>MIN(T92:V92)</f>
        <v>0.4392156862745098</v>
      </c>
      <c r="X92" s="13">
        <f>MAX(T92:V92)</f>
        <v>0.85882352941176465</v>
      </c>
      <c r="Y92" s="1">
        <f>X92+W92</f>
        <v>1.2980392156862743</v>
      </c>
      <c r="Z92" s="1">
        <f>X92-W92</f>
        <v>0.41960784313725485</v>
      </c>
      <c r="AA92" s="1">
        <f>Z92 / Y92</f>
        <v>0.32326283987915411</v>
      </c>
      <c r="AB92" s="1">
        <f>Z92 / (2 - Y92)</f>
        <v>0.59776536312849138</v>
      </c>
      <c r="AC92" s="1" t="str">
        <f>INDEX(T$1:V$1, 0, MATCH(MAX(T92:V92), T92:V92, 0))</f>
        <v>Blue</v>
      </c>
      <c r="AD92" s="4">
        <f>IF(AG92 &lt; 0, AG92 + 360, AG92)</f>
        <v>300</v>
      </c>
      <c r="AE92" s="4">
        <f>IF(AH92 &lt; 0, AH92 + 360, AH92)</f>
        <v>160.37383177570095</v>
      </c>
      <c r="AF92" s="4">
        <f>IF(AI92 &lt; 0, AI92 + 360, AI92)</f>
        <v>259.62616822429908</v>
      </c>
      <c r="AG92" s="3">
        <f>IF(Z92 = 0, 0, ((U92 - V92) / Z92) * 60)</f>
        <v>-60</v>
      </c>
      <c r="AH92" s="3">
        <f>IF(Z92 = 0, 0, (2 + ((V92-T92) / Z92)) * 60)</f>
        <v>160.37383177570095</v>
      </c>
      <c r="AI92" s="3">
        <f>IF(Z92 = 0, 0, (4 + ((T92-U92) / Z92)) * 60)</f>
        <v>259.62616822429908</v>
      </c>
    </row>
    <row r="93" spans="1:35" x14ac:dyDescent="0.3">
      <c r="A93" s="1">
        <f>C92</f>
        <v>255</v>
      </c>
      <c r="C93" s="1" t="s">
        <v>196</v>
      </c>
      <c r="I93" s="1" t="s">
        <v>112</v>
      </c>
      <c r="J93" s="18">
        <v>60</v>
      </c>
      <c r="K93" s="18">
        <v>179</v>
      </c>
      <c r="L93" s="18">
        <v>113</v>
      </c>
      <c r="M93" s="8" t="str">
        <f>"[" &amp; REPT(" ", 3 - LEN(J93)) &amp; J93 &amp; "," &amp; REPT(" ", 3 - LEN(K93))  &amp; K93 &amp; "," &amp; REPT(" ", 3 - LEN(L93)) &amp; L93 &amp; "]"</f>
        <v>[ 60,179,113]</v>
      </c>
      <c r="N93" s="17">
        <f>LEN(I93)</f>
        <v>14</v>
      </c>
      <c r="O93" s="16" t="str">
        <f>I93 &amp; REPT(" ", N$1 - N93 ) &amp; " : { rgb:" &amp; M93 &amp; ", hsl:" &amp; S93 &amp; "}" &amp; IF(ISBLANK(J94), "", ",")</f>
        <v>mediumseagreen       : { rgb:[ 60,179,113], hsl:[147, 44, 47]},</v>
      </c>
      <c r="P93" s="9" t="str">
        <f>TEXT(IF(Q93 = 0, 0, INDEX(AD93:AF93, 1, MATCH(AC93, AD$1:AF$1, 0))), "0")</f>
        <v>147</v>
      </c>
      <c r="Q93" s="9" t="str">
        <f>TEXT(IF(W93 = X93, 0, IF(R93 &lt; 50, AA93, AB93)) * 100, "0")</f>
        <v>44</v>
      </c>
      <c r="R93" s="9" t="str">
        <f>TEXT(Y93 / 2 * 100, "0")</f>
        <v>47</v>
      </c>
      <c r="S93" s="8" t="str">
        <f>"[" &amp; REPT(" ", 3 - LEN(P93)) &amp; P93 &amp; "," &amp; REPT(" ", 3 - LEN(Q93))  &amp; Q93 &amp; "," &amp; REPT(" ", 3 - LEN(R93)) &amp; R93 &amp; "]"</f>
        <v>[147, 44, 47]</v>
      </c>
      <c r="T93" s="15">
        <f>J93/255</f>
        <v>0.23529411764705882</v>
      </c>
      <c r="U93" s="15">
        <f>K93/255</f>
        <v>0.70196078431372544</v>
      </c>
      <c r="V93" s="15">
        <f>L93/255</f>
        <v>0.44313725490196076</v>
      </c>
      <c r="W93" s="14">
        <f>MIN(T93:V93)</f>
        <v>0.23529411764705882</v>
      </c>
      <c r="X93" s="13">
        <f>MAX(T93:V93)</f>
        <v>0.70196078431372544</v>
      </c>
      <c r="Y93" s="1">
        <f>X93+W93</f>
        <v>0.93725490196078431</v>
      </c>
      <c r="Z93" s="1">
        <f>X93-W93</f>
        <v>0.46666666666666662</v>
      </c>
      <c r="AA93" s="1">
        <f>Z93 / Y93</f>
        <v>0.49790794979079495</v>
      </c>
      <c r="AB93" s="1">
        <f>Z93 / (2 - Y93)</f>
        <v>0.43911439114391138</v>
      </c>
      <c r="AC93" s="1" t="str">
        <f>INDEX(T$1:V$1, 0, MATCH(MAX(T93:V93), T93:V93, 0))</f>
        <v>Green</v>
      </c>
      <c r="AD93" s="4">
        <f>IF(AG93 &lt; 0, AG93 + 360, AG93)</f>
        <v>33.27731092436975</v>
      </c>
      <c r="AE93" s="4">
        <f>IF(AH93 &lt; 0, AH93 + 360, AH93)</f>
        <v>146.72268907563026</v>
      </c>
      <c r="AF93" s="4">
        <f>IF(AI93 &lt; 0, AI93 + 360, AI93)</f>
        <v>180</v>
      </c>
      <c r="AG93" s="3">
        <f>IF(Z93 = 0, 0, ((U93 - V93) / Z93) * 60)</f>
        <v>33.27731092436975</v>
      </c>
      <c r="AH93" s="3">
        <f>IF(Z93 = 0, 0, (2 + ((V93-T93) / Z93)) * 60)</f>
        <v>146.72268907563026</v>
      </c>
      <c r="AI93" s="3">
        <f>IF(Z93 = 0, 0, (4 + ((T93-U93) / Z93)) * 60)</f>
        <v>180</v>
      </c>
    </row>
    <row r="94" spans="1:35" x14ac:dyDescent="0.3">
      <c r="A94" s="1" t="str">
        <f>C93</f>
        <v>forestgreen</v>
      </c>
      <c r="B94" s="1" t="s">
        <v>195</v>
      </c>
      <c r="C94" s="1">
        <v>34</v>
      </c>
      <c r="D94" s="1">
        <v>139</v>
      </c>
      <c r="E94" s="1">
        <v>34</v>
      </c>
      <c r="I94" s="1" t="s">
        <v>110</v>
      </c>
      <c r="J94" s="18">
        <v>123</v>
      </c>
      <c r="K94" s="18">
        <v>104</v>
      </c>
      <c r="L94" s="18">
        <v>238</v>
      </c>
      <c r="M94" s="8" t="str">
        <f>"[" &amp; REPT(" ", 3 - LEN(J94)) &amp; J94 &amp; "," &amp; REPT(" ", 3 - LEN(K94))  &amp; K94 &amp; "," &amp; REPT(" ", 3 - LEN(L94)) &amp; L94 &amp; "]"</f>
        <v>[123,104,238]</v>
      </c>
      <c r="N94" s="17">
        <f>LEN(I94)</f>
        <v>15</v>
      </c>
      <c r="O94" s="16" t="str">
        <f>I94 &amp; REPT(" ", N$1 - N94 ) &amp; " : { rgb:" &amp; M94 &amp; ", hsl:" &amp; S94 &amp; "}" &amp; IF(ISBLANK(J95), "", ",")</f>
        <v>mediumslateblue      : { rgb:[123,104,238], hsl:[249, 80, 67]},</v>
      </c>
      <c r="P94" s="9" t="str">
        <f>TEXT(IF(Q94 = 0, 0, INDEX(AD94:AF94, 1, MATCH(AC94, AD$1:AF$1, 0))), "0")</f>
        <v>249</v>
      </c>
      <c r="Q94" s="9" t="str">
        <f>TEXT(IF(W94 = X94, 0, IF(R94 &lt; 50, AA94, AB94)) * 100, "0")</f>
        <v>80</v>
      </c>
      <c r="R94" s="9" t="str">
        <f>TEXT(Y94 / 2 * 100, "0")</f>
        <v>67</v>
      </c>
      <c r="S94" s="8" t="str">
        <f>"[" &amp; REPT(" ", 3 - LEN(P94)) &amp; P94 &amp; "," &amp; REPT(" ", 3 - LEN(Q94))  &amp; Q94 &amp; "," &amp; REPT(" ", 3 - LEN(R94)) &amp; R94 &amp; "]"</f>
        <v>[249, 80, 67]</v>
      </c>
      <c r="T94" s="15">
        <f>J94/255</f>
        <v>0.4823529411764706</v>
      </c>
      <c r="U94" s="15">
        <f>K94/255</f>
        <v>0.40784313725490196</v>
      </c>
      <c r="V94" s="15">
        <f>L94/255</f>
        <v>0.93333333333333335</v>
      </c>
      <c r="W94" s="14">
        <f>MIN(T94:V94)</f>
        <v>0.40784313725490196</v>
      </c>
      <c r="X94" s="13">
        <f>MAX(T94:V94)</f>
        <v>0.93333333333333335</v>
      </c>
      <c r="Y94" s="1">
        <f>X94+W94</f>
        <v>1.3411764705882354</v>
      </c>
      <c r="Z94" s="1">
        <f>X94-W94</f>
        <v>0.52549019607843139</v>
      </c>
      <c r="AA94" s="1">
        <f>Z94 / Y94</f>
        <v>0.391812865497076</v>
      </c>
      <c r="AB94" s="1">
        <f>Z94 / (2 - Y94)</f>
        <v>0.79761904761904778</v>
      </c>
      <c r="AC94" s="1" t="str">
        <f>INDEX(T$1:V$1, 0, MATCH(MAX(T94:V94), T94:V94, 0))</f>
        <v>Blue</v>
      </c>
      <c r="AD94" s="4">
        <f>IF(AG94 &lt; 0, AG94 + 360, AG94)</f>
        <v>300</v>
      </c>
      <c r="AE94" s="4">
        <f>IF(AH94 &lt; 0, AH94 + 360, AH94)</f>
        <v>171.49253731343285</v>
      </c>
      <c r="AF94" s="4">
        <f>IF(AI94 &lt; 0, AI94 + 360, AI94)</f>
        <v>248.50746268656715</v>
      </c>
      <c r="AG94" s="3">
        <f>IF(Z94 = 0, 0, ((U94 - V94) / Z94) * 60)</f>
        <v>-60</v>
      </c>
      <c r="AH94" s="3">
        <f>IF(Z94 = 0, 0, (2 + ((V94-T94) / Z94)) * 60)</f>
        <v>171.49253731343285</v>
      </c>
      <c r="AI94" s="3">
        <f>IF(Z94 = 0, 0, (4 + ((T94-U94) / Z94)) * 60)</f>
        <v>248.50746268656715</v>
      </c>
    </row>
    <row r="95" spans="1:35" x14ac:dyDescent="0.3">
      <c r="A95" s="1">
        <f>C94</f>
        <v>34</v>
      </c>
      <c r="C95" s="1" t="s">
        <v>194</v>
      </c>
      <c r="I95" s="1" t="s">
        <v>108</v>
      </c>
      <c r="J95" s="18">
        <v>0</v>
      </c>
      <c r="K95" s="18">
        <v>250</v>
      </c>
      <c r="L95" s="18">
        <v>154</v>
      </c>
      <c r="M95" s="8" t="str">
        <f>"[" &amp; REPT(" ", 3 - LEN(J95)) &amp; J95 &amp; "," &amp; REPT(" ", 3 - LEN(K95))  &amp; K95 &amp; "," &amp; REPT(" ", 3 - LEN(L95)) &amp; L95 &amp; "]"</f>
        <v>[  0,250,154]</v>
      </c>
      <c r="N95" s="17">
        <f>LEN(I95)</f>
        <v>17</v>
      </c>
      <c r="O95" s="16" t="str">
        <f>I95 &amp; REPT(" ", N$1 - N95 ) &amp; " : { rgb:" &amp; M95 &amp; ", hsl:" &amp; S95 &amp; "}" &amp; IF(ISBLANK(J96), "", ",")</f>
        <v>mediumspringgreen    : { rgb:[  0,250,154], hsl:[157, 96, 49]},</v>
      </c>
      <c r="P95" s="9" t="str">
        <f>TEXT(IF(Q95 = 0, 0, INDEX(AD95:AF95, 1, MATCH(AC95, AD$1:AF$1, 0))), "0")</f>
        <v>157</v>
      </c>
      <c r="Q95" s="9" t="str">
        <f>TEXT(IF(W95 = X95, 0, IF(R95 &lt; 50, AA95, AB95)) * 100, "0")</f>
        <v>96</v>
      </c>
      <c r="R95" s="9" t="str">
        <f>TEXT(Y95 / 2 * 100, "0")</f>
        <v>49</v>
      </c>
      <c r="S95" s="8" t="str">
        <f>"[" &amp; REPT(" ", 3 - LEN(P95)) &amp; P95 &amp; "," &amp; REPT(" ", 3 - LEN(Q95))  &amp; Q95 &amp; "," &amp; REPT(" ", 3 - LEN(R95)) &amp; R95 &amp; "]"</f>
        <v>[157, 96, 49]</v>
      </c>
      <c r="T95" s="15">
        <f>J95/255</f>
        <v>0</v>
      </c>
      <c r="U95" s="15">
        <f>K95/255</f>
        <v>0.98039215686274506</v>
      </c>
      <c r="V95" s="15">
        <f>L95/255</f>
        <v>0.60392156862745094</v>
      </c>
      <c r="W95" s="14">
        <f>MIN(T95:V95)</f>
        <v>0</v>
      </c>
      <c r="X95" s="13">
        <f>MAX(T95:V95)</f>
        <v>0.98039215686274506</v>
      </c>
      <c r="Y95" s="1">
        <f>X95+W95</f>
        <v>0.98039215686274506</v>
      </c>
      <c r="Z95" s="1">
        <f>X95-W95</f>
        <v>0.98039215686274506</v>
      </c>
      <c r="AA95" s="1">
        <f>Z95 / Y95</f>
        <v>1</v>
      </c>
      <c r="AB95" s="1">
        <f>Z95 / (2 - Y95)</f>
        <v>0.96153846153846156</v>
      </c>
      <c r="AC95" s="1" t="str">
        <f>INDEX(T$1:V$1, 0, MATCH(MAX(T95:V95), T95:V95, 0))</f>
        <v>Green</v>
      </c>
      <c r="AD95" s="4">
        <f>IF(AG95 &lt; 0, AG95 + 360, AG95)</f>
        <v>23.04</v>
      </c>
      <c r="AE95" s="4">
        <f>IF(AH95 &lt; 0, AH95 + 360, AH95)</f>
        <v>156.96</v>
      </c>
      <c r="AF95" s="4">
        <f>IF(AI95 &lt; 0, AI95 + 360, AI95)</f>
        <v>180</v>
      </c>
      <c r="AG95" s="3">
        <f>IF(Z95 = 0, 0, ((U95 - V95) / Z95) * 60)</f>
        <v>23.04</v>
      </c>
      <c r="AH95" s="3">
        <f>IF(Z95 = 0, 0, (2 + ((V95-T95) / Z95)) * 60)</f>
        <v>156.96</v>
      </c>
      <c r="AI95" s="3">
        <f>IF(Z95 = 0, 0, (4 + ((T95-U95) / Z95)) * 60)</f>
        <v>180</v>
      </c>
    </row>
    <row r="96" spans="1:35" x14ac:dyDescent="0.3">
      <c r="A96" s="1" t="str">
        <f>C95</f>
        <v>fuchsia</v>
      </c>
      <c r="B96" s="1" t="s">
        <v>123</v>
      </c>
      <c r="C96" s="1">
        <v>255</v>
      </c>
      <c r="D96" s="1">
        <v>0</v>
      </c>
      <c r="E96" s="1">
        <v>255</v>
      </c>
      <c r="I96" s="1" t="s">
        <v>106</v>
      </c>
      <c r="J96" s="18">
        <v>72</v>
      </c>
      <c r="K96" s="18">
        <v>209</v>
      </c>
      <c r="L96" s="18">
        <v>204</v>
      </c>
      <c r="M96" s="8" t="str">
        <f>"[" &amp; REPT(" ", 3 - LEN(J96)) &amp; J96 &amp; "," &amp; REPT(" ", 3 - LEN(K96))  &amp; K96 &amp; "," &amp; REPT(" ", 3 - LEN(L96)) &amp; L96 &amp; "]"</f>
        <v>[ 72,209,204]</v>
      </c>
      <c r="N96" s="17">
        <f>LEN(I96)</f>
        <v>15</v>
      </c>
      <c r="O96" s="16" t="str">
        <f>I96 &amp; REPT(" ", N$1 - N96 ) &amp; " : { rgb:" &amp; M96 &amp; ", hsl:" &amp; S96 &amp; "}" &amp; IF(ISBLANK(J97), "", ",")</f>
        <v>mediumturquoise      : { rgb:[ 72,209,204], hsl:[178, 60, 55]},</v>
      </c>
      <c r="P96" s="9" t="str">
        <f>TEXT(IF(Q96 = 0, 0, INDEX(AD96:AF96, 1, MATCH(AC96, AD$1:AF$1, 0))), "0")</f>
        <v>178</v>
      </c>
      <c r="Q96" s="9" t="str">
        <f>TEXT(IF(W96 = X96, 0, IF(R96 &lt; 50, AA96, AB96)) * 100, "0")</f>
        <v>60</v>
      </c>
      <c r="R96" s="9" t="str">
        <f>TEXT(Y96 / 2 * 100, "0")</f>
        <v>55</v>
      </c>
      <c r="S96" s="8" t="str">
        <f>"[" &amp; REPT(" ", 3 - LEN(P96)) &amp; P96 &amp; "," &amp; REPT(" ", 3 - LEN(Q96))  &amp; Q96 &amp; "," &amp; REPT(" ", 3 - LEN(R96)) &amp; R96 &amp; "]"</f>
        <v>[178, 60, 55]</v>
      </c>
      <c r="T96" s="15">
        <f>J96/255</f>
        <v>0.28235294117647058</v>
      </c>
      <c r="U96" s="15">
        <f>K96/255</f>
        <v>0.81960784313725488</v>
      </c>
      <c r="V96" s="15">
        <f>L96/255</f>
        <v>0.8</v>
      </c>
      <c r="W96" s="14">
        <f>MIN(T96:V96)</f>
        <v>0.28235294117647058</v>
      </c>
      <c r="X96" s="13">
        <f>MAX(T96:V96)</f>
        <v>0.81960784313725488</v>
      </c>
      <c r="Y96" s="1">
        <f>X96+W96</f>
        <v>1.1019607843137256</v>
      </c>
      <c r="Z96" s="1">
        <f>X96-W96</f>
        <v>0.53725490196078429</v>
      </c>
      <c r="AA96" s="1">
        <f>Z96 / Y96</f>
        <v>0.48754448398576505</v>
      </c>
      <c r="AB96" s="1">
        <f>Z96 / (2 - Y96)</f>
        <v>0.59825327510917037</v>
      </c>
      <c r="AC96" s="1" t="str">
        <f>INDEX(T$1:V$1, 0, MATCH(MAX(T96:V96), T96:V96, 0))</f>
        <v>Green</v>
      </c>
      <c r="AD96" s="4">
        <f>IF(AG96 &lt; 0, AG96 + 360, AG96)</f>
        <v>2.1897810218978027</v>
      </c>
      <c r="AE96" s="4">
        <f>IF(AH96 &lt; 0, AH96 + 360, AH96)</f>
        <v>177.8102189781022</v>
      </c>
      <c r="AF96" s="4">
        <f>IF(AI96 &lt; 0, AI96 + 360, AI96)</f>
        <v>180</v>
      </c>
      <c r="AG96" s="3">
        <f>IF(Z96 = 0, 0, ((U96 - V96) / Z96) * 60)</f>
        <v>2.1897810218978027</v>
      </c>
      <c r="AH96" s="3">
        <f>IF(Z96 = 0, 0, (2 + ((V96-T96) / Z96)) * 60)</f>
        <v>177.8102189781022</v>
      </c>
      <c r="AI96" s="3">
        <f>IF(Z96 = 0, 0, (4 + ((T96-U96) / Z96)) * 60)</f>
        <v>180</v>
      </c>
    </row>
    <row r="97" spans="1:35" x14ac:dyDescent="0.3">
      <c r="A97" s="1">
        <f>C96</f>
        <v>255</v>
      </c>
      <c r="C97" s="1" t="s">
        <v>193</v>
      </c>
      <c r="I97" s="1" t="s">
        <v>104</v>
      </c>
      <c r="J97" s="18">
        <v>199</v>
      </c>
      <c r="K97" s="18">
        <v>21</v>
      </c>
      <c r="L97" s="18">
        <v>133</v>
      </c>
      <c r="M97" s="8" t="str">
        <f>"[" &amp; REPT(" ", 3 - LEN(J97)) &amp; J97 &amp; "," &amp; REPT(" ", 3 - LEN(K97))  &amp; K97 &amp; "," &amp; REPT(" ", 3 - LEN(L97)) &amp; L97 &amp; "]"</f>
        <v>[199, 21,133]</v>
      </c>
      <c r="N97" s="17">
        <f>LEN(I97)</f>
        <v>15</v>
      </c>
      <c r="O97" s="16" t="str">
        <f>I97 &amp; REPT(" ", N$1 - N97 ) &amp; " : { rgb:" &amp; M97 &amp; ", hsl:" &amp; S97 &amp; "}" &amp; IF(ISBLANK(J98), "", ",")</f>
        <v>mediumvioletred      : { rgb:[199, 21,133], hsl:[322, 61, 43]},</v>
      </c>
      <c r="P97" s="9" t="str">
        <f>TEXT(IF(Q97 = 0, 0, INDEX(AD97:AF97, 1, MATCH(AC97, AD$1:AF$1, 0))), "0")</f>
        <v>322</v>
      </c>
      <c r="Q97" s="9" t="str">
        <f>TEXT(IF(W97 = X97, 0, IF(R97 &lt; 50, AA97, AB97)) * 100, "0")</f>
        <v>61</v>
      </c>
      <c r="R97" s="9" t="str">
        <f>TEXT(Y97 / 2 * 100, "0")</f>
        <v>43</v>
      </c>
      <c r="S97" s="8" t="str">
        <f>"[" &amp; REPT(" ", 3 - LEN(P97)) &amp; P97 &amp; "," &amp; REPT(" ", 3 - LEN(Q97))  &amp; Q97 &amp; "," &amp; REPT(" ", 3 - LEN(R97)) &amp; R97 &amp; "]"</f>
        <v>[322, 61, 43]</v>
      </c>
      <c r="T97" s="15">
        <f>J97/255</f>
        <v>0.7803921568627451</v>
      </c>
      <c r="U97" s="15">
        <f>K97/255</f>
        <v>8.2352941176470587E-2</v>
      </c>
      <c r="V97" s="15">
        <f>L97/255</f>
        <v>0.52156862745098043</v>
      </c>
      <c r="W97" s="14">
        <f>MIN(T97:V97)</f>
        <v>8.2352941176470587E-2</v>
      </c>
      <c r="X97" s="13">
        <f>MAX(T97:V97)</f>
        <v>0.7803921568627451</v>
      </c>
      <c r="Y97" s="1">
        <f>X97+W97</f>
        <v>0.86274509803921573</v>
      </c>
      <c r="Z97" s="1">
        <f>X97-W97</f>
        <v>0.69803921568627447</v>
      </c>
      <c r="AA97" s="1">
        <f>Z97 / Y97</f>
        <v>0.80909090909090897</v>
      </c>
      <c r="AB97" s="1">
        <f>Z97 / (2 - Y97)</f>
        <v>0.61379310344827587</v>
      </c>
      <c r="AC97" s="1" t="str">
        <f>INDEX(T$1:V$1, 0, MATCH(MAX(T97:V97), T97:V97, 0))</f>
        <v>Red</v>
      </c>
      <c r="AD97" s="4">
        <f>IF(AG97 &lt; 0, AG97 + 360, AG97)</f>
        <v>322.24719101123594</v>
      </c>
      <c r="AE97" s="4">
        <f>IF(AH97 &lt; 0, AH97 + 360, AH97)</f>
        <v>97.752808988764045</v>
      </c>
      <c r="AF97" s="4">
        <f>IF(AI97 &lt; 0, AI97 + 360, AI97)</f>
        <v>300</v>
      </c>
      <c r="AG97" s="3">
        <f>IF(Z97 = 0, 0, ((U97 - V97) / Z97) * 60)</f>
        <v>-37.752808988764052</v>
      </c>
      <c r="AH97" s="3">
        <f>IF(Z97 = 0, 0, (2 + ((V97-T97) / Z97)) * 60)</f>
        <v>97.752808988764045</v>
      </c>
      <c r="AI97" s="3">
        <f>IF(Z97 = 0, 0, (4 + ((T97-U97) / Z97)) * 60)</f>
        <v>300</v>
      </c>
    </row>
    <row r="98" spans="1:35" x14ac:dyDescent="0.3">
      <c r="A98" s="1" t="str">
        <f>C97</f>
        <v>gainsboro</v>
      </c>
      <c r="B98" s="1" t="s">
        <v>192</v>
      </c>
      <c r="C98" s="1">
        <v>220</v>
      </c>
      <c r="D98" s="1">
        <v>220</v>
      </c>
      <c r="E98" s="1">
        <v>220</v>
      </c>
      <c r="I98" s="1" t="s">
        <v>102</v>
      </c>
      <c r="J98" s="18">
        <v>25</v>
      </c>
      <c r="K98" s="18">
        <v>25</v>
      </c>
      <c r="L98" s="18">
        <v>112</v>
      </c>
      <c r="M98" s="8" t="str">
        <f>"[" &amp; REPT(" ", 3 - LEN(J98)) &amp; J98 &amp; "," &amp; REPT(" ", 3 - LEN(K98))  &amp; K98 &amp; "," &amp; REPT(" ", 3 - LEN(L98)) &amp; L98 &amp; "]"</f>
        <v>[ 25, 25,112]</v>
      </c>
      <c r="N98" s="17">
        <f>LEN(I98)</f>
        <v>12</v>
      </c>
      <c r="O98" s="16" t="str">
        <f>I98 &amp; REPT(" ", N$1 - N98 ) &amp; " : { rgb:" &amp; M98 &amp; ", hsl:" &amp; S98 &amp; "}" &amp; IF(ISBLANK(J99), "", ",")</f>
        <v>midnightblue         : { rgb:[ 25, 25,112], hsl:[240, 23, 27]},</v>
      </c>
      <c r="P98" s="9" t="str">
        <f>TEXT(IF(Q98 = 0, 0, INDEX(AD98:AF98, 1, MATCH(AC98, AD$1:AF$1, 0))), "0")</f>
        <v>240</v>
      </c>
      <c r="Q98" s="9" t="str">
        <f>TEXT(IF(W98 = X98, 0, IF(R98 &lt; 50, AA98, AB98)) * 100, "0")</f>
        <v>23</v>
      </c>
      <c r="R98" s="9" t="str">
        <f>TEXT(Y98 / 2 * 100, "0")</f>
        <v>27</v>
      </c>
      <c r="S98" s="8" t="str">
        <f>"[" &amp; REPT(" ", 3 - LEN(P98)) &amp; P98 &amp; "," &amp; REPT(" ", 3 - LEN(Q98))  &amp; Q98 &amp; "," &amp; REPT(" ", 3 - LEN(R98)) &amp; R98 &amp; "]"</f>
        <v>[240, 23, 27]</v>
      </c>
      <c r="T98" s="15">
        <f>J98/255</f>
        <v>9.8039215686274508E-2</v>
      </c>
      <c r="U98" s="15">
        <f>K98/255</f>
        <v>9.8039215686274508E-2</v>
      </c>
      <c r="V98" s="15">
        <f>L98/255</f>
        <v>0.4392156862745098</v>
      </c>
      <c r="W98" s="14">
        <f>MIN(T98:V98)</f>
        <v>9.8039215686274508E-2</v>
      </c>
      <c r="X98" s="13">
        <f>MAX(T98:V98)</f>
        <v>0.4392156862745098</v>
      </c>
      <c r="Y98" s="1">
        <f>X98+W98</f>
        <v>0.53725490196078429</v>
      </c>
      <c r="Z98" s="1">
        <f>X98-W98</f>
        <v>0.3411764705882353</v>
      </c>
      <c r="AA98" s="1">
        <f>Z98 / Y98</f>
        <v>0.63503649635036497</v>
      </c>
      <c r="AB98" s="1">
        <f>Z98 / (2 - Y98)</f>
        <v>0.23324396782841822</v>
      </c>
      <c r="AC98" s="1" t="str">
        <f>INDEX(T$1:V$1, 0, MATCH(MAX(T98:V98), T98:V98, 0))</f>
        <v>Blue</v>
      </c>
      <c r="AD98" s="4">
        <f>IF(AG98 &lt; 0, AG98 + 360, AG98)</f>
        <v>300</v>
      </c>
      <c r="AE98" s="4">
        <f>IF(AH98 &lt; 0, AH98 + 360, AH98)</f>
        <v>180</v>
      </c>
      <c r="AF98" s="4">
        <f>IF(AI98 &lt; 0, AI98 + 360, AI98)</f>
        <v>240</v>
      </c>
      <c r="AG98" s="3">
        <f>IF(Z98 = 0, 0, ((U98 - V98) / Z98) * 60)</f>
        <v>-60</v>
      </c>
      <c r="AH98" s="3">
        <f>IF(Z98 = 0, 0, (2 + ((V98-T98) / Z98)) * 60)</f>
        <v>180</v>
      </c>
      <c r="AI98" s="3">
        <f>IF(Z98 = 0, 0, (4 + ((T98-U98) / Z98)) * 60)</f>
        <v>240</v>
      </c>
    </row>
    <row r="99" spans="1:35" x14ac:dyDescent="0.3">
      <c r="A99" s="1">
        <f>C98</f>
        <v>220</v>
      </c>
      <c r="C99" s="1" t="s">
        <v>191</v>
      </c>
      <c r="I99" s="1" t="s">
        <v>100</v>
      </c>
      <c r="J99" s="18">
        <v>245</v>
      </c>
      <c r="K99" s="18">
        <v>255</v>
      </c>
      <c r="L99" s="18">
        <v>250</v>
      </c>
      <c r="M99" s="8" t="str">
        <f>"[" &amp; REPT(" ", 3 - LEN(J99)) &amp; J99 &amp; "," &amp; REPT(" ", 3 - LEN(K99))  &amp; K99 &amp; "," &amp; REPT(" ", 3 - LEN(L99)) &amp; L99 &amp; "]"</f>
        <v>[245,255,250]</v>
      </c>
      <c r="N99" s="17">
        <f>LEN(I99)</f>
        <v>9</v>
      </c>
      <c r="O99" s="16" t="str">
        <f>I99 &amp; REPT(" ", N$1 - N99 ) &amp; " : { rgb:" &amp; M99 &amp; ", hsl:" &amp; S99 &amp; "}" &amp; IF(ISBLANK(J100), "", ",")</f>
        <v>mintcream            : { rgb:[245,255,250], hsl:[150,100, 98]},</v>
      </c>
      <c r="P99" s="9" t="str">
        <f>TEXT(IF(Q99 = 0, 0, INDEX(AD99:AF99, 1, MATCH(AC99, AD$1:AF$1, 0))), "0")</f>
        <v>150</v>
      </c>
      <c r="Q99" s="9" t="str">
        <f>TEXT(IF(W99 = X99, 0, IF(R99 &lt; 50, AA99, AB99)) * 100, "0")</f>
        <v>100</v>
      </c>
      <c r="R99" s="9" t="str">
        <f>TEXT(Y99 / 2 * 100, "0")</f>
        <v>98</v>
      </c>
      <c r="S99" s="8" t="str">
        <f>"[" &amp; REPT(" ", 3 - LEN(P99)) &amp; P99 &amp; "," &amp; REPT(" ", 3 - LEN(Q99))  &amp; Q99 &amp; "," &amp; REPT(" ", 3 - LEN(R99)) &amp; R99 &amp; "]"</f>
        <v>[150,100, 98]</v>
      </c>
      <c r="T99" s="15">
        <f>J99/255</f>
        <v>0.96078431372549022</v>
      </c>
      <c r="U99" s="15">
        <f>K99/255</f>
        <v>1</v>
      </c>
      <c r="V99" s="15">
        <f>L99/255</f>
        <v>0.98039215686274506</v>
      </c>
      <c r="W99" s="14">
        <f>MIN(T99:V99)</f>
        <v>0.96078431372549022</v>
      </c>
      <c r="X99" s="13">
        <f>MAX(T99:V99)</f>
        <v>1</v>
      </c>
      <c r="Y99" s="1">
        <f>X99+W99</f>
        <v>1.9607843137254903</v>
      </c>
      <c r="Z99" s="1">
        <f>X99-W99</f>
        <v>3.9215686274509776E-2</v>
      </c>
      <c r="AA99" s="1">
        <f>Z99 / Y99</f>
        <v>1.9999999999999983E-2</v>
      </c>
      <c r="AB99" s="1">
        <f>Z99 / (2 - Y99)</f>
        <v>1.0000000000000029</v>
      </c>
      <c r="AC99" s="1" t="str">
        <f>INDEX(T$1:V$1, 0, MATCH(MAX(T99:V99), T99:V99, 0))</f>
        <v>Green</v>
      </c>
      <c r="AD99" s="4">
        <f>IF(AG99 &lt; 0, AG99 + 360, AG99)</f>
        <v>30.000000000000085</v>
      </c>
      <c r="AE99" s="4">
        <f>IF(AH99 &lt; 0, AH99 + 360, AH99)</f>
        <v>149.99999999999991</v>
      </c>
      <c r="AF99" s="4">
        <f>IF(AI99 &lt; 0, AI99 + 360, AI99)</f>
        <v>180</v>
      </c>
      <c r="AG99" s="3">
        <f>IF(Z99 = 0, 0, ((U99 - V99) / Z99) * 60)</f>
        <v>30.000000000000085</v>
      </c>
      <c r="AH99" s="3">
        <f>IF(Z99 = 0, 0, (2 + ((V99-T99) / Z99)) * 60)</f>
        <v>149.99999999999991</v>
      </c>
      <c r="AI99" s="3">
        <f>IF(Z99 = 0, 0, (4 + ((T99-U99) / Z99)) * 60)</f>
        <v>180</v>
      </c>
    </row>
    <row r="100" spans="1:35" x14ac:dyDescent="0.3">
      <c r="A100" s="1" t="str">
        <f>C99</f>
        <v>ghostwhite</v>
      </c>
      <c r="B100" s="1" t="s">
        <v>190</v>
      </c>
      <c r="C100" s="1">
        <v>248</v>
      </c>
      <c r="D100" s="1">
        <v>248</v>
      </c>
      <c r="E100" s="1">
        <v>255</v>
      </c>
      <c r="I100" s="1" t="s">
        <v>98</v>
      </c>
      <c r="J100" s="18">
        <v>255</v>
      </c>
      <c r="K100" s="18">
        <v>228</v>
      </c>
      <c r="L100" s="18">
        <v>225</v>
      </c>
      <c r="M100" s="8" t="str">
        <f>"[" &amp; REPT(" ", 3 - LEN(J100)) &amp; J100 &amp; "," &amp; REPT(" ", 3 - LEN(K100))  &amp; K100 &amp; "," &amp; REPT(" ", 3 - LEN(L100)) &amp; L100 &amp; "]"</f>
        <v>[255,228,225]</v>
      </c>
      <c r="N100" s="17">
        <f>LEN(I100)</f>
        <v>9</v>
      </c>
      <c r="O100" s="16" t="str">
        <f>I100 &amp; REPT(" ", N$1 - N100 ) &amp; " : { rgb:" &amp; M100 &amp; ", hsl:" &amp; S100 &amp; "}" &amp; IF(ISBLANK(J101), "", ",")</f>
        <v>mistyrose            : { rgb:[255,228,225], hsl:[  6,100, 94]},</v>
      </c>
      <c r="P100" s="9" t="str">
        <f>TEXT(IF(Q100 = 0, 0, INDEX(AD100:AF100, 1, MATCH(AC100, AD$1:AF$1, 0))), "0")</f>
        <v>6</v>
      </c>
      <c r="Q100" s="9" t="str">
        <f>TEXT(IF(W100 = X100, 0, IF(R100 &lt; 50, AA100, AB100)) * 100, "0")</f>
        <v>100</v>
      </c>
      <c r="R100" s="9" t="str">
        <f>TEXT(Y100 / 2 * 100, "0")</f>
        <v>94</v>
      </c>
      <c r="S100" s="8" t="str">
        <f>"[" &amp; REPT(" ", 3 - LEN(P100)) &amp; P100 &amp; "," &amp; REPT(" ", 3 - LEN(Q100))  &amp; Q100 &amp; "," &amp; REPT(" ", 3 - LEN(R100)) &amp; R100 &amp; "]"</f>
        <v>[  6,100, 94]</v>
      </c>
      <c r="T100" s="15">
        <f>J100/255</f>
        <v>1</v>
      </c>
      <c r="U100" s="15">
        <f>K100/255</f>
        <v>0.89411764705882357</v>
      </c>
      <c r="V100" s="15">
        <f>L100/255</f>
        <v>0.88235294117647056</v>
      </c>
      <c r="W100" s="14">
        <f>MIN(T100:V100)</f>
        <v>0.88235294117647056</v>
      </c>
      <c r="X100" s="13">
        <f>MAX(T100:V100)</f>
        <v>1</v>
      </c>
      <c r="Y100" s="1">
        <f>X100+W100</f>
        <v>1.8823529411764706</v>
      </c>
      <c r="Z100" s="1">
        <f>X100-W100</f>
        <v>0.11764705882352944</v>
      </c>
      <c r="AA100" s="1">
        <f>Z100 / Y100</f>
        <v>6.2500000000000014E-2</v>
      </c>
      <c r="AB100" s="1">
        <f>Z100 / (2 - Y100)</f>
        <v>1</v>
      </c>
      <c r="AC100" s="1" t="str">
        <f>INDEX(T$1:V$1, 0, MATCH(MAX(T100:V100), T100:V100, 0))</f>
        <v>Red</v>
      </c>
      <c r="AD100" s="4">
        <f>IF(AG100 &lt; 0, AG100 + 360, AG100)</f>
        <v>6.0000000000000338</v>
      </c>
      <c r="AE100" s="4">
        <f>IF(AH100 &lt; 0, AH100 + 360, AH100)</f>
        <v>60</v>
      </c>
      <c r="AF100" s="4">
        <f>IF(AI100 &lt; 0, AI100 + 360, AI100)</f>
        <v>293.99999999999994</v>
      </c>
      <c r="AG100" s="3">
        <f>IF(Z100 = 0, 0, ((U100 - V100) / Z100) * 60)</f>
        <v>6.0000000000000338</v>
      </c>
      <c r="AH100" s="3">
        <f>IF(Z100 = 0, 0, (2 + ((V100-T100) / Z100)) * 60)</f>
        <v>60</v>
      </c>
      <c r="AI100" s="3">
        <f>IF(Z100 = 0, 0, (4 + ((T100-U100) / Z100)) * 60)</f>
        <v>293.99999999999994</v>
      </c>
    </row>
    <row r="101" spans="1:35" x14ac:dyDescent="0.3">
      <c r="A101" s="1">
        <f>C100</f>
        <v>248</v>
      </c>
      <c r="C101" s="1" t="s">
        <v>189</v>
      </c>
      <c r="I101" s="1" t="s">
        <v>96</v>
      </c>
      <c r="J101" s="18">
        <v>255</v>
      </c>
      <c r="K101" s="18">
        <v>228</v>
      </c>
      <c r="L101" s="18">
        <v>181</v>
      </c>
      <c r="M101" s="8" t="str">
        <f>"[" &amp; REPT(" ", 3 - LEN(J101)) &amp; J101 &amp; "," &amp; REPT(" ", 3 - LEN(K101))  &amp; K101 &amp; "," &amp; REPT(" ", 3 - LEN(L101)) &amp; L101 &amp; "]"</f>
        <v>[255,228,181]</v>
      </c>
      <c r="N101" s="17">
        <f>LEN(I101)</f>
        <v>8</v>
      </c>
      <c r="O101" s="16" t="str">
        <f>I101 &amp; REPT(" ", N$1 - N101 ) &amp; " : { rgb:" &amp; M101 &amp; ", hsl:" &amp; S101 &amp; "}" &amp; IF(ISBLANK(J102), "", ",")</f>
        <v>moccasin             : { rgb:[255,228,181], hsl:[ 38,100, 85]},</v>
      </c>
      <c r="P101" s="9" t="str">
        <f>TEXT(IF(Q101 = 0, 0, INDEX(AD101:AF101, 1, MATCH(AC101, AD$1:AF$1, 0))), "0")</f>
        <v>38</v>
      </c>
      <c r="Q101" s="9" t="str">
        <f>TEXT(IF(W101 = X101, 0, IF(R101 &lt; 50, AA101, AB101)) * 100, "0")</f>
        <v>100</v>
      </c>
      <c r="R101" s="9" t="str">
        <f>TEXT(Y101 / 2 * 100, "0")</f>
        <v>85</v>
      </c>
      <c r="S101" s="8" t="str">
        <f>"[" &amp; REPT(" ", 3 - LEN(P101)) &amp; P101 &amp; "," &amp; REPT(" ", 3 - LEN(Q101))  &amp; Q101 &amp; "," &amp; REPT(" ", 3 - LEN(R101)) &amp; R101 &amp; "]"</f>
        <v>[ 38,100, 85]</v>
      </c>
      <c r="T101" s="15">
        <f>J101/255</f>
        <v>1</v>
      </c>
      <c r="U101" s="15">
        <f>K101/255</f>
        <v>0.89411764705882357</v>
      </c>
      <c r="V101" s="15">
        <f>L101/255</f>
        <v>0.70980392156862748</v>
      </c>
      <c r="W101" s="14">
        <f>MIN(T101:V101)</f>
        <v>0.70980392156862748</v>
      </c>
      <c r="X101" s="13">
        <f>MAX(T101:V101)</f>
        <v>1</v>
      </c>
      <c r="Y101" s="1">
        <f>X101+W101</f>
        <v>1.7098039215686276</v>
      </c>
      <c r="Z101" s="1">
        <f>X101-W101</f>
        <v>0.29019607843137252</v>
      </c>
      <c r="AA101" s="1">
        <f>Z101 / Y101</f>
        <v>0.16972477064220179</v>
      </c>
      <c r="AB101" s="1">
        <f>Z101 / (2 - Y101)</f>
        <v>1.0000000000000004</v>
      </c>
      <c r="AC101" s="1" t="str">
        <f>INDEX(T$1:V$1, 0, MATCH(MAX(T101:V101), T101:V101, 0))</f>
        <v>Red</v>
      </c>
      <c r="AD101" s="4">
        <f>IF(AG101 &lt; 0, AG101 + 360, AG101)</f>
        <v>38.108108108108112</v>
      </c>
      <c r="AE101" s="4">
        <f>IF(AH101 &lt; 0, AH101 + 360, AH101)</f>
        <v>60</v>
      </c>
      <c r="AF101" s="4">
        <f>IF(AI101 &lt; 0, AI101 + 360, AI101)</f>
        <v>261.89189189189187</v>
      </c>
      <c r="AG101" s="3">
        <f>IF(Z101 = 0, 0, ((U101 - V101) / Z101) * 60)</f>
        <v>38.108108108108112</v>
      </c>
      <c r="AH101" s="3">
        <f>IF(Z101 = 0, 0, (2 + ((V101-T101) / Z101)) * 60)</f>
        <v>60</v>
      </c>
      <c r="AI101" s="3">
        <f>IF(Z101 = 0, 0, (4 + ((T101-U101) / Z101)) * 60)</f>
        <v>261.89189189189187</v>
      </c>
    </row>
    <row r="102" spans="1:35" x14ac:dyDescent="0.3">
      <c r="A102" s="1" t="str">
        <f>C101</f>
        <v>gold</v>
      </c>
      <c r="B102" s="1" t="s">
        <v>188</v>
      </c>
      <c r="C102" s="1">
        <v>255</v>
      </c>
      <c r="D102" s="1">
        <v>215</v>
      </c>
      <c r="E102" s="1">
        <v>0</v>
      </c>
      <c r="I102" s="1" t="s">
        <v>94</v>
      </c>
      <c r="J102" s="18">
        <v>255</v>
      </c>
      <c r="K102" s="18">
        <v>222</v>
      </c>
      <c r="L102" s="18">
        <v>173</v>
      </c>
      <c r="M102" s="8" t="str">
        <f>"[" &amp; REPT(" ", 3 - LEN(J102)) &amp; J102 &amp; "," &amp; REPT(" ", 3 - LEN(K102))  &amp; K102 &amp; "," &amp; REPT(" ", 3 - LEN(L102)) &amp; L102 &amp; "]"</f>
        <v>[255,222,173]</v>
      </c>
      <c r="N102" s="17">
        <f>LEN(I102)</f>
        <v>11</v>
      </c>
      <c r="O102" s="16" t="str">
        <f>I102 &amp; REPT(" ", N$1 - N102 ) &amp; " : { rgb:" &amp; M102 &amp; ", hsl:" &amp; S102 &amp; "}" &amp; IF(ISBLANK(J103), "", ",")</f>
        <v>navajowhite          : { rgb:[255,222,173], hsl:[ 36,100, 84]},</v>
      </c>
      <c r="P102" s="9" t="str">
        <f>TEXT(IF(Q102 = 0, 0, INDEX(AD102:AF102, 1, MATCH(AC102, AD$1:AF$1, 0))), "0")</f>
        <v>36</v>
      </c>
      <c r="Q102" s="9" t="str">
        <f>TEXT(IF(W102 = X102, 0, IF(R102 &lt; 50, AA102, AB102)) * 100, "0")</f>
        <v>100</v>
      </c>
      <c r="R102" s="9" t="str">
        <f>TEXT(Y102 / 2 * 100, "0")</f>
        <v>84</v>
      </c>
      <c r="S102" s="8" t="str">
        <f>"[" &amp; REPT(" ", 3 - LEN(P102)) &amp; P102 &amp; "," &amp; REPT(" ", 3 - LEN(Q102))  &amp; Q102 &amp; "," &amp; REPT(" ", 3 - LEN(R102)) &amp; R102 &amp; "]"</f>
        <v>[ 36,100, 84]</v>
      </c>
      <c r="T102" s="15">
        <f>J102/255</f>
        <v>1</v>
      </c>
      <c r="U102" s="15">
        <f>K102/255</f>
        <v>0.87058823529411766</v>
      </c>
      <c r="V102" s="15">
        <f>L102/255</f>
        <v>0.67843137254901964</v>
      </c>
      <c r="W102" s="14">
        <f>MIN(T102:V102)</f>
        <v>0.67843137254901964</v>
      </c>
      <c r="X102" s="13">
        <f>MAX(T102:V102)</f>
        <v>1</v>
      </c>
      <c r="Y102" s="1">
        <f>X102+W102</f>
        <v>1.6784313725490196</v>
      </c>
      <c r="Z102" s="1">
        <f>X102-W102</f>
        <v>0.32156862745098036</v>
      </c>
      <c r="AA102" s="1">
        <f>Z102 / Y102</f>
        <v>0.19158878504672894</v>
      </c>
      <c r="AB102" s="1">
        <f>Z102 / (2 - Y102)</f>
        <v>1</v>
      </c>
      <c r="AC102" s="1" t="str">
        <f>INDEX(T$1:V$1, 0, MATCH(MAX(T102:V102), T102:V102, 0))</f>
        <v>Red</v>
      </c>
      <c r="AD102" s="4">
        <f>IF(AG102 &lt; 0, AG102 + 360, AG102)</f>
        <v>35.853658536585364</v>
      </c>
      <c r="AE102" s="4">
        <f>IF(AH102 &lt; 0, AH102 + 360, AH102)</f>
        <v>60</v>
      </c>
      <c r="AF102" s="4">
        <f>IF(AI102 &lt; 0, AI102 + 360, AI102)</f>
        <v>264.14634146341461</v>
      </c>
      <c r="AG102" s="3">
        <f>IF(Z102 = 0, 0, ((U102 - V102) / Z102) * 60)</f>
        <v>35.853658536585364</v>
      </c>
      <c r="AH102" s="3">
        <f>IF(Z102 = 0, 0, (2 + ((V102-T102) / Z102)) * 60)</f>
        <v>60</v>
      </c>
      <c r="AI102" s="3">
        <f>IF(Z102 = 0, 0, (4 + ((T102-U102) / Z102)) * 60)</f>
        <v>264.14634146341461</v>
      </c>
    </row>
    <row r="103" spans="1:35" x14ac:dyDescent="0.3">
      <c r="A103" s="1">
        <f>C102</f>
        <v>255</v>
      </c>
      <c r="C103" s="1" t="s">
        <v>187</v>
      </c>
      <c r="I103" s="1" t="s">
        <v>92</v>
      </c>
      <c r="J103" s="18">
        <v>0</v>
      </c>
      <c r="K103" s="18">
        <v>0</v>
      </c>
      <c r="L103" s="18">
        <v>128</v>
      </c>
      <c r="M103" s="8" t="str">
        <f>"[" &amp; REPT(" ", 3 - LEN(J103)) &amp; J103 &amp; "," &amp; REPT(" ", 3 - LEN(K103))  &amp; K103 &amp; "," &amp; REPT(" ", 3 - LEN(L103)) &amp; L103 &amp; "]"</f>
        <v>[  0,  0,128]</v>
      </c>
      <c r="N103" s="17">
        <f>LEN(I103)</f>
        <v>4</v>
      </c>
      <c r="O103" s="16" t="str">
        <f>I103 &amp; REPT(" ", N$1 - N103 ) &amp; " : { rgb:" &amp; M103 &amp; ", hsl:" &amp; S103 &amp; "}" &amp; IF(ISBLANK(J104), "", ",")</f>
        <v>navy                 : { rgb:[  0,  0,128], hsl:[240, 34, 25]},</v>
      </c>
      <c r="P103" s="9" t="str">
        <f>TEXT(IF(Q103 = 0, 0, INDEX(AD103:AF103, 1, MATCH(AC103, AD$1:AF$1, 0))), "0")</f>
        <v>240</v>
      </c>
      <c r="Q103" s="9" t="str">
        <f>TEXT(IF(W103 = X103, 0, IF(R103 &lt; 50, AA103, AB103)) * 100, "0")</f>
        <v>34</v>
      </c>
      <c r="R103" s="9" t="str">
        <f>TEXT(Y103 / 2 * 100, "0")</f>
        <v>25</v>
      </c>
      <c r="S103" s="8" t="str">
        <f>"[" &amp; REPT(" ", 3 - LEN(P103)) &amp; P103 &amp; "," &amp; REPT(" ", 3 - LEN(Q103))  &amp; Q103 &amp; "," &amp; REPT(" ", 3 - LEN(R103)) &amp; R103 &amp; "]"</f>
        <v>[240, 34, 25]</v>
      </c>
      <c r="T103" s="15">
        <f>J103/255</f>
        <v>0</v>
      </c>
      <c r="U103" s="15">
        <f>K103/255</f>
        <v>0</v>
      </c>
      <c r="V103" s="15">
        <f>L103/255</f>
        <v>0.50196078431372548</v>
      </c>
      <c r="W103" s="14">
        <f>MIN(T103:V103)</f>
        <v>0</v>
      </c>
      <c r="X103" s="13">
        <f>MAX(T103:V103)</f>
        <v>0.50196078431372548</v>
      </c>
      <c r="Y103" s="1">
        <f>X103+W103</f>
        <v>0.50196078431372548</v>
      </c>
      <c r="Z103" s="1">
        <f>X103-W103</f>
        <v>0.50196078431372548</v>
      </c>
      <c r="AA103" s="1">
        <f>Z103 / Y103</f>
        <v>1</v>
      </c>
      <c r="AB103" s="1">
        <f>Z103 / (2 - Y103)</f>
        <v>0.33507853403141363</v>
      </c>
      <c r="AC103" s="1" t="str">
        <f>INDEX(T$1:V$1, 0, MATCH(MAX(T103:V103), T103:V103, 0))</f>
        <v>Blue</v>
      </c>
      <c r="AD103" s="4">
        <f>IF(AG103 &lt; 0, AG103 + 360, AG103)</f>
        <v>300</v>
      </c>
      <c r="AE103" s="4">
        <f>IF(AH103 &lt; 0, AH103 + 360, AH103)</f>
        <v>180</v>
      </c>
      <c r="AF103" s="4">
        <f>IF(AI103 &lt; 0, AI103 + 360, AI103)</f>
        <v>240</v>
      </c>
      <c r="AG103" s="3">
        <f>IF(Z103 = 0, 0, ((U103 - V103) / Z103) * 60)</f>
        <v>-60</v>
      </c>
      <c r="AH103" s="3">
        <f>IF(Z103 = 0, 0, (2 + ((V103-T103) / Z103)) * 60)</f>
        <v>180</v>
      </c>
      <c r="AI103" s="3">
        <f>IF(Z103 = 0, 0, (4 + ((T103-U103) / Z103)) * 60)</f>
        <v>240</v>
      </c>
    </row>
    <row r="104" spans="1:35" x14ac:dyDescent="0.3">
      <c r="A104" s="1" t="str">
        <f>C103</f>
        <v>goldenrod</v>
      </c>
      <c r="B104" s="1" t="s">
        <v>186</v>
      </c>
      <c r="C104" s="1">
        <v>218</v>
      </c>
      <c r="D104" s="1">
        <v>165</v>
      </c>
      <c r="E104" s="1">
        <v>32</v>
      </c>
      <c r="I104" s="1" t="s">
        <v>90</v>
      </c>
      <c r="J104" s="18">
        <v>253</v>
      </c>
      <c r="K104" s="18">
        <v>245</v>
      </c>
      <c r="L104" s="18">
        <v>230</v>
      </c>
      <c r="M104" s="8" t="str">
        <f>"[" &amp; REPT(" ", 3 - LEN(J104)) &amp; J104 &amp; "," &amp; REPT(" ", 3 - LEN(K104))  &amp; K104 &amp; "," &amp; REPT(" ", 3 - LEN(L104)) &amp; L104 &amp; "]"</f>
        <v>[253,245,230]</v>
      </c>
      <c r="N104" s="17">
        <f>LEN(I104)</f>
        <v>7</v>
      </c>
      <c r="O104" s="16" t="str">
        <f>I104 &amp; REPT(" ", N$1 - N104 ) &amp; " : { rgb:" &amp; M104 &amp; ", hsl:" &amp; S104 &amp; "}" &amp; IF(ISBLANK(J105), "", ",")</f>
        <v>oldlace              : { rgb:[253,245,230], hsl:[ 39, 85, 95]},</v>
      </c>
      <c r="P104" s="9" t="str">
        <f>TEXT(IF(Q104 = 0, 0, INDEX(AD104:AF104, 1, MATCH(AC104, AD$1:AF$1, 0))), "0")</f>
        <v>39</v>
      </c>
      <c r="Q104" s="9" t="str">
        <f>TEXT(IF(W104 = X104, 0, IF(R104 &lt; 50, AA104, AB104)) * 100, "0")</f>
        <v>85</v>
      </c>
      <c r="R104" s="9" t="str">
        <f>TEXT(Y104 / 2 * 100, "0")</f>
        <v>95</v>
      </c>
      <c r="S104" s="8" t="str">
        <f>"[" &amp; REPT(" ", 3 - LEN(P104)) &amp; P104 &amp; "," &amp; REPT(" ", 3 - LEN(Q104))  &amp; Q104 &amp; "," &amp; REPT(" ", 3 - LEN(R104)) &amp; R104 &amp; "]"</f>
        <v>[ 39, 85, 95]</v>
      </c>
      <c r="T104" s="15">
        <f>J104/255</f>
        <v>0.99215686274509807</v>
      </c>
      <c r="U104" s="15">
        <f>K104/255</f>
        <v>0.96078431372549022</v>
      </c>
      <c r="V104" s="15">
        <f>L104/255</f>
        <v>0.90196078431372551</v>
      </c>
      <c r="W104" s="14">
        <f>MIN(T104:V104)</f>
        <v>0.90196078431372551</v>
      </c>
      <c r="X104" s="13">
        <f>MAX(T104:V104)</f>
        <v>0.99215686274509807</v>
      </c>
      <c r="Y104" s="1">
        <f>X104+W104</f>
        <v>1.8941176470588235</v>
      </c>
      <c r="Z104" s="1">
        <f>X104-W104</f>
        <v>9.0196078431372562E-2</v>
      </c>
      <c r="AA104" s="1">
        <f>Z104 / Y104</f>
        <v>4.761904761904763E-2</v>
      </c>
      <c r="AB104" s="1">
        <f>Z104 / (2 - Y104)</f>
        <v>0.85185185185185142</v>
      </c>
      <c r="AC104" s="1" t="str">
        <f>INDEX(T$1:V$1, 0, MATCH(MAX(T104:V104), T104:V104, 0))</f>
        <v>Red</v>
      </c>
      <c r="AD104" s="4">
        <f>IF(AG104 &lt; 0, AG104 + 360, AG104)</f>
        <v>39.130434782608695</v>
      </c>
      <c r="AE104" s="4">
        <f>IF(AH104 &lt; 0, AH104 + 360, AH104)</f>
        <v>60</v>
      </c>
      <c r="AF104" s="4">
        <f>IF(AI104 &lt; 0, AI104 + 360, AI104)</f>
        <v>260.86956521739131</v>
      </c>
      <c r="AG104" s="3">
        <f>IF(Z104 = 0, 0, ((U104 - V104) / Z104) * 60)</f>
        <v>39.130434782608695</v>
      </c>
      <c r="AH104" s="3">
        <f>IF(Z104 = 0, 0, (2 + ((V104-T104) / Z104)) * 60)</f>
        <v>60</v>
      </c>
      <c r="AI104" s="3">
        <f>IF(Z104 = 0, 0, (4 + ((T104-U104) / Z104)) * 60)</f>
        <v>260.86956521739131</v>
      </c>
    </row>
    <row r="105" spans="1:35" x14ac:dyDescent="0.3">
      <c r="A105" s="1">
        <f>C104</f>
        <v>218</v>
      </c>
      <c r="C105" s="1" t="s">
        <v>185</v>
      </c>
      <c r="I105" s="1" t="s">
        <v>88</v>
      </c>
      <c r="J105" s="18">
        <v>128</v>
      </c>
      <c r="K105" s="18">
        <v>128</v>
      </c>
      <c r="L105" s="18">
        <v>0</v>
      </c>
      <c r="M105" s="8" t="str">
        <f>"[" &amp; REPT(" ", 3 - LEN(J105)) &amp; J105 &amp; "," &amp; REPT(" ", 3 - LEN(K105))  &amp; K105 &amp; "," &amp; REPT(" ", 3 - LEN(L105)) &amp; L105 &amp; "]"</f>
        <v>[128,128,  0]</v>
      </c>
      <c r="N105" s="17">
        <f>LEN(I105)</f>
        <v>5</v>
      </c>
      <c r="O105" s="16" t="str">
        <f>I105 &amp; REPT(" ", N$1 - N105 ) &amp; " : { rgb:" &amp; M105 &amp; ", hsl:" &amp; S105 &amp; "}" &amp; IF(ISBLANK(J106), "", ",")</f>
        <v>olive                : { rgb:[128,128,  0], hsl:[ 60, 34, 25]},</v>
      </c>
      <c r="P105" s="9" t="str">
        <f>TEXT(IF(Q105 = 0, 0, INDEX(AD105:AF105, 1, MATCH(AC105, AD$1:AF$1, 0))), "0")</f>
        <v>60</v>
      </c>
      <c r="Q105" s="9" t="str">
        <f>TEXT(IF(W105 = X105, 0, IF(R105 &lt; 50, AA105, AB105)) * 100, "0")</f>
        <v>34</v>
      </c>
      <c r="R105" s="9" t="str">
        <f>TEXT(Y105 / 2 * 100, "0")</f>
        <v>25</v>
      </c>
      <c r="S105" s="8" t="str">
        <f>"[" &amp; REPT(" ", 3 - LEN(P105)) &amp; P105 &amp; "," &amp; REPT(" ", 3 - LEN(Q105))  &amp; Q105 &amp; "," &amp; REPT(" ", 3 - LEN(R105)) &amp; R105 &amp; "]"</f>
        <v>[ 60, 34, 25]</v>
      </c>
      <c r="T105" s="15">
        <f>J105/255</f>
        <v>0.50196078431372548</v>
      </c>
      <c r="U105" s="15">
        <f>K105/255</f>
        <v>0.50196078431372548</v>
      </c>
      <c r="V105" s="15">
        <f>L105/255</f>
        <v>0</v>
      </c>
      <c r="W105" s="14">
        <f>MIN(T105:V105)</f>
        <v>0</v>
      </c>
      <c r="X105" s="13">
        <f>MAX(T105:V105)</f>
        <v>0.50196078431372548</v>
      </c>
      <c r="Y105" s="1">
        <f>X105+W105</f>
        <v>0.50196078431372548</v>
      </c>
      <c r="Z105" s="1">
        <f>X105-W105</f>
        <v>0.50196078431372548</v>
      </c>
      <c r="AA105" s="1">
        <f>Z105 / Y105</f>
        <v>1</v>
      </c>
      <c r="AB105" s="1">
        <f>Z105 / (2 - Y105)</f>
        <v>0.33507853403141363</v>
      </c>
      <c r="AC105" s="1" t="str">
        <f>INDEX(T$1:V$1, 0, MATCH(MAX(T105:V105), T105:V105, 0))</f>
        <v>Red</v>
      </c>
      <c r="AD105" s="4">
        <f>IF(AG105 &lt; 0, AG105 + 360, AG105)</f>
        <v>60</v>
      </c>
      <c r="AE105" s="4">
        <f>IF(AH105 &lt; 0, AH105 + 360, AH105)</f>
        <v>60</v>
      </c>
      <c r="AF105" s="4">
        <f>IF(AI105 &lt; 0, AI105 + 360, AI105)</f>
        <v>240</v>
      </c>
      <c r="AG105" s="3">
        <f>IF(Z105 = 0, 0, ((U105 - V105) / Z105) * 60)</f>
        <v>60</v>
      </c>
      <c r="AH105" s="3">
        <f>IF(Z105 = 0, 0, (2 + ((V105-T105) / Z105)) * 60)</f>
        <v>60</v>
      </c>
      <c r="AI105" s="3">
        <f>IF(Z105 = 0, 0, (4 + ((T105-U105) / Z105)) * 60)</f>
        <v>240</v>
      </c>
    </row>
    <row r="106" spans="1:35" x14ac:dyDescent="0.3">
      <c r="A106" s="1" t="str">
        <f>C105</f>
        <v>gray</v>
      </c>
      <c r="B106" s="1" t="s">
        <v>179</v>
      </c>
      <c r="C106" s="1">
        <v>128</v>
      </c>
      <c r="D106" s="1">
        <v>128</v>
      </c>
      <c r="E106" s="1">
        <v>128</v>
      </c>
      <c r="I106" s="1" t="s">
        <v>86</v>
      </c>
      <c r="J106" s="18">
        <v>107</v>
      </c>
      <c r="K106" s="18">
        <v>142</v>
      </c>
      <c r="L106" s="18">
        <v>35</v>
      </c>
      <c r="M106" s="8" t="str">
        <f>"[" &amp; REPT(" ", 3 - LEN(J106)) &amp; J106 &amp; "," &amp; REPT(" ", 3 - LEN(K106))  &amp; K106 &amp; "," &amp; REPT(" ", 3 - LEN(L106)) &amp; L106 &amp; "]"</f>
        <v>[107,142, 35]</v>
      </c>
      <c r="N106" s="17">
        <f>LEN(I106)</f>
        <v>9</v>
      </c>
      <c r="O106" s="16" t="str">
        <f>I106 &amp; REPT(" ", N$1 - N106 ) &amp; " : { rgb:" &amp; M106 &amp; ", hsl:" &amp; S106 &amp; "}" &amp; IF(ISBLANK(J107), "", ",")</f>
        <v>olivedrab            : { rgb:[107,142, 35], hsl:[ 80, 32, 35]},</v>
      </c>
      <c r="P106" s="9" t="str">
        <f>TEXT(IF(Q106 = 0, 0, INDEX(AD106:AF106, 1, MATCH(AC106, AD$1:AF$1, 0))), "0")</f>
        <v>80</v>
      </c>
      <c r="Q106" s="9" t="str">
        <f>TEXT(IF(W106 = X106, 0, IF(R106 &lt; 50, AA106, AB106)) * 100, "0")</f>
        <v>32</v>
      </c>
      <c r="R106" s="9" t="str">
        <f>TEXT(Y106 / 2 * 100, "0")</f>
        <v>35</v>
      </c>
      <c r="S106" s="8" t="str">
        <f>"[" &amp; REPT(" ", 3 - LEN(P106)) &amp; P106 &amp; "," &amp; REPT(" ", 3 - LEN(Q106))  &amp; Q106 &amp; "," &amp; REPT(" ", 3 - LEN(R106)) &amp; R106 &amp; "]"</f>
        <v>[ 80, 32, 35]</v>
      </c>
      <c r="T106" s="15">
        <f>J106/255</f>
        <v>0.41960784313725491</v>
      </c>
      <c r="U106" s="15">
        <f>K106/255</f>
        <v>0.55686274509803924</v>
      </c>
      <c r="V106" s="15">
        <f>L106/255</f>
        <v>0.13725490196078433</v>
      </c>
      <c r="W106" s="14">
        <f>MIN(T106:V106)</f>
        <v>0.13725490196078433</v>
      </c>
      <c r="X106" s="13">
        <f>MAX(T106:V106)</f>
        <v>0.55686274509803924</v>
      </c>
      <c r="Y106" s="1">
        <f>X106+W106</f>
        <v>0.69411764705882351</v>
      </c>
      <c r="Z106" s="1">
        <f>X106-W106</f>
        <v>0.41960784313725491</v>
      </c>
      <c r="AA106" s="1">
        <f>Z106 / Y106</f>
        <v>0.60451977401129942</v>
      </c>
      <c r="AB106" s="1">
        <f>Z106 / (2 - Y106)</f>
        <v>0.3213213213213213</v>
      </c>
      <c r="AC106" s="1" t="str">
        <f>INDEX(T$1:V$1, 0, MATCH(MAX(T106:V106), T106:V106, 0))</f>
        <v>Green</v>
      </c>
      <c r="AD106" s="4">
        <f>IF(AG106 &lt; 0, AG106 + 360, AG106)</f>
        <v>60</v>
      </c>
      <c r="AE106" s="4">
        <f>IF(AH106 &lt; 0, AH106 + 360, AH106)</f>
        <v>79.626168224299064</v>
      </c>
      <c r="AF106" s="4">
        <f>IF(AI106 &lt; 0, AI106 + 360, AI106)</f>
        <v>220.37383177570095</v>
      </c>
      <c r="AG106" s="3">
        <f>IF(Z106 = 0, 0, ((U106 - V106) / Z106) * 60)</f>
        <v>60</v>
      </c>
      <c r="AH106" s="3">
        <f>IF(Z106 = 0, 0, (2 + ((V106-T106) / Z106)) * 60)</f>
        <v>79.626168224299064</v>
      </c>
      <c r="AI106" s="3">
        <f>IF(Z106 = 0, 0, (4 + ((T106-U106) / Z106)) * 60)</f>
        <v>220.37383177570095</v>
      </c>
    </row>
    <row r="107" spans="1:35" x14ac:dyDescent="0.3">
      <c r="A107" s="1">
        <f>C106</f>
        <v>128</v>
      </c>
      <c r="C107" s="1" t="s">
        <v>184</v>
      </c>
      <c r="I107" s="1" t="s">
        <v>84</v>
      </c>
      <c r="J107" s="18">
        <v>255</v>
      </c>
      <c r="K107" s="18">
        <v>165</v>
      </c>
      <c r="L107" s="18">
        <v>0</v>
      </c>
      <c r="M107" s="8" t="str">
        <f>"[" &amp; REPT(" ", 3 - LEN(J107)) &amp; J107 &amp; "," &amp; REPT(" ", 3 - LEN(K107))  &amp; K107 &amp; "," &amp; REPT(" ", 3 - LEN(L107)) &amp; L107 &amp; "]"</f>
        <v>[255,165,  0]</v>
      </c>
      <c r="N107" s="17">
        <f>LEN(I107)</f>
        <v>6</v>
      </c>
      <c r="O107" s="16" t="str">
        <f>I107 &amp; REPT(" ", N$1 - N107 ) &amp; " : { rgb:" &amp; M107 &amp; ", hsl:" &amp; S107 &amp; "}" &amp; IF(ISBLANK(J108), "", ",")</f>
        <v>orange               : { rgb:[255,165,  0], hsl:[ 39,100, 50]},</v>
      </c>
      <c r="P107" s="9" t="str">
        <f>TEXT(IF(Q107 = 0, 0, INDEX(AD107:AF107, 1, MATCH(AC107, AD$1:AF$1, 0))), "0")</f>
        <v>39</v>
      </c>
      <c r="Q107" s="9" t="str">
        <f>TEXT(IF(W107 = X107, 0, IF(R107 &lt; 50, AA107, AB107)) * 100, "0")</f>
        <v>100</v>
      </c>
      <c r="R107" s="9" t="str">
        <f>TEXT(Y107 / 2 * 100, "0")</f>
        <v>50</v>
      </c>
      <c r="S107" s="8" t="str">
        <f>"[" &amp; REPT(" ", 3 - LEN(P107)) &amp; P107 &amp; "," &amp; REPT(" ", 3 - LEN(Q107))  &amp; Q107 &amp; "," &amp; REPT(" ", 3 - LEN(R107)) &amp; R107 &amp; "]"</f>
        <v>[ 39,100, 50]</v>
      </c>
      <c r="T107" s="15">
        <f>J107/255</f>
        <v>1</v>
      </c>
      <c r="U107" s="15">
        <f>K107/255</f>
        <v>0.6470588235294118</v>
      </c>
      <c r="V107" s="15">
        <f>L107/255</f>
        <v>0</v>
      </c>
      <c r="W107" s="14">
        <f>MIN(T107:V107)</f>
        <v>0</v>
      </c>
      <c r="X107" s="13">
        <f>MAX(T107:V107)</f>
        <v>1</v>
      </c>
      <c r="Y107" s="1">
        <f>X107+W107</f>
        <v>1</v>
      </c>
      <c r="Z107" s="1">
        <f>X107-W107</f>
        <v>1</v>
      </c>
      <c r="AA107" s="1">
        <f>Z107 / Y107</f>
        <v>1</v>
      </c>
      <c r="AB107" s="1">
        <f>Z107 / (2 - Y107)</f>
        <v>1</v>
      </c>
      <c r="AC107" s="1" t="str">
        <f>INDEX(T$1:V$1, 0, MATCH(MAX(T107:V107), T107:V107, 0))</f>
        <v>Red</v>
      </c>
      <c r="AD107" s="4">
        <f>IF(AG107 &lt; 0, AG107 + 360, AG107)</f>
        <v>38.82352941176471</v>
      </c>
      <c r="AE107" s="4">
        <f>IF(AH107 &lt; 0, AH107 + 360, AH107)</f>
        <v>60</v>
      </c>
      <c r="AF107" s="4">
        <f>IF(AI107 &lt; 0, AI107 + 360, AI107)</f>
        <v>261.17647058823525</v>
      </c>
      <c r="AG107" s="3">
        <f>IF(Z107 = 0, 0, ((U107 - V107) / Z107) * 60)</f>
        <v>38.82352941176471</v>
      </c>
      <c r="AH107" s="3">
        <f>IF(Z107 = 0, 0, (2 + ((V107-T107) / Z107)) * 60)</f>
        <v>60</v>
      </c>
      <c r="AI107" s="3">
        <f>IF(Z107 = 0, 0, (4 + ((T107-U107) / Z107)) * 60)</f>
        <v>261.17647058823525</v>
      </c>
    </row>
    <row r="108" spans="1:35" x14ac:dyDescent="0.3">
      <c r="A108" s="1" t="str">
        <f>C107</f>
        <v>green</v>
      </c>
      <c r="B108" s="1" t="s">
        <v>183</v>
      </c>
      <c r="C108" s="1">
        <v>0</v>
      </c>
      <c r="D108" s="1">
        <v>128</v>
      </c>
      <c r="E108" s="1">
        <v>0</v>
      </c>
      <c r="I108" s="1" t="s">
        <v>82</v>
      </c>
      <c r="J108" s="18">
        <v>255</v>
      </c>
      <c r="K108" s="18">
        <v>69</v>
      </c>
      <c r="L108" s="18">
        <v>0</v>
      </c>
      <c r="M108" s="8" t="str">
        <f>"[" &amp; REPT(" ", 3 - LEN(J108)) &amp; J108 &amp; "," &amp; REPT(" ", 3 - LEN(K108))  &amp; K108 &amp; "," &amp; REPT(" ", 3 - LEN(L108)) &amp; L108 &amp; "]"</f>
        <v>[255, 69,  0]</v>
      </c>
      <c r="N108" s="17">
        <f>LEN(I108)</f>
        <v>9</v>
      </c>
      <c r="O108" s="16" t="str">
        <f>I108 &amp; REPT(" ", N$1 - N108 ) &amp; " : { rgb:" &amp; M108 &amp; ", hsl:" &amp; S108 &amp; "}" &amp; IF(ISBLANK(J109), "", ",")</f>
        <v>orangered            : { rgb:[255, 69,  0], hsl:[ 16,100, 50]},</v>
      </c>
      <c r="P108" s="9" t="str">
        <f>TEXT(IF(Q108 = 0, 0, INDEX(AD108:AF108, 1, MATCH(AC108, AD$1:AF$1, 0))), "0")</f>
        <v>16</v>
      </c>
      <c r="Q108" s="9" t="str">
        <f>TEXT(IF(W108 = X108, 0, IF(R108 &lt; 50, AA108, AB108)) * 100, "0")</f>
        <v>100</v>
      </c>
      <c r="R108" s="9" t="str">
        <f>TEXT(Y108 / 2 * 100, "0")</f>
        <v>50</v>
      </c>
      <c r="S108" s="8" t="str">
        <f>"[" &amp; REPT(" ", 3 - LEN(P108)) &amp; P108 &amp; "," &amp; REPT(" ", 3 - LEN(Q108))  &amp; Q108 &amp; "," &amp; REPT(" ", 3 - LEN(R108)) &amp; R108 &amp; "]"</f>
        <v>[ 16,100, 50]</v>
      </c>
      <c r="T108" s="15">
        <f>J108/255</f>
        <v>1</v>
      </c>
      <c r="U108" s="15">
        <f>K108/255</f>
        <v>0.27058823529411763</v>
      </c>
      <c r="V108" s="15">
        <f>L108/255</f>
        <v>0</v>
      </c>
      <c r="W108" s="14">
        <f>MIN(T108:V108)</f>
        <v>0</v>
      </c>
      <c r="X108" s="13">
        <f>MAX(T108:V108)</f>
        <v>1</v>
      </c>
      <c r="Y108" s="1">
        <f>X108+W108</f>
        <v>1</v>
      </c>
      <c r="Z108" s="1">
        <f>X108-W108</f>
        <v>1</v>
      </c>
      <c r="AA108" s="1">
        <f>Z108 / Y108</f>
        <v>1</v>
      </c>
      <c r="AB108" s="1">
        <f>Z108 / (2 - Y108)</f>
        <v>1</v>
      </c>
      <c r="AC108" s="1" t="str">
        <f>INDEX(T$1:V$1, 0, MATCH(MAX(T108:V108), T108:V108, 0))</f>
        <v>Red</v>
      </c>
      <c r="AD108" s="4">
        <f>IF(AG108 &lt; 0, AG108 + 360, AG108)</f>
        <v>16.235294117647058</v>
      </c>
      <c r="AE108" s="4">
        <f>IF(AH108 &lt; 0, AH108 + 360, AH108)</f>
        <v>60</v>
      </c>
      <c r="AF108" s="4">
        <f>IF(AI108 &lt; 0, AI108 + 360, AI108)</f>
        <v>283.76470588235293</v>
      </c>
      <c r="AG108" s="3">
        <f>IF(Z108 = 0, 0, ((U108 - V108) / Z108) * 60)</f>
        <v>16.235294117647058</v>
      </c>
      <c r="AH108" s="3">
        <f>IF(Z108 = 0, 0, (2 + ((V108-T108) / Z108)) * 60)</f>
        <v>60</v>
      </c>
      <c r="AI108" s="3">
        <f>IF(Z108 = 0, 0, (4 + ((T108-U108) / Z108)) * 60)</f>
        <v>283.76470588235293</v>
      </c>
    </row>
    <row r="109" spans="1:35" x14ac:dyDescent="0.3">
      <c r="A109" s="1">
        <f>C108</f>
        <v>0</v>
      </c>
      <c r="C109" s="1" t="s">
        <v>182</v>
      </c>
      <c r="I109" s="1" t="s">
        <v>80</v>
      </c>
      <c r="J109" s="18">
        <v>218</v>
      </c>
      <c r="K109" s="18">
        <v>112</v>
      </c>
      <c r="L109" s="18">
        <v>214</v>
      </c>
      <c r="M109" s="8" t="str">
        <f>"[" &amp; REPT(" ", 3 - LEN(J109)) &amp; J109 &amp; "," &amp; REPT(" ", 3 - LEN(K109))  &amp; K109 &amp; "," &amp; REPT(" ", 3 - LEN(L109)) &amp; L109 &amp; "]"</f>
        <v>[218,112,214]</v>
      </c>
      <c r="N109" s="17">
        <f>LEN(I109)</f>
        <v>6</v>
      </c>
      <c r="O109" s="16" t="str">
        <f>I109 &amp; REPT(" ", N$1 - N109 ) &amp; " : { rgb:" &amp; M109 &amp; ", hsl:" &amp; S109 &amp; "}" &amp; IF(ISBLANK(J110), "", ",")</f>
        <v>orchid               : { rgb:[218,112,214], hsl:[302, 59, 65]},</v>
      </c>
      <c r="P109" s="9" t="str">
        <f>TEXT(IF(Q109 = 0, 0, INDEX(AD109:AF109, 1, MATCH(AC109, AD$1:AF$1, 0))), "0")</f>
        <v>302</v>
      </c>
      <c r="Q109" s="9" t="str">
        <f>TEXT(IF(W109 = X109, 0, IF(R109 &lt; 50, AA109, AB109)) * 100, "0")</f>
        <v>59</v>
      </c>
      <c r="R109" s="9" t="str">
        <f>TEXT(Y109 / 2 * 100, "0")</f>
        <v>65</v>
      </c>
      <c r="S109" s="8" t="str">
        <f>"[" &amp; REPT(" ", 3 - LEN(P109)) &amp; P109 &amp; "," &amp; REPT(" ", 3 - LEN(Q109))  &amp; Q109 &amp; "," &amp; REPT(" ", 3 - LEN(R109)) &amp; R109 &amp; "]"</f>
        <v>[302, 59, 65]</v>
      </c>
      <c r="T109" s="15">
        <f>J109/255</f>
        <v>0.85490196078431369</v>
      </c>
      <c r="U109" s="15">
        <f>K109/255</f>
        <v>0.4392156862745098</v>
      </c>
      <c r="V109" s="15">
        <f>L109/255</f>
        <v>0.83921568627450982</v>
      </c>
      <c r="W109" s="14">
        <f>MIN(T109:V109)</f>
        <v>0.4392156862745098</v>
      </c>
      <c r="X109" s="13">
        <f>MAX(T109:V109)</f>
        <v>0.85490196078431369</v>
      </c>
      <c r="Y109" s="1">
        <f>X109+W109</f>
        <v>1.2941176470588234</v>
      </c>
      <c r="Z109" s="1">
        <f>X109-W109</f>
        <v>0.41568627450980389</v>
      </c>
      <c r="AA109" s="1">
        <f>Z109 / Y109</f>
        <v>0.32121212121212123</v>
      </c>
      <c r="AB109" s="1">
        <f>Z109 / (2 - Y109)</f>
        <v>0.58888888888888868</v>
      </c>
      <c r="AC109" s="1" t="str">
        <f>INDEX(T$1:V$1, 0, MATCH(MAX(T109:V109), T109:V109, 0))</f>
        <v>Red</v>
      </c>
      <c r="AD109" s="4">
        <f>IF(AG109 &lt; 0, AG109 + 360, AG109)</f>
        <v>302.2641509433962</v>
      </c>
      <c r="AE109" s="4">
        <f>IF(AH109 &lt; 0, AH109 + 360, AH109)</f>
        <v>117.73584905660378</v>
      </c>
      <c r="AF109" s="4">
        <f>IF(AI109 &lt; 0, AI109 + 360, AI109)</f>
        <v>300</v>
      </c>
      <c r="AG109" s="3">
        <f>IF(Z109 = 0, 0, ((U109 - V109) / Z109) * 60)</f>
        <v>-57.735849056603783</v>
      </c>
      <c r="AH109" s="3">
        <f>IF(Z109 = 0, 0, (2 + ((V109-T109) / Z109)) * 60)</f>
        <v>117.73584905660378</v>
      </c>
      <c r="AI109" s="3">
        <f>IF(Z109 = 0, 0, (4 + ((T109-U109) / Z109)) * 60)</f>
        <v>300</v>
      </c>
    </row>
    <row r="110" spans="1:35" x14ac:dyDescent="0.3">
      <c r="A110" s="1" t="str">
        <f>C109</f>
        <v>greenyellow</v>
      </c>
      <c r="B110" s="1" t="s">
        <v>181</v>
      </c>
      <c r="C110" s="1">
        <v>173</v>
      </c>
      <c r="D110" s="1">
        <v>255</v>
      </c>
      <c r="E110" s="1">
        <v>47</v>
      </c>
      <c r="I110" s="1" t="s">
        <v>78</v>
      </c>
      <c r="J110" s="18">
        <v>238</v>
      </c>
      <c r="K110" s="18">
        <v>232</v>
      </c>
      <c r="L110" s="18">
        <v>170</v>
      </c>
      <c r="M110" s="8" t="str">
        <f>"[" &amp; REPT(" ", 3 - LEN(J110)) &amp; J110 &amp; "," &amp; REPT(" ", 3 - LEN(K110))  &amp; K110 &amp; "," &amp; REPT(" ", 3 - LEN(L110)) &amp; L110 &amp; "]"</f>
        <v>[238,232,170]</v>
      </c>
      <c r="N110" s="17">
        <f>LEN(I110)</f>
        <v>13</v>
      </c>
      <c r="O110" s="16" t="str">
        <f>I110 &amp; REPT(" ", N$1 - N110 ) &amp; " : { rgb:" &amp; M110 &amp; ", hsl:" &amp; S110 &amp; "}" &amp; IF(ISBLANK(J111), "", ",")</f>
        <v>palegoldenrod        : { rgb:[238,232,170], hsl:[ 55, 67, 80]},</v>
      </c>
      <c r="P110" s="9" t="str">
        <f>TEXT(IF(Q110 = 0, 0, INDEX(AD110:AF110, 1, MATCH(AC110, AD$1:AF$1, 0))), "0")</f>
        <v>55</v>
      </c>
      <c r="Q110" s="9" t="str">
        <f>TEXT(IF(W110 = X110, 0, IF(R110 &lt; 50, AA110, AB110)) * 100, "0")</f>
        <v>67</v>
      </c>
      <c r="R110" s="9" t="str">
        <f>TEXT(Y110 / 2 * 100, "0")</f>
        <v>80</v>
      </c>
      <c r="S110" s="8" t="str">
        <f>"[" &amp; REPT(" ", 3 - LEN(P110)) &amp; P110 &amp; "," &amp; REPT(" ", 3 - LEN(Q110))  &amp; Q110 &amp; "," &amp; REPT(" ", 3 - LEN(R110)) &amp; R110 &amp; "]"</f>
        <v>[ 55, 67, 80]</v>
      </c>
      <c r="T110" s="15">
        <f>J110/255</f>
        <v>0.93333333333333335</v>
      </c>
      <c r="U110" s="15">
        <f>K110/255</f>
        <v>0.90980392156862744</v>
      </c>
      <c r="V110" s="15">
        <f>L110/255</f>
        <v>0.66666666666666663</v>
      </c>
      <c r="W110" s="14">
        <f>MIN(T110:V110)</f>
        <v>0.66666666666666663</v>
      </c>
      <c r="X110" s="13">
        <f>MAX(T110:V110)</f>
        <v>0.93333333333333335</v>
      </c>
      <c r="Y110" s="1">
        <f>X110+W110</f>
        <v>1.6</v>
      </c>
      <c r="Z110" s="1">
        <f>X110-W110</f>
        <v>0.26666666666666672</v>
      </c>
      <c r="AA110" s="1">
        <f>Z110 / Y110</f>
        <v>0.16666666666666669</v>
      </c>
      <c r="AB110" s="1">
        <f>Z110 / (2 - Y110)</f>
        <v>0.66666666666666696</v>
      </c>
      <c r="AC110" s="1" t="str">
        <f>INDEX(T$1:V$1, 0, MATCH(MAX(T110:V110), T110:V110, 0))</f>
        <v>Red</v>
      </c>
      <c r="AD110" s="4">
        <f>IF(AG110 &lt; 0, AG110 + 360, AG110)</f>
        <v>54.705882352941167</v>
      </c>
      <c r="AE110" s="4">
        <f>IF(AH110 &lt; 0, AH110 + 360, AH110)</f>
        <v>60</v>
      </c>
      <c r="AF110" s="4">
        <f>IF(AI110 &lt; 0, AI110 + 360, AI110)</f>
        <v>245.29411764705881</v>
      </c>
      <c r="AG110" s="3">
        <f>IF(Z110 = 0, 0, ((U110 - V110) / Z110) * 60)</f>
        <v>54.705882352941167</v>
      </c>
      <c r="AH110" s="3">
        <f>IF(Z110 = 0, 0, (2 + ((V110-T110) / Z110)) * 60)</f>
        <v>60</v>
      </c>
      <c r="AI110" s="3">
        <f>IF(Z110 = 0, 0, (4 + ((T110-U110) / Z110)) * 60)</f>
        <v>245.29411764705881</v>
      </c>
    </row>
    <row r="111" spans="1:35" x14ac:dyDescent="0.3">
      <c r="A111" s="1">
        <f>C110</f>
        <v>173</v>
      </c>
      <c r="C111" s="1" t="s">
        <v>180</v>
      </c>
      <c r="I111" s="1" t="s">
        <v>76</v>
      </c>
      <c r="J111" s="18">
        <v>152</v>
      </c>
      <c r="K111" s="18">
        <v>251</v>
      </c>
      <c r="L111" s="18">
        <v>152</v>
      </c>
      <c r="M111" s="8" t="str">
        <f>"[" &amp; REPT(" ", 3 - LEN(J111)) &amp; J111 &amp; "," &amp; REPT(" ", 3 - LEN(K111))  &amp; K111 &amp; "," &amp; REPT(" ", 3 - LEN(L111)) &amp; L111 &amp; "]"</f>
        <v>[152,251,152]</v>
      </c>
      <c r="N111" s="17">
        <f>LEN(I111)</f>
        <v>9</v>
      </c>
      <c r="O111" s="16" t="str">
        <f>I111 &amp; REPT(" ", N$1 - N111 ) &amp; " : { rgb:" &amp; M111 &amp; ", hsl:" &amp; S111 &amp; "}" &amp; IF(ISBLANK(J112), "", ",")</f>
        <v>palegreen            : { rgb:[152,251,152], hsl:[120, 93, 79]},</v>
      </c>
      <c r="P111" s="9" t="str">
        <f>TEXT(IF(Q111 = 0, 0, INDEX(AD111:AF111, 1, MATCH(AC111, AD$1:AF$1, 0))), "0")</f>
        <v>120</v>
      </c>
      <c r="Q111" s="9" t="str">
        <f>TEXT(IF(W111 = X111, 0, IF(R111 &lt; 50, AA111, AB111)) * 100, "0")</f>
        <v>93</v>
      </c>
      <c r="R111" s="9" t="str">
        <f>TEXT(Y111 / 2 * 100, "0")</f>
        <v>79</v>
      </c>
      <c r="S111" s="8" t="str">
        <f>"[" &amp; REPT(" ", 3 - LEN(P111)) &amp; P111 &amp; "," &amp; REPT(" ", 3 - LEN(Q111))  &amp; Q111 &amp; "," &amp; REPT(" ", 3 - LEN(R111)) &amp; R111 &amp; "]"</f>
        <v>[120, 93, 79]</v>
      </c>
      <c r="T111" s="15">
        <f>J111/255</f>
        <v>0.59607843137254901</v>
      </c>
      <c r="U111" s="15">
        <f>K111/255</f>
        <v>0.98431372549019602</v>
      </c>
      <c r="V111" s="15">
        <f>L111/255</f>
        <v>0.59607843137254901</v>
      </c>
      <c r="W111" s="14">
        <f>MIN(T111:V111)</f>
        <v>0.59607843137254901</v>
      </c>
      <c r="X111" s="13">
        <f>MAX(T111:V111)</f>
        <v>0.98431372549019602</v>
      </c>
      <c r="Y111" s="1">
        <f>X111+W111</f>
        <v>1.580392156862745</v>
      </c>
      <c r="Z111" s="1">
        <f>X111-W111</f>
        <v>0.38823529411764701</v>
      </c>
      <c r="AA111" s="1">
        <f>Z111 / Y111</f>
        <v>0.24565756823821339</v>
      </c>
      <c r="AB111" s="1">
        <f>Z111 / (2 - Y111)</f>
        <v>0.92523364485981285</v>
      </c>
      <c r="AC111" s="1" t="str">
        <f>INDEX(T$1:V$1, 0, MATCH(MAX(T111:V111), T111:V111, 0))</f>
        <v>Green</v>
      </c>
      <c r="AD111" s="4">
        <f>IF(AG111 &lt; 0, AG111 + 360, AG111)</f>
        <v>60</v>
      </c>
      <c r="AE111" s="4">
        <f>IF(AH111 &lt; 0, AH111 + 360, AH111)</f>
        <v>120</v>
      </c>
      <c r="AF111" s="4">
        <f>IF(AI111 &lt; 0, AI111 + 360, AI111)</f>
        <v>180</v>
      </c>
      <c r="AG111" s="3">
        <f>IF(Z111 = 0, 0, ((U111 - V111) / Z111) * 60)</f>
        <v>60</v>
      </c>
      <c r="AH111" s="3">
        <f>IF(Z111 = 0, 0, (2 + ((V111-T111) / Z111)) * 60)</f>
        <v>120</v>
      </c>
      <c r="AI111" s="3">
        <f>IF(Z111 = 0, 0, (4 + ((T111-U111) / Z111)) * 60)</f>
        <v>180</v>
      </c>
    </row>
    <row r="112" spans="1:35" x14ac:dyDescent="0.3">
      <c r="A112" s="1" t="str">
        <f>C111</f>
        <v>grey</v>
      </c>
      <c r="B112" s="1" t="s">
        <v>179</v>
      </c>
      <c r="C112" s="1">
        <v>128</v>
      </c>
      <c r="D112" s="1">
        <v>128</v>
      </c>
      <c r="E112" s="1">
        <v>128</v>
      </c>
      <c r="I112" s="1" t="s">
        <v>74</v>
      </c>
      <c r="J112" s="18">
        <v>175</v>
      </c>
      <c r="K112" s="18">
        <v>238</v>
      </c>
      <c r="L112" s="18">
        <v>238</v>
      </c>
      <c r="M112" s="8" t="str">
        <f>"[" &amp; REPT(" ", 3 - LEN(J112)) &amp; J112 &amp; "," &amp; REPT(" ", 3 - LEN(K112))  &amp; K112 &amp; "," &amp; REPT(" ", 3 - LEN(L112)) &amp; L112 &amp; "]"</f>
        <v>[175,238,238]</v>
      </c>
      <c r="N112" s="17">
        <f>LEN(I112)</f>
        <v>13</v>
      </c>
      <c r="O112" s="16" t="str">
        <f>I112 &amp; REPT(" ", N$1 - N112 ) &amp; " : { rgb:" &amp; M112 &amp; ", hsl:" &amp; S112 &amp; "}" &amp; IF(ISBLANK(J113), "", ",")</f>
        <v>paleturquoise        : { rgb:[175,238,238], hsl:[180, 65, 81]},</v>
      </c>
      <c r="P112" s="9" t="str">
        <f>TEXT(IF(Q112 = 0, 0, INDEX(AD112:AF112, 1, MATCH(AC112, AD$1:AF$1, 0))), "0")</f>
        <v>180</v>
      </c>
      <c r="Q112" s="9" t="str">
        <f>TEXT(IF(W112 = X112, 0, IF(R112 &lt; 50, AA112, AB112)) * 100, "0")</f>
        <v>65</v>
      </c>
      <c r="R112" s="9" t="str">
        <f>TEXT(Y112 / 2 * 100, "0")</f>
        <v>81</v>
      </c>
      <c r="S112" s="8" t="str">
        <f>"[" &amp; REPT(" ", 3 - LEN(P112)) &amp; P112 &amp; "," &amp; REPT(" ", 3 - LEN(Q112))  &amp; Q112 &amp; "," &amp; REPT(" ", 3 - LEN(R112)) &amp; R112 &amp; "]"</f>
        <v>[180, 65, 81]</v>
      </c>
      <c r="T112" s="15">
        <f>J112/255</f>
        <v>0.68627450980392157</v>
      </c>
      <c r="U112" s="15">
        <f>K112/255</f>
        <v>0.93333333333333335</v>
      </c>
      <c r="V112" s="15">
        <f>L112/255</f>
        <v>0.93333333333333335</v>
      </c>
      <c r="W112" s="14">
        <f>MIN(T112:V112)</f>
        <v>0.68627450980392157</v>
      </c>
      <c r="X112" s="13">
        <f>MAX(T112:V112)</f>
        <v>0.93333333333333335</v>
      </c>
      <c r="Y112" s="1">
        <f>X112+W112</f>
        <v>1.6196078431372549</v>
      </c>
      <c r="Z112" s="1">
        <f>X112-W112</f>
        <v>0.24705882352941178</v>
      </c>
      <c r="AA112" s="1">
        <f>Z112 / Y112</f>
        <v>0.15254237288135594</v>
      </c>
      <c r="AB112" s="1">
        <f>Z112 / (2 - Y112)</f>
        <v>0.64948453608247425</v>
      </c>
      <c r="AC112" s="1" t="str">
        <f>INDEX(T$1:V$1, 0, MATCH(MAX(T112:V112), T112:V112, 0))</f>
        <v>Green</v>
      </c>
      <c r="AD112" s="4">
        <f>IF(AG112 &lt; 0, AG112 + 360, AG112)</f>
        <v>0</v>
      </c>
      <c r="AE112" s="4">
        <f>IF(AH112 &lt; 0, AH112 + 360, AH112)</f>
        <v>180</v>
      </c>
      <c r="AF112" s="4">
        <f>IF(AI112 &lt; 0, AI112 + 360, AI112)</f>
        <v>180</v>
      </c>
      <c r="AG112" s="3">
        <f>IF(Z112 = 0, 0, ((U112 - V112) / Z112) * 60)</f>
        <v>0</v>
      </c>
      <c r="AH112" s="3">
        <f>IF(Z112 = 0, 0, (2 + ((V112-T112) / Z112)) * 60)</f>
        <v>180</v>
      </c>
      <c r="AI112" s="3">
        <f>IF(Z112 = 0, 0, (4 + ((T112-U112) / Z112)) * 60)</f>
        <v>180</v>
      </c>
    </row>
    <row r="113" spans="1:35" x14ac:dyDescent="0.3">
      <c r="A113" s="1">
        <f>C112</f>
        <v>128</v>
      </c>
      <c r="C113" s="1" t="s">
        <v>178</v>
      </c>
      <c r="I113" s="1" t="s">
        <v>72</v>
      </c>
      <c r="J113" s="18">
        <v>219</v>
      </c>
      <c r="K113" s="18">
        <v>112</v>
      </c>
      <c r="L113" s="18">
        <v>147</v>
      </c>
      <c r="M113" s="8" t="str">
        <f>"[" &amp; REPT(" ", 3 - LEN(J113)) &amp; J113 &amp; "," &amp; REPT(" ", 3 - LEN(K113))  &amp; K113 &amp; "," &amp; REPT(" ", 3 - LEN(L113)) &amp; L113 &amp; "]"</f>
        <v>[219,112,147]</v>
      </c>
      <c r="N113" s="17">
        <f>LEN(I113)</f>
        <v>13</v>
      </c>
      <c r="O113" s="16" t="str">
        <f>I113 &amp; REPT(" ", N$1 - N113 ) &amp; " : { rgb:" &amp; M113 &amp; ", hsl:" &amp; S113 &amp; "}" &amp; IF(ISBLANK(J114), "", ",")</f>
        <v>palevioletred        : { rgb:[219,112,147], hsl:[340, 60, 65]},</v>
      </c>
      <c r="P113" s="9" t="str">
        <f>TEXT(IF(Q113 = 0, 0, INDEX(AD113:AF113, 1, MATCH(AC113, AD$1:AF$1, 0))), "0")</f>
        <v>340</v>
      </c>
      <c r="Q113" s="9" t="str">
        <f>TEXT(IF(W113 = X113, 0, IF(R113 &lt; 50, AA113, AB113)) * 100, "0")</f>
        <v>60</v>
      </c>
      <c r="R113" s="9" t="str">
        <f>TEXT(Y113 / 2 * 100, "0")</f>
        <v>65</v>
      </c>
      <c r="S113" s="8" t="str">
        <f>"[" &amp; REPT(" ", 3 - LEN(P113)) &amp; P113 &amp; "," &amp; REPT(" ", 3 - LEN(Q113))  &amp; Q113 &amp; "," &amp; REPT(" ", 3 - LEN(R113)) &amp; R113 &amp; "]"</f>
        <v>[340, 60, 65]</v>
      </c>
      <c r="T113" s="15">
        <f>J113/255</f>
        <v>0.85882352941176465</v>
      </c>
      <c r="U113" s="15">
        <f>K113/255</f>
        <v>0.4392156862745098</v>
      </c>
      <c r="V113" s="15">
        <f>L113/255</f>
        <v>0.57647058823529407</v>
      </c>
      <c r="W113" s="14">
        <f>MIN(T113:V113)</f>
        <v>0.4392156862745098</v>
      </c>
      <c r="X113" s="13">
        <f>MAX(T113:V113)</f>
        <v>0.85882352941176465</v>
      </c>
      <c r="Y113" s="1">
        <f>X113+W113</f>
        <v>1.2980392156862743</v>
      </c>
      <c r="Z113" s="1">
        <f>X113-W113</f>
        <v>0.41960784313725485</v>
      </c>
      <c r="AA113" s="1">
        <f>Z113 / Y113</f>
        <v>0.32326283987915411</v>
      </c>
      <c r="AB113" s="1">
        <f>Z113 / (2 - Y113)</f>
        <v>0.59776536312849138</v>
      </c>
      <c r="AC113" s="1" t="str">
        <f>INDEX(T$1:V$1, 0, MATCH(MAX(T113:V113), T113:V113, 0))</f>
        <v>Red</v>
      </c>
      <c r="AD113" s="4">
        <f>IF(AG113 &lt; 0, AG113 + 360, AG113)</f>
        <v>340.37383177570092</v>
      </c>
      <c r="AE113" s="4">
        <f>IF(AH113 &lt; 0, AH113 + 360, AH113)</f>
        <v>79.626168224299064</v>
      </c>
      <c r="AF113" s="4">
        <f>IF(AI113 &lt; 0, AI113 + 360, AI113)</f>
        <v>300</v>
      </c>
      <c r="AG113" s="3">
        <f>IF(Z113 = 0, 0, ((U113 - V113) / Z113) * 60)</f>
        <v>-19.626168224299061</v>
      </c>
      <c r="AH113" s="3">
        <f>IF(Z113 = 0, 0, (2 + ((V113-T113) / Z113)) * 60)</f>
        <v>79.626168224299064</v>
      </c>
      <c r="AI113" s="3">
        <f>IF(Z113 = 0, 0, (4 + ((T113-U113) / Z113)) * 60)</f>
        <v>300</v>
      </c>
    </row>
    <row r="114" spans="1:35" x14ac:dyDescent="0.3">
      <c r="A114" s="1" t="str">
        <f>C113</f>
        <v>honeydew</v>
      </c>
      <c r="B114" s="1" t="s">
        <v>177</v>
      </c>
      <c r="C114" s="1">
        <v>240</v>
      </c>
      <c r="D114" s="1">
        <v>255</v>
      </c>
      <c r="E114" s="1">
        <v>240</v>
      </c>
      <c r="I114" s="1" t="s">
        <v>70</v>
      </c>
      <c r="J114" s="18">
        <v>255</v>
      </c>
      <c r="K114" s="18">
        <v>239</v>
      </c>
      <c r="L114" s="18">
        <v>213</v>
      </c>
      <c r="M114" s="8" t="str">
        <f>"[" &amp; REPT(" ", 3 - LEN(J114)) &amp; J114 &amp; "," &amp; REPT(" ", 3 - LEN(K114))  &amp; K114 &amp; "," &amp; REPT(" ", 3 - LEN(L114)) &amp; L114 &amp; "]"</f>
        <v>[255,239,213]</v>
      </c>
      <c r="N114" s="17">
        <f>LEN(I114)</f>
        <v>10</v>
      </c>
      <c r="O114" s="16" t="str">
        <f>I114 &amp; REPT(" ", N$1 - N114 ) &amp; " : { rgb:" &amp; M114 &amp; ", hsl:" &amp; S114 &amp; "}" &amp; IF(ISBLANK(J115), "", ",")</f>
        <v>papayawhip           : { rgb:[255,239,213], hsl:[ 37,100, 92]},</v>
      </c>
      <c r="P114" s="9" t="str">
        <f>TEXT(IF(Q114 = 0, 0, INDEX(AD114:AF114, 1, MATCH(AC114, AD$1:AF$1, 0))), "0")</f>
        <v>37</v>
      </c>
      <c r="Q114" s="9" t="str">
        <f>TEXT(IF(W114 = X114, 0, IF(R114 &lt; 50, AA114, AB114)) * 100, "0")</f>
        <v>100</v>
      </c>
      <c r="R114" s="9" t="str">
        <f>TEXT(Y114 / 2 * 100, "0")</f>
        <v>92</v>
      </c>
      <c r="S114" s="8" t="str">
        <f>"[" &amp; REPT(" ", 3 - LEN(P114)) &amp; P114 &amp; "," &amp; REPT(" ", 3 - LEN(Q114))  &amp; Q114 &amp; "," &amp; REPT(" ", 3 - LEN(R114)) &amp; R114 &amp; "]"</f>
        <v>[ 37,100, 92]</v>
      </c>
      <c r="T114" s="15">
        <f>J114/255</f>
        <v>1</v>
      </c>
      <c r="U114" s="15">
        <f>K114/255</f>
        <v>0.93725490196078431</v>
      </c>
      <c r="V114" s="15">
        <f>L114/255</f>
        <v>0.83529411764705885</v>
      </c>
      <c r="W114" s="14">
        <f>MIN(T114:V114)</f>
        <v>0.83529411764705885</v>
      </c>
      <c r="X114" s="13">
        <f>MAX(T114:V114)</f>
        <v>1</v>
      </c>
      <c r="Y114" s="1">
        <f>X114+W114</f>
        <v>1.835294117647059</v>
      </c>
      <c r="Z114" s="1">
        <f>X114-W114</f>
        <v>0.16470588235294115</v>
      </c>
      <c r="AA114" s="1">
        <f>Z114 / Y114</f>
        <v>8.9743589743589716E-2</v>
      </c>
      <c r="AB114" s="1">
        <f>Z114 / (2 - Y114)</f>
        <v>1.0000000000000007</v>
      </c>
      <c r="AC114" s="1" t="str">
        <f>INDEX(T$1:V$1, 0, MATCH(MAX(T114:V114), T114:V114, 0))</f>
        <v>Red</v>
      </c>
      <c r="AD114" s="4">
        <f>IF(AG114 &lt; 0, AG114 + 360, AG114)</f>
        <v>37.142857142857139</v>
      </c>
      <c r="AE114" s="4">
        <f>IF(AH114 &lt; 0, AH114 + 360, AH114)</f>
        <v>60</v>
      </c>
      <c r="AF114" s="4">
        <f>IF(AI114 &lt; 0, AI114 + 360, AI114)</f>
        <v>262.85714285714289</v>
      </c>
      <c r="AG114" s="3">
        <f>IF(Z114 = 0, 0, ((U114 - V114) / Z114) * 60)</f>
        <v>37.142857142857139</v>
      </c>
      <c r="AH114" s="3">
        <f>IF(Z114 = 0, 0, (2 + ((V114-T114) / Z114)) * 60)</f>
        <v>60</v>
      </c>
      <c r="AI114" s="3">
        <f>IF(Z114 = 0, 0, (4 + ((T114-U114) / Z114)) * 60)</f>
        <v>262.85714285714289</v>
      </c>
    </row>
    <row r="115" spans="1:35" x14ac:dyDescent="0.3">
      <c r="A115" s="1">
        <f>C114</f>
        <v>240</v>
      </c>
      <c r="C115" s="1" t="s">
        <v>176</v>
      </c>
      <c r="I115" s="1" t="s">
        <v>68</v>
      </c>
      <c r="J115" s="18">
        <v>255</v>
      </c>
      <c r="K115" s="18">
        <v>218</v>
      </c>
      <c r="L115" s="18">
        <v>185</v>
      </c>
      <c r="M115" s="8" t="str">
        <f>"[" &amp; REPT(" ", 3 - LEN(J115)) &amp; J115 &amp; "," &amp; REPT(" ", 3 - LEN(K115))  &amp; K115 &amp; "," &amp; REPT(" ", 3 - LEN(L115)) &amp; L115 &amp; "]"</f>
        <v>[255,218,185]</v>
      </c>
      <c r="N115" s="17">
        <f>LEN(I115)</f>
        <v>9</v>
      </c>
      <c r="O115" s="16" t="str">
        <f>I115 &amp; REPT(" ", N$1 - N115 ) &amp; " : { rgb:" &amp; M115 &amp; ", hsl:" &amp; S115 &amp; "}" &amp; IF(ISBLANK(J116), "", ",")</f>
        <v>peachpuff            : { rgb:[255,218,185], hsl:[ 28,100, 86]},</v>
      </c>
      <c r="P115" s="9" t="str">
        <f>TEXT(IF(Q115 = 0, 0, INDEX(AD115:AF115, 1, MATCH(AC115, AD$1:AF$1, 0))), "0")</f>
        <v>28</v>
      </c>
      <c r="Q115" s="9" t="str">
        <f>TEXT(IF(W115 = X115, 0, IF(R115 &lt; 50, AA115, AB115)) * 100, "0")</f>
        <v>100</v>
      </c>
      <c r="R115" s="9" t="str">
        <f>TEXT(Y115 / 2 * 100, "0")</f>
        <v>86</v>
      </c>
      <c r="S115" s="8" t="str">
        <f>"[" &amp; REPT(" ", 3 - LEN(P115)) &amp; P115 &amp; "," &amp; REPT(" ", 3 - LEN(Q115))  &amp; Q115 &amp; "," &amp; REPT(" ", 3 - LEN(R115)) &amp; R115 &amp; "]"</f>
        <v>[ 28,100, 86]</v>
      </c>
      <c r="T115" s="15">
        <f>J115/255</f>
        <v>1</v>
      </c>
      <c r="U115" s="15">
        <f>K115/255</f>
        <v>0.85490196078431369</v>
      </c>
      <c r="V115" s="15">
        <f>L115/255</f>
        <v>0.72549019607843135</v>
      </c>
      <c r="W115" s="14">
        <f>MIN(T115:V115)</f>
        <v>0.72549019607843135</v>
      </c>
      <c r="X115" s="13">
        <f>MAX(T115:V115)</f>
        <v>1</v>
      </c>
      <c r="Y115" s="1">
        <f>X115+W115</f>
        <v>1.7254901960784315</v>
      </c>
      <c r="Z115" s="1">
        <f>X115-W115</f>
        <v>0.27450980392156865</v>
      </c>
      <c r="AA115" s="1">
        <f>Z115 / Y115</f>
        <v>0.15909090909090909</v>
      </c>
      <c r="AB115" s="1">
        <f>Z115 / (2 - Y115)</f>
        <v>1.0000000000000004</v>
      </c>
      <c r="AC115" s="1" t="str">
        <f>INDEX(T$1:V$1, 0, MATCH(MAX(T115:V115), T115:V115, 0))</f>
        <v>Red</v>
      </c>
      <c r="AD115" s="4">
        <f>IF(AG115 &lt; 0, AG115 + 360, AG115)</f>
        <v>28.285714285714278</v>
      </c>
      <c r="AE115" s="4">
        <f>IF(AH115 &lt; 0, AH115 + 360, AH115)</f>
        <v>60</v>
      </c>
      <c r="AF115" s="4">
        <f>IF(AI115 &lt; 0, AI115 + 360, AI115)</f>
        <v>271.71428571428572</v>
      </c>
      <c r="AG115" s="3">
        <f>IF(Z115 = 0, 0, ((U115 - V115) / Z115) * 60)</f>
        <v>28.285714285714278</v>
      </c>
      <c r="AH115" s="3">
        <f>IF(Z115 = 0, 0, (2 + ((V115-T115) / Z115)) * 60)</f>
        <v>60</v>
      </c>
      <c r="AI115" s="3">
        <f>IF(Z115 = 0, 0, (4 + ((T115-U115) / Z115)) * 60)</f>
        <v>271.71428571428572</v>
      </c>
    </row>
    <row r="116" spans="1:35" x14ac:dyDescent="0.3">
      <c r="A116" s="1" t="str">
        <f>C115</f>
        <v>hotpink</v>
      </c>
      <c r="B116" s="1" t="s">
        <v>175</v>
      </c>
      <c r="C116" s="1">
        <v>255</v>
      </c>
      <c r="D116" s="1">
        <v>105</v>
      </c>
      <c r="E116" s="1">
        <v>180</v>
      </c>
      <c r="I116" s="1" t="s">
        <v>66</v>
      </c>
      <c r="J116" s="18">
        <v>205</v>
      </c>
      <c r="K116" s="18">
        <v>133</v>
      </c>
      <c r="L116" s="18">
        <v>63</v>
      </c>
      <c r="M116" s="8" t="str">
        <f>"[" &amp; REPT(" ", 3 - LEN(J116)) &amp; J116 &amp; "," &amp; REPT(" ", 3 - LEN(K116))  &amp; K116 &amp; "," &amp; REPT(" ", 3 - LEN(L116)) &amp; L116 &amp; "]"</f>
        <v>[205,133, 63]</v>
      </c>
      <c r="N116" s="17">
        <f>LEN(I116)</f>
        <v>4</v>
      </c>
      <c r="O116" s="16" t="str">
        <f>I116 &amp; REPT(" ", N$1 - N116 ) &amp; " : { rgb:" &amp; M116 &amp; ", hsl:" &amp; S116 &amp; "}" &amp; IF(ISBLANK(J117), "", ",")</f>
        <v>peru                 : { rgb:[205,133, 63], hsl:[ 30, 59, 53]},</v>
      </c>
      <c r="P116" s="9" t="str">
        <f>TEXT(IF(Q116 = 0, 0, INDEX(AD116:AF116, 1, MATCH(AC116, AD$1:AF$1, 0))), "0")</f>
        <v>30</v>
      </c>
      <c r="Q116" s="9" t="str">
        <f>TEXT(IF(W116 = X116, 0, IF(R116 &lt; 50, AA116, AB116)) * 100, "0")</f>
        <v>59</v>
      </c>
      <c r="R116" s="9" t="str">
        <f>TEXT(Y116 / 2 * 100, "0")</f>
        <v>53</v>
      </c>
      <c r="S116" s="8" t="str">
        <f>"[" &amp; REPT(" ", 3 - LEN(P116)) &amp; P116 &amp; "," &amp; REPT(" ", 3 - LEN(Q116))  &amp; Q116 &amp; "," &amp; REPT(" ", 3 - LEN(R116)) &amp; R116 &amp; "]"</f>
        <v>[ 30, 59, 53]</v>
      </c>
      <c r="T116" s="15">
        <f>J116/255</f>
        <v>0.80392156862745101</v>
      </c>
      <c r="U116" s="15">
        <f>K116/255</f>
        <v>0.52156862745098043</v>
      </c>
      <c r="V116" s="15">
        <f>L116/255</f>
        <v>0.24705882352941178</v>
      </c>
      <c r="W116" s="14">
        <f>MIN(T116:V116)</f>
        <v>0.24705882352941178</v>
      </c>
      <c r="X116" s="13">
        <f>MAX(T116:V116)</f>
        <v>0.80392156862745101</v>
      </c>
      <c r="Y116" s="1">
        <f>X116+W116</f>
        <v>1.0509803921568628</v>
      </c>
      <c r="Z116" s="1">
        <f>X116-W116</f>
        <v>0.55686274509803924</v>
      </c>
      <c r="AA116" s="1">
        <f>Z116 / Y116</f>
        <v>0.52985074626865669</v>
      </c>
      <c r="AB116" s="1">
        <f>Z116 / (2 - Y116)</f>
        <v>0.58677685950413228</v>
      </c>
      <c r="AC116" s="1" t="str">
        <f>INDEX(T$1:V$1, 0, MATCH(MAX(T116:V116), T116:V116, 0))</f>
        <v>Red</v>
      </c>
      <c r="AD116" s="4">
        <f>IF(AG116 &lt; 0, AG116 + 360, AG116)</f>
        <v>29.577464788732396</v>
      </c>
      <c r="AE116" s="4">
        <f>IF(AH116 &lt; 0, AH116 + 360, AH116)</f>
        <v>60</v>
      </c>
      <c r="AF116" s="4">
        <f>IF(AI116 &lt; 0, AI116 + 360, AI116)</f>
        <v>270.42253521126764</v>
      </c>
      <c r="AG116" s="3">
        <f>IF(Z116 = 0, 0, ((U116 - V116) / Z116) * 60)</f>
        <v>29.577464788732396</v>
      </c>
      <c r="AH116" s="3">
        <f>IF(Z116 = 0, 0, (2 + ((V116-T116) / Z116)) * 60)</f>
        <v>60</v>
      </c>
      <c r="AI116" s="3">
        <f>IF(Z116 = 0, 0, (4 + ((T116-U116) / Z116)) * 60)</f>
        <v>270.42253521126764</v>
      </c>
    </row>
    <row r="117" spans="1:35" x14ac:dyDescent="0.3">
      <c r="A117" s="1">
        <f>C116</f>
        <v>255</v>
      </c>
      <c r="C117" s="1" t="s">
        <v>174</v>
      </c>
      <c r="I117" s="1" t="s">
        <v>64</v>
      </c>
      <c r="J117" s="18">
        <v>255</v>
      </c>
      <c r="K117" s="18">
        <v>192</v>
      </c>
      <c r="L117" s="18">
        <v>203</v>
      </c>
      <c r="M117" s="8" t="str">
        <f>"[" &amp; REPT(" ", 3 - LEN(J117)) &amp; J117 &amp; "," &amp; REPT(" ", 3 - LEN(K117))  &amp; K117 &amp; "," &amp; REPT(" ", 3 - LEN(L117)) &amp; L117 &amp; "]"</f>
        <v>[255,192,203]</v>
      </c>
      <c r="N117" s="17">
        <f>LEN(I117)</f>
        <v>4</v>
      </c>
      <c r="O117" s="16" t="str">
        <f>I117 &amp; REPT(" ", N$1 - N117 ) &amp; " : { rgb:" &amp; M117 &amp; ", hsl:" &amp; S117 &amp; "}" &amp; IF(ISBLANK(J118), "", ",")</f>
        <v>pink                 : { rgb:[255,192,203], hsl:[350,100, 88]},</v>
      </c>
      <c r="P117" s="9" t="str">
        <f>TEXT(IF(Q117 = 0, 0, INDEX(AD117:AF117, 1, MATCH(AC117, AD$1:AF$1, 0))), "0")</f>
        <v>350</v>
      </c>
      <c r="Q117" s="9" t="str">
        <f>TEXT(IF(W117 = X117, 0, IF(R117 &lt; 50, AA117, AB117)) * 100, "0")</f>
        <v>100</v>
      </c>
      <c r="R117" s="9" t="str">
        <f>TEXT(Y117 / 2 * 100, "0")</f>
        <v>88</v>
      </c>
      <c r="S117" s="8" t="str">
        <f>"[" &amp; REPT(" ", 3 - LEN(P117)) &amp; P117 &amp; "," &amp; REPT(" ", 3 - LEN(Q117))  &amp; Q117 &amp; "," &amp; REPT(" ", 3 - LEN(R117)) &amp; R117 &amp; "]"</f>
        <v>[350,100, 88]</v>
      </c>
      <c r="T117" s="15">
        <f>J117/255</f>
        <v>1</v>
      </c>
      <c r="U117" s="15">
        <f>K117/255</f>
        <v>0.75294117647058822</v>
      </c>
      <c r="V117" s="15">
        <f>L117/255</f>
        <v>0.79607843137254897</v>
      </c>
      <c r="W117" s="14">
        <f>MIN(T117:V117)</f>
        <v>0.75294117647058822</v>
      </c>
      <c r="X117" s="13">
        <f>MAX(T117:V117)</f>
        <v>1</v>
      </c>
      <c r="Y117" s="1">
        <f>X117+W117</f>
        <v>1.7529411764705882</v>
      </c>
      <c r="Z117" s="1">
        <f>X117-W117</f>
        <v>0.24705882352941178</v>
      </c>
      <c r="AA117" s="1">
        <f>Z117 / Y117</f>
        <v>0.14093959731543626</v>
      </c>
      <c r="AB117" s="1">
        <f>Z117 / (2 - Y117)</f>
        <v>1</v>
      </c>
      <c r="AC117" s="1" t="str">
        <f>INDEX(T$1:V$1, 0, MATCH(MAX(T117:V117), T117:V117, 0))</f>
        <v>Red</v>
      </c>
      <c r="AD117" s="4">
        <f>IF(AG117 &lt; 0, AG117 + 360, AG117)</f>
        <v>349.52380952380952</v>
      </c>
      <c r="AE117" s="4">
        <f>IF(AH117 &lt; 0, AH117 + 360, AH117)</f>
        <v>70.476190476190467</v>
      </c>
      <c r="AF117" s="4">
        <f>IF(AI117 &lt; 0, AI117 + 360, AI117)</f>
        <v>300</v>
      </c>
      <c r="AG117" s="3">
        <f>IF(Z117 = 0, 0, ((U117 - V117) / Z117) * 60)</f>
        <v>-10.476190476190466</v>
      </c>
      <c r="AH117" s="3">
        <f>IF(Z117 = 0, 0, (2 + ((V117-T117) / Z117)) * 60)</f>
        <v>70.476190476190467</v>
      </c>
      <c r="AI117" s="3">
        <f>IF(Z117 = 0, 0, (4 + ((T117-U117) / Z117)) * 60)</f>
        <v>300</v>
      </c>
    </row>
    <row r="118" spans="1:35" x14ac:dyDescent="0.3">
      <c r="A118" s="1" t="str">
        <f>C117</f>
        <v>indianred</v>
      </c>
      <c r="B118" s="1" t="s">
        <v>173</v>
      </c>
      <c r="C118" s="1">
        <v>205</v>
      </c>
      <c r="D118" s="1">
        <v>92</v>
      </c>
      <c r="E118" s="1">
        <v>92</v>
      </c>
      <c r="I118" s="1" t="s">
        <v>62</v>
      </c>
      <c r="J118" s="18">
        <v>221</v>
      </c>
      <c r="K118" s="18">
        <v>160</v>
      </c>
      <c r="L118" s="18">
        <v>221</v>
      </c>
      <c r="M118" s="8" t="str">
        <f>"[" &amp; REPT(" ", 3 - LEN(J118)) &amp; J118 &amp; "," &amp; REPT(" ", 3 - LEN(K118))  &amp; K118 &amp; "," &amp; REPT(" ", 3 - LEN(L118)) &amp; L118 &amp; "]"</f>
        <v>[221,160,221]</v>
      </c>
      <c r="N118" s="17">
        <f>LEN(I118)</f>
        <v>4</v>
      </c>
      <c r="O118" s="16" t="str">
        <f>I118 &amp; REPT(" ", N$1 - N118 ) &amp; " : { rgb:" &amp; M118 &amp; ", hsl:" &amp; S118 &amp; "}" &amp; IF(ISBLANK(J119), "", ",")</f>
        <v>plum                 : { rgb:[221,160,221], hsl:[300, 47, 75]},</v>
      </c>
      <c r="P118" s="9" t="str">
        <f>TEXT(IF(Q118 = 0, 0, INDEX(AD118:AF118, 1, MATCH(AC118, AD$1:AF$1, 0))), "0")</f>
        <v>300</v>
      </c>
      <c r="Q118" s="9" t="str">
        <f>TEXT(IF(W118 = X118, 0, IF(R118 &lt; 50, AA118, AB118)) * 100, "0")</f>
        <v>47</v>
      </c>
      <c r="R118" s="9" t="str">
        <f>TEXT(Y118 / 2 * 100, "0")</f>
        <v>75</v>
      </c>
      <c r="S118" s="8" t="str">
        <f>"[" &amp; REPT(" ", 3 - LEN(P118)) &amp; P118 &amp; "," &amp; REPT(" ", 3 - LEN(Q118))  &amp; Q118 &amp; "," &amp; REPT(" ", 3 - LEN(R118)) &amp; R118 &amp; "]"</f>
        <v>[300, 47, 75]</v>
      </c>
      <c r="T118" s="15">
        <f>J118/255</f>
        <v>0.8666666666666667</v>
      </c>
      <c r="U118" s="15">
        <f>K118/255</f>
        <v>0.62745098039215685</v>
      </c>
      <c r="V118" s="15">
        <f>L118/255</f>
        <v>0.8666666666666667</v>
      </c>
      <c r="W118" s="14">
        <f>MIN(T118:V118)</f>
        <v>0.62745098039215685</v>
      </c>
      <c r="X118" s="13">
        <f>MAX(T118:V118)</f>
        <v>0.8666666666666667</v>
      </c>
      <c r="Y118" s="1">
        <f>X118+W118</f>
        <v>1.4941176470588236</v>
      </c>
      <c r="Z118" s="1">
        <f>X118-W118</f>
        <v>0.23921568627450984</v>
      </c>
      <c r="AA118" s="1">
        <f>Z118 / Y118</f>
        <v>0.16010498687664043</v>
      </c>
      <c r="AB118" s="1">
        <f>Z118 / (2 - Y118)</f>
        <v>0.47286821705426368</v>
      </c>
      <c r="AC118" s="1" t="str">
        <f>INDEX(T$1:V$1, 0, MATCH(MAX(T118:V118), T118:V118, 0))</f>
        <v>Red</v>
      </c>
      <c r="AD118" s="4">
        <f>IF(AG118 &lt; 0, AG118 + 360, AG118)</f>
        <v>300</v>
      </c>
      <c r="AE118" s="4">
        <f>IF(AH118 &lt; 0, AH118 + 360, AH118)</f>
        <v>120</v>
      </c>
      <c r="AF118" s="4">
        <f>IF(AI118 &lt; 0, AI118 + 360, AI118)</f>
        <v>300</v>
      </c>
      <c r="AG118" s="3">
        <f>IF(Z118 = 0, 0, ((U118 - V118) / Z118) * 60)</f>
        <v>-60</v>
      </c>
      <c r="AH118" s="3">
        <f>IF(Z118 = 0, 0, (2 + ((V118-T118) / Z118)) * 60)</f>
        <v>120</v>
      </c>
      <c r="AI118" s="3">
        <f>IF(Z118 = 0, 0, (4 + ((T118-U118) / Z118)) * 60)</f>
        <v>300</v>
      </c>
    </row>
    <row r="119" spans="1:35" x14ac:dyDescent="0.3">
      <c r="A119" s="1">
        <f>C118</f>
        <v>205</v>
      </c>
      <c r="C119" s="1" t="s">
        <v>172</v>
      </c>
      <c r="I119" s="1" t="s">
        <v>60</v>
      </c>
      <c r="J119" s="18">
        <v>176</v>
      </c>
      <c r="K119" s="18">
        <v>224</v>
      </c>
      <c r="L119" s="18">
        <v>230</v>
      </c>
      <c r="M119" s="8" t="str">
        <f>"[" &amp; REPT(" ", 3 - LEN(J119)) &amp; J119 &amp; "," &amp; REPT(" ", 3 - LEN(K119))  &amp; K119 &amp; "," &amp; REPT(" ", 3 - LEN(L119)) &amp; L119 &amp; "]"</f>
        <v>[176,224,230]</v>
      </c>
      <c r="N119" s="17">
        <f>LEN(I119)</f>
        <v>10</v>
      </c>
      <c r="O119" s="16" t="str">
        <f>I119 &amp; REPT(" ", N$1 - N119 ) &amp; " : { rgb:" &amp; M119 &amp; ", hsl:" &amp; S119 &amp; "}" &amp; IF(ISBLANK(J120), "", ",")</f>
        <v>powderblue           : { rgb:[176,224,230], hsl:[187, 52, 80]},</v>
      </c>
      <c r="P119" s="9" t="str">
        <f>TEXT(IF(Q119 = 0, 0, INDEX(AD119:AF119, 1, MATCH(AC119, AD$1:AF$1, 0))), "0")</f>
        <v>187</v>
      </c>
      <c r="Q119" s="9" t="str">
        <f>TEXT(IF(W119 = X119, 0, IF(R119 &lt; 50, AA119, AB119)) * 100, "0")</f>
        <v>52</v>
      </c>
      <c r="R119" s="9" t="str">
        <f>TEXT(Y119 / 2 * 100, "0")</f>
        <v>80</v>
      </c>
      <c r="S119" s="8" t="str">
        <f>"[" &amp; REPT(" ", 3 - LEN(P119)) &amp; P119 &amp; "," &amp; REPT(" ", 3 - LEN(Q119))  &amp; Q119 &amp; "," &amp; REPT(" ", 3 - LEN(R119)) &amp; R119 &amp; "]"</f>
        <v>[187, 52, 80]</v>
      </c>
      <c r="T119" s="15">
        <f>J119/255</f>
        <v>0.69019607843137254</v>
      </c>
      <c r="U119" s="15">
        <f>K119/255</f>
        <v>0.8784313725490196</v>
      </c>
      <c r="V119" s="15">
        <f>L119/255</f>
        <v>0.90196078431372551</v>
      </c>
      <c r="W119" s="14">
        <f>MIN(T119:V119)</f>
        <v>0.69019607843137254</v>
      </c>
      <c r="X119" s="13">
        <f>MAX(T119:V119)</f>
        <v>0.90196078431372551</v>
      </c>
      <c r="Y119" s="1">
        <f>X119+W119</f>
        <v>1.5921568627450982</v>
      </c>
      <c r="Z119" s="1">
        <f>X119-W119</f>
        <v>0.21176470588235297</v>
      </c>
      <c r="AA119" s="1">
        <f>Z119 / Y119</f>
        <v>0.13300492610837439</v>
      </c>
      <c r="AB119" s="1">
        <f>Z119 / (2 - Y119)</f>
        <v>0.5192307692307695</v>
      </c>
      <c r="AC119" s="1" t="str">
        <f>INDEX(T$1:V$1, 0, MATCH(MAX(T119:V119), T119:V119, 0))</f>
        <v>Blue</v>
      </c>
      <c r="AD119" s="4">
        <f>IF(AG119 &lt; 0, AG119 + 360, AG119)</f>
        <v>353.33333333333331</v>
      </c>
      <c r="AE119" s="4">
        <f>IF(AH119 &lt; 0, AH119 + 360, AH119)</f>
        <v>180</v>
      </c>
      <c r="AF119" s="4">
        <f>IF(AI119 &lt; 0, AI119 + 360, AI119)</f>
        <v>186.66666666666666</v>
      </c>
      <c r="AG119" s="3">
        <f>IF(Z119 = 0, 0, ((U119 - V119) / Z119) * 60)</f>
        <v>-6.6666666666666741</v>
      </c>
      <c r="AH119" s="3">
        <f>IF(Z119 = 0, 0, (2 + ((V119-T119) / Z119)) * 60)</f>
        <v>180</v>
      </c>
      <c r="AI119" s="3">
        <f>IF(Z119 = 0, 0, (4 + ((T119-U119) / Z119)) * 60)</f>
        <v>186.66666666666666</v>
      </c>
    </row>
    <row r="120" spans="1:35" x14ac:dyDescent="0.3">
      <c r="A120" s="1" t="str">
        <f>C119</f>
        <v>indigo</v>
      </c>
      <c r="B120" s="1" t="s">
        <v>171</v>
      </c>
      <c r="C120" s="1">
        <v>75</v>
      </c>
      <c r="D120" s="1">
        <v>0</v>
      </c>
      <c r="E120" s="1">
        <v>130</v>
      </c>
      <c r="I120" s="1" t="s">
        <v>58</v>
      </c>
      <c r="J120" s="18">
        <v>128</v>
      </c>
      <c r="K120" s="18">
        <v>0</v>
      </c>
      <c r="L120" s="18">
        <v>128</v>
      </c>
      <c r="M120" s="8" t="str">
        <f>"[" &amp; REPT(" ", 3 - LEN(J120)) &amp; J120 &amp; "," &amp; REPT(" ", 3 - LEN(K120))  &amp; K120 &amp; "," &amp; REPT(" ", 3 - LEN(L120)) &amp; L120 &amp; "]"</f>
        <v>[128,  0,128]</v>
      </c>
      <c r="N120" s="17">
        <f>LEN(I120)</f>
        <v>7</v>
      </c>
      <c r="O120" s="16" t="str">
        <f>I120 &amp; REPT(" ", N$1 - N120 ) &amp; " : { rgb:" &amp; M120 &amp; ", hsl:" &amp; S120 &amp; "}" &amp; IF(ISBLANK(J121), "", ",")</f>
        <v>purple               : { rgb:[128,  0,128], hsl:[300, 34, 25]},</v>
      </c>
      <c r="P120" s="9" t="str">
        <f>TEXT(IF(Q120 = 0, 0, INDEX(AD120:AF120, 1, MATCH(AC120, AD$1:AF$1, 0))), "0")</f>
        <v>300</v>
      </c>
      <c r="Q120" s="9" t="str">
        <f>TEXT(IF(W120 = X120, 0, IF(R120 &lt; 50, AA120, AB120)) * 100, "0")</f>
        <v>34</v>
      </c>
      <c r="R120" s="9" t="str">
        <f>TEXT(Y120 / 2 * 100, "0")</f>
        <v>25</v>
      </c>
      <c r="S120" s="8" t="str">
        <f>"[" &amp; REPT(" ", 3 - LEN(P120)) &amp; P120 &amp; "," &amp; REPT(" ", 3 - LEN(Q120))  &amp; Q120 &amp; "," &amp; REPT(" ", 3 - LEN(R120)) &amp; R120 &amp; "]"</f>
        <v>[300, 34, 25]</v>
      </c>
      <c r="T120" s="15">
        <f>J120/255</f>
        <v>0.50196078431372548</v>
      </c>
      <c r="U120" s="15">
        <f>K120/255</f>
        <v>0</v>
      </c>
      <c r="V120" s="15">
        <f>L120/255</f>
        <v>0.50196078431372548</v>
      </c>
      <c r="W120" s="14">
        <f>MIN(T120:V120)</f>
        <v>0</v>
      </c>
      <c r="X120" s="13">
        <f>MAX(T120:V120)</f>
        <v>0.50196078431372548</v>
      </c>
      <c r="Y120" s="1">
        <f>X120+W120</f>
        <v>0.50196078431372548</v>
      </c>
      <c r="Z120" s="1">
        <f>X120-W120</f>
        <v>0.50196078431372548</v>
      </c>
      <c r="AA120" s="1">
        <f>Z120 / Y120</f>
        <v>1</v>
      </c>
      <c r="AB120" s="1">
        <f>Z120 / (2 - Y120)</f>
        <v>0.33507853403141363</v>
      </c>
      <c r="AC120" s="1" t="str">
        <f>INDEX(T$1:V$1, 0, MATCH(MAX(T120:V120), T120:V120, 0))</f>
        <v>Red</v>
      </c>
      <c r="AD120" s="4">
        <f>IF(AG120 &lt; 0, AG120 + 360, AG120)</f>
        <v>300</v>
      </c>
      <c r="AE120" s="4">
        <f>IF(AH120 &lt; 0, AH120 + 360, AH120)</f>
        <v>120</v>
      </c>
      <c r="AF120" s="4">
        <f>IF(AI120 &lt; 0, AI120 + 360, AI120)</f>
        <v>300</v>
      </c>
      <c r="AG120" s="3">
        <f>IF(Z120 = 0, 0, ((U120 - V120) / Z120) * 60)</f>
        <v>-60</v>
      </c>
      <c r="AH120" s="3">
        <f>IF(Z120 = 0, 0, (2 + ((V120-T120) / Z120)) * 60)</f>
        <v>120</v>
      </c>
      <c r="AI120" s="3">
        <f>IF(Z120 = 0, 0, (4 + ((T120-U120) / Z120)) * 60)</f>
        <v>300</v>
      </c>
    </row>
    <row r="121" spans="1:35" x14ac:dyDescent="0.3">
      <c r="A121" s="1">
        <f>C120</f>
        <v>75</v>
      </c>
      <c r="C121" s="1" t="s">
        <v>170</v>
      </c>
      <c r="I121" s="1" t="s">
        <v>56</v>
      </c>
      <c r="J121" s="18">
        <v>102</v>
      </c>
      <c r="K121" s="18">
        <v>51</v>
      </c>
      <c r="L121" s="18">
        <v>153</v>
      </c>
      <c r="M121" s="8" t="str">
        <f>"[" &amp; REPT(" ", 3 - LEN(J121)) &amp; J121 &amp; "," &amp; REPT(" ", 3 - LEN(K121))  &amp; K121 &amp; "," &amp; REPT(" ", 3 - LEN(L121)) &amp; L121 &amp; "]"</f>
        <v>[102, 51,153]</v>
      </c>
      <c r="N121" s="17">
        <f>LEN(I121)</f>
        <v>14</v>
      </c>
      <c r="O121" s="16" t="str">
        <f>I121 &amp; REPT(" ", N$1 - N121 ) &amp; " : { rgb:" &amp; M121 &amp; ", hsl:" &amp; S121 &amp; "}" &amp; IF(ISBLANK(J122), "", ",")</f>
        <v>rebeccapurple        : { rgb:[102, 51,153], hsl:[270, 33, 40]},</v>
      </c>
      <c r="P121" s="9" t="str">
        <f>TEXT(IF(Q121 = 0, 0, INDEX(AD121:AF121, 1, MATCH(AC121, AD$1:AF$1, 0))), "0")</f>
        <v>270</v>
      </c>
      <c r="Q121" s="9" t="str">
        <f>TEXT(IF(W121 = X121, 0, IF(R121 &lt; 50, AA121, AB121)) * 100, "0")</f>
        <v>33</v>
      </c>
      <c r="R121" s="9" t="str">
        <f>TEXT(Y121 / 2 * 100, "0")</f>
        <v>40</v>
      </c>
      <c r="S121" s="8" t="str">
        <f>"[" &amp; REPT(" ", 3 - LEN(P121)) &amp; P121 &amp; "," &amp; REPT(" ", 3 - LEN(Q121))  &amp; Q121 &amp; "," &amp; REPT(" ", 3 - LEN(R121)) &amp; R121 &amp; "]"</f>
        <v>[270, 33, 40]</v>
      </c>
      <c r="T121" s="15">
        <f>J121/255</f>
        <v>0.4</v>
      </c>
      <c r="U121" s="15">
        <f>K121/255</f>
        <v>0.2</v>
      </c>
      <c r="V121" s="15">
        <f>L121/255</f>
        <v>0.6</v>
      </c>
      <c r="W121" s="14">
        <f>MIN(T121:V121)</f>
        <v>0.2</v>
      </c>
      <c r="X121" s="13">
        <f>MAX(T121:V121)</f>
        <v>0.6</v>
      </c>
      <c r="Y121" s="1">
        <f>X121+W121</f>
        <v>0.8</v>
      </c>
      <c r="Z121" s="1">
        <f>X121-W121</f>
        <v>0.39999999999999997</v>
      </c>
      <c r="AA121" s="1">
        <f>Z121 / Y121</f>
        <v>0.49999999999999994</v>
      </c>
      <c r="AB121" s="1">
        <f>Z121 / (2 - Y121)</f>
        <v>0.33333333333333331</v>
      </c>
      <c r="AC121" s="1" t="str">
        <f>INDEX(T$1:V$1, 0, MATCH(MAX(T121:V121), T121:V121, 0))</f>
        <v>Blue</v>
      </c>
      <c r="AD121" s="4">
        <f>IF(AG121 &lt; 0, AG121 + 360, AG121)</f>
        <v>300</v>
      </c>
      <c r="AE121" s="4">
        <f>IF(AH121 &lt; 0, AH121 + 360, AH121)</f>
        <v>150</v>
      </c>
      <c r="AF121" s="4">
        <f>IF(AI121 &lt; 0, AI121 + 360, AI121)</f>
        <v>270</v>
      </c>
      <c r="AG121" s="3">
        <f>IF(Z121 = 0, 0, ((U121 - V121) / Z121) * 60)</f>
        <v>-60</v>
      </c>
      <c r="AH121" s="3">
        <f>IF(Z121 = 0, 0, (2 + ((V121-T121) / Z121)) * 60)</f>
        <v>150</v>
      </c>
      <c r="AI121" s="3">
        <f>IF(Z121 = 0, 0, (4 + ((T121-U121) / Z121)) * 60)</f>
        <v>270</v>
      </c>
    </row>
    <row r="122" spans="1:35" x14ac:dyDescent="0.3">
      <c r="A122" s="1" t="str">
        <f>C121</f>
        <v>ivory</v>
      </c>
      <c r="B122" s="1" t="s">
        <v>169</v>
      </c>
      <c r="C122" s="1">
        <v>255</v>
      </c>
      <c r="D122" s="1">
        <v>255</v>
      </c>
      <c r="E122" s="1">
        <v>240</v>
      </c>
      <c r="I122" s="1" t="s">
        <v>54</v>
      </c>
      <c r="J122" s="18">
        <v>255</v>
      </c>
      <c r="K122" s="18">
        <v>0</v>
      </c>
      <c r="L122" s="18">
        <v>0</v>
      </c>
      <c r="M122" s="8" t="str">
        <f>"[" &amp; REPT(" ", 3 - LEN(J122)) &amp; J122 &amp; "," &amp; REPT(" ", 3 - LEN(K122))  &amp; K122 &amp; "," &amp; REPT(" ", 3 - LEN(L122)) &amp; L122 &amp; "]"</f>
        <v>[255,  0,  0]</v>
      </c>
      <c r="N122" s="17">
        <f>LEN(I122)</f>
        <v>4</v>
      </c>
      <c r="O122" s="16" t="str">
        <f>I122 &amp; REPT(" ", N$1 - N122 ) &amp; " : { rgb:" &amp; M122 &amp; ", hsl:" &amp; S122 &amp; "}" &amp; IF(ISBLANK(J123), "", ",")</f>
        <v>red                  : { rgb:[255,  0,  0], hsl:[  0,100, 50]},</v>
      </c>
      <c r="P122" s="9" t="str">
        <f>TEXT(IF(Q122 = 0, 0, INDEX(AD122:AF122, 1, MATCH(AC122, AD$1:AF$1, 0))), "0")</f>
        <v>0</v>
      </c>
      <c r="Q122" s="9" t="str">
        <f>TEXT(IF(W122 = X122, 0, IF(R122 &lt; 50, AA122, AB122)) * 100, "0")</f>
        <v>100</v>
      </c>
      <c r="R122" s="9" t="str">
        <f>TEXT(Y122 / 2 * 100, "0")</f>
        <v>50</v>
      </c>
      <c r="S122" s="8" t="str">
        <f>"[" &amp; REPT(" ", 3 - LEN(P122)) &amp; P122 &amp; "," &amp; REPT(" ", 3 - LEN(Q122))  &amp; Q122 &amp; "," &amp; REPT(" ", 3 - LEN(R122)) &amp; R122 &amp; "]"</f>
        <v>[  0,100, 50]</v>
      </c>
      <c r="T122" s="15">
        <f>J122/255</f>
        <v>1</v>
      </c>
      <c r="U122" s="15">
        <f>K122/255</f>
        <v>0</v>
      </c>
      <c r="V122" s="15">
        <f>L122/255</f>
        <v>0</v>
      </c>
      <c r="W122" s="14">
        <f>MIN(T122:V122)</f>
        <v>0</v>
      </c>
      <c r="X122" s="13">
        <f>MAX(T122:V122)</f>
        <v>1</v>
      </c>
      <c r="Y122" s="1">
        <f>X122+W122</f>
        <v>1</v>
      </c>
      <c r="Z122" s="1">
        <f>X122-W122</f>
        <v>1</v>
      </c>
      <c r="AA122" s="1">
        <f>Z122 / Y122</f>
        <v>1</v>
      </c>
      <c r="AB122" s="1">
        <f>Z122 / (2 - Y122)</f>
        <v>1</v>
      </c>
      <c r="AC122" s="1" t="str">
        <f>INDEX(T$1:V$1, 0, MATCH(MAX(T122:V122), T122:V122, 0))</f>
        <v>Red</v>
      </c>
      <c r="AD122" s="4">
        <f>IF(AG122 &lt; 0, AG122 + 360, AG122)</f>
        <v>0</v>
      </c>
      <c r="AE122" s="4">
        <f>IF(AH122 &lt; 0, AH122 + 360, AH122)</f>
        <v>60</v>
      </c>
      <c r="AF122" s="4">
        <f>IF(AI122 &lt; 0, AI122 + 360, AI122)</f>
        <v>300</v>
      </c>
      <c r="AG122" s="3">
        <f>IF(Z122 = 0, 0, ((U122 - V122) / Z122) * 60)</f>
        <v>0</v>
      </c>
      <c r="AH122" s="3">
        <f>IF(Z122 = 0, 0, (2 + ((V122-T122) / Z122)) * 60)</f>
        <v>60</v>
      </c>
      <c r="AI122" s="3">
        <f>IF(Z122 = 0, 0, (4 + ((T122-U122) / Z122)) * 60)</f>
        <v>300</v>
      </c>
    </row>
    <row r="123" spans="1:35" x14ac:dyDescent="0.3">
      <c r="A123" s="1">
        <f>C122</f>
        <v>255</v>
      </c>
      <c r="C123" s="1" t="s">
        <v>168</v>
      </c>
      <c r="I123" s="1" t="s">
        <v>52</v>
      </c>
      <c r="J123" s="18">
        <v>188</v>
      </c>
      <c r="K123" s="18">
        <v>143</v>
      </c>
      <c r="L123" s="18">
        <v>143</v>
      </c>
      <c r="M123" s="8" t="str">
        <f>"[" &amp; REPT(" ", 3 - LEN(J123)) &amp; J123 &amp; "," &amp; REPT(" ", 3 - LEN(K123))  &amp; K123 &amp; "," &amp; REPT(" ", 3 - LEN(L123)) &amp; L123 &amp; "]"</f>
        <v>[188,143,143]</v>
      </c>
      <c r="N123" s="17">
        <f>LEN(I123)</f>
        <v>9</v>
      </c>
      <c r="O123" s="16" t="str">
        <f>I123 &amp; REPT(" ", N$1 - N123 ) &amp; " : { rgb:" &amp; M123 &amp; ", hsl:" &amp; S123 &amp; "}" &amp; IF(ISBLANK(J124), "", ",")</f>
        <v>rosybrown            : { rgb:[188,143,143], hsl:[  0, 25, 65]},</v>
      </c>
      <c r="P123" s="9" t="str">
        <f>TEXT(IF(Q123 = 0, 0, INDEX(AD123:AF123, 1, MATCH(AC123, AD$1:AF$1, 0))), "0")</f>
        <v>0</v>
      </c>
      <c r="Q123" s="9" t="str">
        <f>TEXT(IF(W123 = X123, 0, IF(R123 &lt; 50, AA123, AB123)) * 100, "0")</f>
        <v>25</v>
      </c>
      <c r="R123" s="9" t="str">
        <f>TEXT(Y123 / 2 * 100, "0")</f>
        <v>65</v>
      </c>
      <c r="S123" s="8" t="str">
        <f>"[" &amp; REPT(" ", 3 - LEN(P123)) &amp; P123 &amp; "," &amp; REPT(" ", 3 - LEN(Q123))  &amp; Q123 &amp; "," &amp; REPT(" ", 3 - LEN(R123)) &amp; R123 &amp; "]"</f>
        <v>[  0, 25, 65]</v>
      </c>
      <c r="T123" s="15">
        <f>J123/255</f>
        <v>0.73725490196078436</v>
      </c>
      <c r="U123" s="15">
        <f>K123/255</f>
        <v>0.5607843137254902</v>
      </c>
      <c r="V123" s="15">
        <f>L123/255</f>
        <v>0.5607843137254902</v>
      </c>
      <c r="W123" s="14">
        <f>MIN(T123:V123)</f>
        <v>0.5607843137254902</v>
      </c>
      <c r="X123" s="13">
        <f>MAX(T123:V123)</f>
        <v>0.73725490196078436</v>
      </c>
      <c r="Y123" s="1">
        <f>X123+W123</f>
        <v>1.2980392156862746</v>
      </c>
      <c r="Z123" s="1">
        <f>X123-W123</f>
        <v>0.17647058823529416</v>
      </c>
      <c r="AA123" s="1">
        <f>Z123 / Y123</f>
        <v>0.13595166163141997</v>
      </c>
      <c r="AB123" s="1">
        <f>Z123 / (2 - Y123)</f>
        <v>0.25139664804469281</v>
      </c>
      <c r="AC123" s="1" t="str">
        <f>INDEX(T$1:V$1, 0, MATCH(MAX(T123:V123), T123:V123, 0))</f>
        <v>Red</v>
      </c>
      <c r="AD123" s="4">
        <f>IF(AG123 &lt; 0, AG123 + 360, AG123)</f>
        <v>0</v>
      </c>
      <c r="AE123" s="4">
        <f>IF(AH123 &lt; 0, AH123 + 360, AH123)</f>
        <v>60</v>
      </c>
      <c r="AF123" s="4">
        <f>IF(AI123 &lt; 0, AI123 + 360, AI123)</f>
        <v>300</v>
      </c>
      <c r="AG123" s="3">
        <f>IF(Z123 = 0, 0, ((U123 - V123) / Z123) * 60)</f>
        <v>0</v>
      </c>
      <c r="AH123" s="3">
        <f>IF(Z123 = 0, 0, (2 + ((V123-T123) / Z123)) * 60)</f>
        <v>60</v>
      </c>
      <c r="AI123" s="3">
        <f>IF(Z123 = 0, 0, (4 + ((T123-U123) / Z123)) * 60)</f>
        <v>300</v>
      </c>
    </row>
    <row r="124" spans="1:35" x14ac:dyDescent="0.3">
      <c r="A124" s="1" t="str">
        <f>C123</f>
        <v>khaki</v>
      </c>
      <c r="B124" s="1" t="s">
        <v>167</v>
      </c>
      <c r="C124" s="1">
        <v>240</v>
      </c>
      <c r="D124" s="1">
        <v>230</v>
      </c>
      <c r="E124" s="1">
        <v>140</v>
      </c>
      <c r="I124" s="1" t="s">
        <v>50</v>
      </c>
      <c r="J124" s="18">
        <v>65</v>
      </c>
      <c r="K124" s="18">
        <v>105</v>
      </c>
      <c r="L124" s="18">
        <v>225</v>
      </c>
      <c r="M124" s="8" t="str">
        <f>"[" &amp; REPT(" ", 3 - LEN(J124)) &amp; J124 &amp; "," &amp; REPT(" ", 3 - LEN(K124))  &amp; K124 &amp; "," &amp; REPT(" ", 3 - LEN(L124)) &amp; L124 &amp; "]"</f>
        <v>[ 65,105,225]</v>
      </c>
      <c r="N124" s="17">
        <f>LEN(I124)</f>
        <v>9</v>
      </c>
      <c r="O124" s="16" t="str">
        <f>I124 &amp; REPT(" ", N$1 - N124 ) &amp; " : { rgb:" &amp; M124 &amp; ", hsl:" &amp; S124 &amp; "}" &amp; IF(ISBLANK(J125), "", ",")</f>
        <v>royalblue            : { rgb:[ 65,105,225], hsl:[225, 73, 57]},</v>
      </c>
      <c r="P124" s="9" t="str">
        <f>TEXT(IF(Q124 = 0, 0, INDEX(AD124:AF124, 1, MATCH(AC124, AD$1:AF$1, 0))), "0")</f>
        <v>225</v>
      </c>
      <c r="Q124" s="9" t="str">
        <f>TEXT(IF(W124 = X124, 0, IF(R124 &lt; 50, AA124, AB124)) * 100, "0")</f>
        <v>73</v>
      </c>
      <c r="R124" s="9" t="str">
        <f>TEXT(Y124 / 2 * 100, "0")</f>
        <v>57</v>
      </c>
      <c r="S124" s="8" t="str">
        <f>"[" &amp; REPT(" ", 3 - LEN(P124)) &amp; P124 &amp; "," &amp; REPT(" ", 3 - LEN(Q124))  &amp; Q124 &amp; "," &amp; REPT(" ", 3 - LEN(R124)) &amp; R124 &amp; "]"</f>
        <v>[225, 73, 57]</v>
      </c>
      <c r="T124" s="15">
        <f>J124/255</f>
        <v>0.25490196078431371</v>
      </c>
      <c r="U124" s="15">
        <f>K124/255</f>
        <v>0.41176470588235292</v>
      </c>
      <c r="V124" s="15">
        <f>L124/255</f>
        <v>0.88235294117647056</v>
      </c>
      <c r="W124" s="14">
        <f>MIN(T124:V124)</f>
        <v>0.25490196078431371</v>
      </c>
      <c r="X124" s="13">
        <f>MAX(T124:V124)</f>
        <v>0.88235294117647056</v>
      </c>
      <c r="Y124" s="1">
        <f>X124+W124</f>
        <v>1.1372549019607843</v>
      </c>
      <c r="Z124" s="1">
        <f>X124-W124</f>
        <v>0.62745098039215685</v>
      </c>
      <c r="AA124" s="1">
        <f>Z124 / Y124</f>
        <v>0.55172413793103448</v>
      </c>
      <c r="AB124" s="1">
        <f>Z124 / (2 - Y124)</f>
        <v>0.72727272727272718</v>
      </c>
      <c r="AC124" s="1" t="str">
        <f>INDEX(T$1:V$1, 0, MATCH(MAX(T124:V124), T124:V124, 0))</f>
        <v>Blue</v>
      </c>
      <c r="AD124" s="4">
        <f>IF(AG124 &lt; 0, AG124 + 360, AG124)</f>
        <v>315</v>
      </c>
      <c r="AE124" s="4">
        <f>IF(AH124 &lt; 0, AH124 + 360, AH124)</f>
        <v>180</v>
      </c>
      <c r="AF124" s="4">
        <f>IF(AI124 &lt; 0, AI124 + 360, AI124)</f>
        <v>225</v>
      </c>
      <c r="AG124" s="3">
        <f>IF(Z124 = 0, 0, ((U124 - V124) / Z124) * 60)</f>
        <v>-45</v>
      </c>
      <c r="AH124" s="3">
        <f>IF(Z124 = 0, 0, (2 + ((V124-T124) / Z124)) * 60)</f>
        <v>180</v>
      </c>
      <c r="AI124" s="3">
        <f>IF(Z124 = 0, 0, (4 + ((T124-U124) / Z124)) * 60)</f>
        <v>225</v>
      </c>
    </row>
    <row r="125" spans="1:35" x14ac:dyDescent="0.3">
      <c r="A125" s="1">
        <f>C124</f>
        <v>240</v>
      </c>
      <c r="C125" s="1" t="s">
        <v>166</v>
      </c>
      <c r="I125" s="1" t="s">
        <v>48</v>
      </c>
      <c r="J125" s="18">
        <v>139</v>
      </c>
      <c r="K125" s="18">
        <v>69</v>
      </c>
      <c r="L125" s="18">
        <v>19</v>
      </c>
      <c r="M125" s="8" t="str">
        <f>"[" &amp; REPT(" ", 3 - LEN(J125)) &amp; J125 &amp; "," &amp; REPT(" ", 3 - LEN(K125))  &amp; K125 &amp; "," &amp; REPT(" ", 3 - LEN(L125)) &amp; L125 &amp; "]"</f>
        <v>[139, 69, 19]</v>
      </c>
      <c r="N125" s="17">
        <f>LEN(I125)</f>
        <v>11</v>
      </c>
      <c r="O125" s="16" t="str">
        <f>I125 &amp; REPT(" ", N$1 - N125 ) &amp; " : { rgb:" &amp; M125 &amp; ", hsl:" &amp; S125 &amp; "}" &amp; IF(ISBLANK(J126), "", ",")</f>
        <v>saddlebrown          : { rgb:[139, 69, 19], hsl:[ 25, 34, 31]},</v>
      </c>
      <c r="P125" s="9" t="str">
        <f>TEXT(IF(Q125 = 0, 0, INDEX(AD125:AF125, 1, MATCH(AC125, AD$1:AF$1, 0))), "0")</f>
        <v>25</v>
      </c>
      <c r="Q125" s="9" t="str">
        <f>TEXT(IF(W125 = X125, 0, IF(R125 &lt; 50, AA125, AB125)) * 100, "0")</f>
        <v>34</v>
      </c>
      <c r="R125" s="9" t="str">
        <f>TEXT(Y125 / 2 * 100, "0")</f>
        <v>31</v>
      </c>
      <c r="S125" s="8" t="str">
        <f>"[" &amp; REPT(" ", 3 - LEN(P125)) &amp; P125 &amp; "," &amp; REPT(" ", 3 - LEN(Q125))  &amp; Q125 &amp; "," &amp; REPT(" ", 3 - LEN(R125)) &amp; R125 &amp; "]"</f>
        <v>[ 25, 34, 31]</v>
      </c>
      <c r="T125" s="15">
        <f>J125/255</f>
        <v>0.54509803921568623</v>
      </c>
      <c r="U125" s="15">
        <f>K125/255</f>
        <v>0.27058823529411763</v>
      </c>
      <c r="V125" s="15">
        <f>L125/255</f>
        <v>7.4509803921568626E-2</v>
      </c>
      <c r="W125" s="14">
        <f>MIN(T125:V125)</f>
        <v>7.4509803921568626E-2</v>
      </c>
      <c r="X125" s="13">
        <f>MAX(T125:V125)</f>
        <v>0.54509803921568623</v>
      </c>
      <c r="Y125" s="1">
        <f>X125+W125</f>
        <v>0.61960784313725481</v>
      </c>
      <c r="Z125" s="1">
        <f>X125-W125</f>
        <v>0.47058823529411759</v>
      </c>
      <c r="AA125" s="1">
        <f>Z125 / Y125</f>
        <v>0.759493670886076</v>
      </c>
      <c r="AB125" s="1">
        <f>Z125 / (2 - Y125)</f>
        <v>0.34090909090909088</v>
      </c>
      <c r="AC125" s="1" t="str">
        <f>INDEX(T$1:V$1, 0, MATCH(MAX(T125:V125), T125:V125, 0))</f>
        <v>Red</v>
      </c>
      <c r="AD125" s="4">
        <f>IF(AG125 &lt; 0, AG125 + 360, AG125)</f>
        <v>24.999999999999996</v>
      </c>
      <c r="AE125" s="4">
        <f>IF(AH125 &lt; 0, AH125 + 360, AH125)</f>
        <v>60</v>
      </c>
      <c r="AF125" s="4">
        <f>IF(AI125 &lt; 0, AI125 + 360, AI125)</f>
        <v>275</v>
      </c>
      <c r="AG125" s="3">
        <f>IF(Z125 = 0, 0, ((U125 - V125) / Z125) * 60)</f>
        <v>24.999999999999996</v>
      </c>
      <c r="AH125" s="3">
        <f>IF(Z125 = 0, 0, (2 + ((V125-T125) / Z125)) * 60)</f>
        <v>60</v>
      </c>
      <c r="AI125" s="3">
        <f>IF(Z125 = 0, 0, (4 + ((T125-U125) / Z125)) * 60)</f>
        <v>275</v>
      </c>
    </row>
    <row r="126" spans="1:35" x14ac:dyDescent="0.3">
      <c r="A126" s="1" t="str">
        <f>C125</f>
        <v>lavender</v>
      </c>
      <c r="B126" s="1" t="s">
        <v>165</v>
      </c>
      <c r="C126" s="1">
        <v>230</v>
      </c>
      <c r="D126" s="1">
        <v>230</v>
      </c>
      <c r="E126" s="1">
        <v>250</v>
      </c>
      <c r="I126" s="1" t="s">
        <v>46</v>
      </c>
      <c r="J126" s="18">
        <v>250</v>
      </c>
      <c r="K126" s="18">
        <v>128</v>
      </c>
      <c r="L126" s="18">
        <v>114</v>
      </c>
      <c r="M126" s="8" t="str">
        <f>"[" &amp; REPT(" ", 3 - LEN(J126)) &amp; J126 &amp; "," &amp; REPT(" ", 3 - LEN(K126))  &amp; K126 &amp; "," &amp; REPT(" ", 3 - LEN(L126)) &amp; L126 &amp; "]"</f>
        <v>[250,128,114]</v>
      </c>
      <c r="N126" s="17">
        <f>LEN(I126)</f>
        <v>6</v>
      </c>
      <c r="O126" s="16" t="str">
        <f>I126 &amp; REPT(" ", N$1 - N126 ) &amp; " : { rgb:" &amp; M126 &amp; ", hsl:" &amp; S126 &amp; "}" &amp; IF(ISBLANK(J127), "", ",")</f>
        <v>salmon               : { rgb:[250,128,114], hsl:[  6, 93, 71]},</v>
      </c>
      <c r="P126" s="9" t="str">
        <f>TEXT(IF(Q126 = 0, 0, INDEX(AD126:AF126, 1, MATCH(AC126, AD$1:AF$1, 0))), "0")</f>
        <v>6</v>
      </c>
      <c r="Q126" s="9" t="str">
        <f>TEXT(IF(W126 = X126, 0, IF(R126 &lt; 50, AA126, AB126)) * 100, "0")</f>
        <v>93</v>
      </c>
      <c r="R126" s="9" t="str">
        <f>TEXT(Y126 / 2 * 100, "0")</f>
        <v>71</v>
      </c>
      <c r="S126" s="8" t="str">
        <f>"[" &amp; REPT(" ", 3 - LEN(P126)) &amp; P126 &amp; "," &amp; REPT(" ", 3 - LEN(Q126))  &amp; Q126 &amp; "," &amp; REPT(" ", 3 - LEN(R126)) &amp; R126 &amp; "]"</f>
        <v>[  6, 93, 71]</v>
      </c>
      <c r="T126" s="15">
        <f>J126/255</f>
        <v>0.98039215686274506</v>
      </c>
      <c r="U126" s="15">
        <f>K126/255</f>
        <v>0.50196078431372548</v>
      </c>
      <c r="V126" s="15">
        <f>L126/255</f>
        <v>0.44705882352941179</v>
      </c>
      <c r="W126" s="14">
        <f>MIN(T126:V126)</f>
        <v>0.44705882352941179</v>
      </c>
      <c r="X126" s="13">
        <f>MAX(T126:V126)</f>
        <v>0.98039215686274506</v>
      </c>
      <c r="Y126" s="1">
        <f>X126+W126</f>
        <v>1.4274509803921569</v>
      </c>
      <c r="Z126" s="1">
        <f>X126-W126</f>
        <v>0.53333333333333321</v>
      </c>
      <c r="AA126" s="1">
        <f>Z126 / Y126</f>
        <v>0.37362637362637352</v>
      </c>
      <c r="AB126" s="1">
        <f>Z126 / (2 - Y126)</f>
        <v>0.93150684931506833</v>
      </c>
      <c r="AC126" s="1" t="str">
        <f>INDEX(T$1:V$1, 0, MATCH(MAX(T126:V126), T126:V126, 0))</f>
        <v>Red</v>
      </c>
      <c r="AD126" s="4">
        <f>IF(AG126 &lt; 0, AG126 + 360, AG126)</f>
        <v>6.1764705882352917</v>
      </c>
      <c r="AE126" s="4">
        <f>IF(AH126 &lt; 0, AH126 + 360, AH126)</f>
        <v>60</v>
      </c>
      <c r="AF126" s="4">
        <f>IF(AI126 &lt; 0, AI126 + 360, AI126)</f>
        <v>293.82352941176475</v>
      </c>
      <c r="AG126" s="3">
        <f>IF(Z126 = 0, 0, ((U126 - V126) / Z126) * 60)</f>
        <v>6.1764705882352917</v>
      </c>
      <c r="AH126" s="3">
        <f>IF(Z126 = 0, 0, (2 + ((V126-T126) / Z126)) * 60)</f>
        <v>60</v>
      </c>
      <c r="AI126" s="3">
        <f>IF(Z126 = 0, 0, (4 + ((T126-U126) / Z126)) * 60)</f>
        <v>293.82352941176475</v>
      </c>
    </row>
    <row r="127" spans="1:35" x14ac:dyDescent="0.3">
      <c r="A127" s="1">
        <f>C126</f>
        <v>230</v>
      </c>
      <c r="C127" s="1" t="s">
        <v>164</v>
      </c>
      <c r="I127" s="1" t="s">
        <v>44</v>
      </c>
      <c r="J127" s="18">
        <v>244</v>
      </c>
      <c r="K127" s="18">
        <v>164</v>
      </c>
      <c r="L127" s="18">
        <v>96</v>
      </c>
      <c r="M127" s="8" t="str">
        <f>"[" &amp; REPT(" ", 3 - LEN(J127)) &amp; J127 &amp; "," &amp; REPT(" ", 3 - LEN(K127))  &amp; K127 &amp; "," &amp; REPT(" ", 3 - LEN(L127)) &amp; L127 &amp; "]"</f>
        <v>[244,164, 96]</v>
      </c>
      <c r="N127" s="17">
        <f>LEN(I127)</f>
        <v>10</v>
      </c>
      <c r="O127" s="16" t="str">
        <f>I127 &amp; REPT(" ", N$1 - N127 ) &amp; " : { rgb:" &amp; M127 &amp; ", hsl:" &amp; S127 &amp; "}" &amp; IF(ISBLANK(J128), "", ",")</f>
        <v>sandybrown           : { rgb:[244,164, 96], hsl:[ 28, 87, 67]},</v>
      </c>
      <c r="P127" s="9" t="str">
        <f>TEXT(IF(Q127 = 0, 0, INDEX(AD127:AF127, 1, MATCH(AC127, AD$1:AF$1, 0))), "0")</f>
        <v>28</v>
      </c>
      <c r="Q127" s="9" t="str">
        <f>TEXT(IF(W127 = X127, 0, IF(R127 &lt; 50, AA127, AB127)) * 100, "0")</f>
        <v>87</v>
      </c>
      <c r="R127" s="9" t="str">
        <f>TEXT(Y127 / 2 * 100, "0")</f>
        <v>67</v>
      </c>
      <c r="S127" s="8" t="str">
        <f>"[" &amp; REPT(" ", 3 - LEN(P127)) &amp; P127 &amp; "," &amp; REPT(" ", 3 - LEN(Q127))  &amp; Q127 &amp; "," &amp; REPT(" ", 3 - LEN(R127)) &amp; R127 &amp; "]"</f>
        <v>[ 28, 87, 67]</v>
      </c>
      <c r="T127" s="15">
        <f>J127/255</f>
        <v>0.95686274509803926</v>
      </c>
      <c r="U127" s="15">
        <f>K127/255</f>
        <v>0.64313725490196083</v>
      </c>
      <c r="V127" s="15">
        <f>L127/255</f>
        <v>0.37647058823529411</v>
      </c>
      <c r="W127" s="14">
        <f>MIN(T127:V127)</f>
        <v>0.37647058823529411</v>
      </c>
      <c r="X127" s="13">
        <f>MAX(T127:V127)</f>
        <v>0.95686274509803926</v>
      </c>
      <c r="Y127" s="1">
        <f>X127+W127</f>
        <v>1.3333333333333335</v>
      </c>
      <c r="Z127" s="1">
        <f>X127-W127</f>
        <v>0.58039215686274515</v>
      </c>
      <c r="AA127" s="1">
        <f>Z127 / Y127</f>
        <v>0.43529411764705883</v>
      </c>
      <c r="AB127" s="1">
        <f>Z127 / (2 - Y127)</f>
        <v>0.87058823529411788</v>
      </c>
      <c r="AC127" s="1" t="str">
        <f>INDEX(T$1:V$1, 0, MATCH(MAX(T127:V127), T127:V127, 0))</f>
        <v>Red</v>
      </c>
      <c r="AD127" s="4">
        <f>IF(AG127 &lt; 0, AG127 + 360, AG127)</f>
        <v>27.567567567567568</v>
      </c>
      <c r="AE127" s="4">
        <f>IF(AH127 &lt; 0, AH127 + 360, AH127)</f>
        <v>60</v>
      </c>
      <c r="AF127" s="4">
        <f>IF(AI127 &lt; 0, AI127 + 360, AI127)</f>
        <v>272.43243243243239</v>
      </c>
      <c r="AG127" s="3">
        <f>IF(Z127 = 0, 0, ((U127 - V127) / Z127) * 60)</f>
        <v>27.567567567567568</v>
      </c>
      <c r="AH127" s="3">
        <f>IF(Z127 = 0, 0, (2 + ((V127-T127) / Z127)) * 60)</f>
        <v>60</v>
      </c>
      <c r="AI127" s="3">
        <f>IF(Z127 = 0, 0, (4 + ((T127-U127) / Z127)) * 60)</f>
        <v>272.43243243243239</v>
      </c>
    </row>
    <row r="128" spans="1:35" x14ac:dyDescent="0.3">
      <c r="A128" s="1" t="str">
        <f>C127</f>
        <v>lavenderblush</v>
      </c>
      <c r="B128" s="1" t="s">
        <v>163</v>
      </c>
      <c r="C128" s="1">
        <v>255</v>
      </c>
      <c r="D128" s="1">
        <v>240</v>
      </c>
      <c r="E128" s="1">
        <v>245</v>
      </c>
      <c r="I128" s="1" t="s">
        <v>42</v>
      </c>
      <c r="J128" s="18">
        <v>46</v>
      </c>
      <c r="K128" s="18">
        <v>139</v>
      </c>
      <c r="L128" s="18">
        <v>87</v>
      </c>
      <c r="M128" s="8" t="str">
        <f>"[" &amp; REPT(" ", 3 - LEN(J128)) &amp; J128 &amp; "," &amp; REPT(" ", 3 - LEN(K128))  &amp; K128 &amp; "," &amp; REPT(" ", 3 - LEN(L128)) &amp; L128 &amp; "]"</f>
        <v>[ 46,139, 87]</v>
      </c>
      <c r="N128" s="17">
        <f>LEN(I128)</f>
        <v>8</v>
      </c>
      <c r="O128" s="16" t="str">
        <f>I128 &amp; REPT(" ", N$1 - N128 ) &amp; " : { rgb:" &amp; M128 &amp; ", hsl:" &amp; S128 &amp; "}" &amp; IF(ISBLANK(J129), "", ",")</f>
        <v>seagreen             : { rgb:[ 46,139, 87], hsl:[146, 29, 36]},</v>
      </c>
      <c r="P128" s="9" t="str">
        <f>TEXT(IF(Q128 = 0, 0, INDEX(AD128:AF128, 1, MATCH(AC128, AD$1:AF$1, 0))), "0")</f>
        <v>146</v>
      </c>
      <c r="Q128" s="9" t="str">
        <f>TEXT(IF(W128 = X128, 0, IF(R128 &lt; 50, AA128, AB128)) * 100, "0")</f>
        <v>29</v>
      </c>
      <c r="R128" s="9" t="str">
        <f>TEXT(Y128 / 2 * 100, "0")</f>
        <v>36</v>
      </c>
      <c r="S128" s="8" t="str">
        <f>"[" &amp; REPT(" ", 3 - LEN(P128)) &amp; P128 &amp; "," &amp; REPT(" ", 3 - LEN(Q128))  &amp; Q128 &amp; "," &amp; REPT(" ", 3 - LEN(R128)) &amp; R128 &amp; "]"</f>
        <v>[146, 29, 36]</v>
      </c>
      <c r="T128" s="15">
        <f>J128/255</f>
        <v>0.1803921568627451</v>
      </c>
      <c r="U128" s="15">
        <f>K128/255</f>
        <v>0.54509803921568623</v>
      </c>
      <c r="V128" s="15">
        <f>L128/255</f>
        <v>0.3411764705882353</v>
      </c>
      <c r="W128" s="14">
        <f>MIN(T128:V128)</f>
        <v>0.1803921568627451</v>
      </c>
      <c r="X128" s="13">
        <f>MAX(T128:V128)</f>
        <v>0.54509803921568623</v>
      </c>
      <c r="Y128" s="1">
        <f>X128+W128</f>
        <v>0.72549019607843135</v>
      </c>
      <c r="Z128" s="1">
        <f>X128-W128</f>
        <v>0.3647058823529411</v>
      </c>
      <c r="AA128" s="1">
        <f>Z128 / Y128</f>
        <v>0.50270270270270256</v>
      </c>
      <c r="AB128" s="1">
        <f>Z128 / (2 - Y128)</f>
        <v>0.28615384615384609</v>
      </c>
      <c r="AC128" s="1" t="str">
        <f>INDEX(T$1:V$1, 0, MATCH(MAX(T128:V128), T128:V128, 0))</f>
        <v>Green</v>
      </c>
      <c r="AD128" s="4">
        <f>IF(AG128 &lt; 0, AG128 + 360, AG128)</f>
        <v>33.548387096774192</v>
      </c>
      <c r="AE128" s="4">
        <f>IF(AH128 &lt; 0, AH128 + 360, AH128)</f>
        <v>146.45161290322582</v>
      </c>
      <c r="AF128" s="4">
        <f>IF(AI128 &lt; 0, AI128 + 360, AI128)</f>
        <v>180</v>
      </c>
      <c r="AG128" s="3">
        <f>IF(Z128 = 0, 0, ((U128 - V128) / Z128) * 60)</f>
        <v>33.548387096774192</v>
      </c>
      <c r="AH128" s="3">
        <f>IF(Z128 = 0, 0, (2 + ((V128-T128) / Z128)) * 60)</f>
        <v>146.45161290322582</v>
      </c>
      <c r="AI128" s="3">
        <f>IF(Z128 = 0, 0, (4 + ((T128-U128) / Z128)) * 60)</f>
        <v>180</v>
      </c>
    </row>
    <row r="129" spans="1:35" x14ac:dyDescent="0.3">
      <c r="A129" s="1">
        <f>C128</f>
        <v>255</v>
      </c>
      <c r="C129" s="1" t="s">
        <v>162</v>
      </c>
      <c r="I129" s="1" t="s">
        <v>40</v>
      </c>
      <c r="J129" s="18">
        <v>255</v>
      </c>
      <c r="K129" s="18">
        <v>245</v>
      </c>
      <c r="L129" s="18">
        <v>238</v>
      </c>
      <c r="M129" s="8" t="str">
        <f>"[" &amp; REPT(" ", 3 - LEN(J129)) &amp; J129 &amp; "," &amp; REPT(" ", 3 - LEN(K129))  &amp; K129 &amp; "," &amp; REPT(" ", 3 - LEN(L129)) &amp; L129 &amp; "]"</f>
        <v>[255,245,238]</v>
      </c>
      <c r="N129" s="17">
        <f>LEN(I129)</f>
        <v>8</v>
      </c>
      <c r="O129" s="16" t="str">
        <f>I129 &amp; REPT(" ", N$1 - N129 ) &amp; " : { rgb:" &amp; M129 &amp; ", hsl:" &amp; S129 &amp; "}" &amp; IF(ISBLANK(J130), "", ",")</f>
        <v>seashell             : { rgb:[255,245,238], hsl:[ 25,100, 97]},</v>
      </c>
      <c r="P129" s="9" t="str">
        <f>TEXT(IF(Q129 = 0, 0, INDEX(AD129:AF129, 1, MATCH(AC129, AD$1:AF$1, 0))), "0")</f>
        <v>25</v>
      </c>
      <c r="Q129" s="9" t="str">
        <f>TEXT(IF(W129 = X129, 0, IF(R129 &lt; 50, AA129, AB129)) * 100, "0")</f>
        <v>100</v>
      </c>
      <c r="R129" s="9" t="str">
        <f>TEXT(Y129 / 2 * 100, "0")</f>
        <v>97</v>
      </c>
      <c r="S129" s="8" t="str">
        <f>"[" &amp; REPT(" ", 3 - LEN(P129)) &amp; P129 &amp; "," &amp; REPT(" ", 3 - LEN(Q129))  &amp; Q129 &amp; "," &amp; REPT(" ", 3 - LEN(R129)) &amp; R129 &amp; "]"</f>
        <v>[ 25,100, 97]</v>
      </c>
      <c r="T129" s="15">
        <f>J129/255</f>
        <v>1</v>
      </c>
      <c r="U129" s="15">
        <f>K129/255</f>
        <v>0.96078431372549022</v>
      </c>
      <c r="V129" s="15">
        <f>L129/255</f>
        <v>0.93333333333333335</v>
      </c>
      <c r="W129" s="14">
        <f>MIN(T129:V129)</f>
        <v>0.93333333333333335</v>
      </c>
      <c r="X129" s="13">
        <f>MAX(T129:V129)</f>
        <v>1</v>
      </c>
      <c r="Y129" s="1">
        <f>X129+W129</f>
        <v>1.9333333333333333</v>
      </c>
      <c r="Z129" s="1">
        <f>X129-W129</f>
        <v>6.6666666666666652E-2</v>
      </c>
      <c r="AA129" s="1">
        <f>Z129 / Y129</f>
        <v>3.4482758620689648E-2</v>
      </c>
      <c r="AB129" s="1">
        <f>Z129 / (2 - Y129)</f>
        <v>1</v>
      </c>
      <c r="AC129" s="1" t="str">
        <f>INDEX(T$1:V$1, 0, MATCH(MAX(T129:V129), T129:V129, 0))</f>
        <v>Red</v>
      </c>
      <c r="AD129" s="4">
        <f>IF(AG129 &lt; 0, AG129 + 360, AG129)</f>
        <v>24.705882352941195</v>
      </c>
      <c r="AE129" s="4">
        <f>IF(AH129 &lt; 0, AH129 + 360, AH129)</f>
        <v>60</v>
      </c>
      <c r="AF129" s="4">
        <f>IF(AI129 &lt; 0, AI129 + 360, AI129)</f>
        <v>275.29411764705878</v>
      </c>
      <c r="AG129" s="3">
        <f>IF(Z129 = 0, 0, ((U129 - V129) / Z129) * 60)</f>
        <v>24.705882352941195</v>
      </c>
      <c r="AH129" s="3">
        <f>IF(Z129 = 0, 0, (2 + ((V129-T129) / Z129)) * 60)</f>
        <v>60</v>
      </c>
      <c r="AI129" s="3">
        <f>IF(Z129 = 0, 0, (4 + ((T129-U129) / Z129)) * 60)</f>
        <v>275.29411764705878</v>
      </c>
    </row>
    <row r="130" spans="1:35" x14ac:dyDescent="0.3">
      <c r="A130" s="1" t="str">
        <f>C129</f>
        <v>lawngreen</v>
      </c>
      <c r="B130" s="1" t="s">
        <v>161</v>
      </c>
      <c r="C130" s="1">
        <v>124</v>
      </c>
      <c r="D130" s="1">
        <v>252</v>
      </c>
      <c r="E130" s="1">
        <v>0</v>
      </c>
      <c r="I130" s="1" t="s">
        <v>38</v>
      </c>
      <c r="J130" s="18">
        <v>160</v>
      </c>
      <c r="K130" s="18">
        <v>82</v>
      </c>
      <c r="L130" s="18">
        <v>45</v>
      </c>
      <c r="M130" s="8" t="str">
        <f>"[" &amp; REPT(" ", 3 - LEN(J130)) &amp; J130 &amp; "," &amp; REPT(" ", 3 - LEN(K130))  &amp; K130 &amp; "," &amp; REPT(" ", 3 - LEN(L130)) &amp; L130 &amp; "]"</f>
        <v>[160, 82, 45]</v>
      </c>
      <c r="N130" s="17">
        <f>LEN(I130)</f>
        <v>6</v>
      </c>
      <c r="O130" s="16" t="str">
        <f>I130 &amp; REPT(" ", N$1 - N130 ) &amp; " : { rgb:" &amp; M130 &amp; ", hsl:" &amp; S130 &amp; "}" &amp; IF(ISBLANK(J131), "", ",")</f>
        <v>sienna               : { rgb:[160, 82, 45], hsl:[ 19, 38, 40]},</v>
      </c>
      <c r="P130" s="9" t="str">
        <f>TEXT(IF(Q130 = 0, 0, INDEX(AD130:AF130, 1, MATCH(AC130, AD$1:AF$1, 0))), "0")</f>
        <v>19</v>
      </c>
      <c r="Q130" s="9" t="str">
        <f>TEXT(IF(W130 = X130, 0, IF(R130 &lt; 50, AA130, AB130)) * 100, "0")</f>
        <v>38</v>
      </c>
      <c r="R130" s="9" t="str">
        <f>TEXT(Y130 / 2 * 100, "0")</f>
        <v>40</v>
      </c>
      <c r="S130" s="8" t="str">
        <f>"[" &amp; REPT(" ", 3 - LEN(P130)) &amp; P130 &amp; "," &amp; REPT(" ", 3 - LEN(Q130))  &amp; Q130 &amp; "," &amp; REPT(" ", 3 - LEN(R130)) &amp; R130 &amp; "]"</f>
        <v>[ 19, 38, 40]</v>
      </c>
      <c r="T130" s="15">
        <f>J130/255</f>
        <v>0.62745098039215685</v>
      </c>
      <c r="U130" s="15">
        <f>K130/255</f>
        <v>0.32156862745098042</v>
      </c>
      <c r="V130" s="15">
        <f>L130/255</f>
        <v>0.17647058823529413</v>
      </c>
      <c r="W130" s="14">
        <f>MIN(T130:V130)</f>
        <v>0.17647058823529413</v>
      </c>
      <c r="X130" s="13">
        <f>MAX(T130:V130)</f>
        <v>0.62745098039215685</v>
      </c>
      <c r="Y130" s="1">
        <f>X130+W130</f>
        <v>0.80392156862745101</v>
      </c>
      <c r="Z130" s="1">
        <f>X130-W130</f>
        <v>0.4509803921568627</v>
      </c>
      <c r="AA130" s="1">
        <f>Z130 / Y130</f>
        <v>0.5609756097560975</v>
      </c>
      <c r="AB130" s="1">
        <f>Z130 / (2 - Y130)</f>
        <v>0.37704918032786883</v>
      </c>
      <c r="AC130" s="1" t="str">
        <f>INDEX(T$1:V$1, 0, MATCH(MAX(T130:V130), T130:V130, 0))</f>
        <v>Red</v>
      </c>
      <c r="AD130" s="4">
        <f>IF(AG130 &lt; 0, AG130 + 360, AG130)</f>
        <v>19.304347826086961</v>
      </c>
      <c r="AE130" s="4">
        <f>IF(AH130 &lt; 0, AH130 + 360, AH130)</f>
        <v>60</v>
      </c>
      <c r="AF130" s="4">
        <f>IF(AI130 &lt; 0, AI130 + 360, AI130)</f>
        <v>280.695652173913</v>
      </c>
      <c r="AG130" s="3">
        <f>IF(Z130 = 0, 0, ((U130 - V130) / Z130) * 60)</f>
        <v>19.304347826086961</v>
      </c>
      <c r="AH130" s="3">
        <f>IF(Z130 = 0, 0, (2 + ((V130-T130) / Z130)) * 60)</f>
        <v>60</v>
      </c>
      <c r="AI130" s="3">
        <f>IF(Z130 = 0, 0, (4 + ((T130-U130) / Z130)) * 60)</f>
        <v>280.695652173913</v>
      </c>
    </row>
    <row r="131" spans="1:35" x14ac:dyDescent="0.3">
      <c r="A131" s="1">
        <f>C130</f>
        <v>124</v>
      </c>
      <c r="C131" s="1" t="s">
        <v>160</v>
      </c>
      <c r="I131" s="1" t="s">
        <v>36</v>
      </c>
      <c r="J131" s="18">
        <v>192</v>
      </c>
      <c r="K131" s="18">
        <v>192</v>
      </c>
      <c r="L131" s="18">
        <v>192</v>
      </c>
      <c r="M131" s="8" t="str">
        <f>"[" &amp; REPT(" ", 3 - LEN(J131)) &amp; J131 &amp; "," &amp; REPT(" ", 3 - LEN(K131))  &amp; K131 &amp; "," &amp; REPT(" ", 3 - LEN(L131)) &amp; L131 &amp; "]"</f>
        <v>[192,192,192]</v>
      </c>
      <c r="N131" s="17">
        <f>LEN(I131)</f>
        <v>6</v>
      </c>
      <c r="O131" s="16" t="str">
        <f>I131 &amp; REPT(" ", N$1 - N131 ) &amp; " : { rgb:" &amp; M131 &amp; ", hsl:" &amp; S131 &amp; "}" &amp; IF(ISBLANK(J132), "", ",")</f>
        <v>silver               : { rgb:[192,192,192], hsl:[  0,  0, 75]},</v>
      </c>
      <c r="P131" s="9" t="str">
        <f>TEXT(IF(Q131 = 0, 0, INDEX(AD131:AF131, 1, MATCH(AC131, AD$1:AF$1, 0))), "0")</f>
        <v>0</v>
      </c>
      <c r="Q131" s="9" t="str">
        <f>TEXT(IF(W131 = X131, 0, IF(R131 &lt; 50, AA131, AB131)) * 100, "0")</f>
        <v>0</v>
      </c>
      <c r="R131" s="9" t="str">
        <f>TEXT(Y131 / 2 * 100, "0")</f>
        <v>75</v>
      </c>
      <c r="S131" s="8" t="str">
        <f>"[" &amp; REPT(" ", 3 - LEN(P131)) &amp; P131 &amp; "," &amp; REPT(" ", 3 - LEN(Q131))  &amp; Q131 &amp; "," &amp; REPT(" ", 3 - LEN(R131)) &amp; R131 &amp; "]"</f>
        <v>[  0,  0, 75]</v>
      </c>
      <c r="T131" s="15">
        <f>J131/255</f>
        <v>0.75294117647058822</v>
      </c>
      <c r="U131" s="15">
        <f>K131/255</f>
        <v>0.75294117647058822</v>
      </c>
      <c r="V131" s="15">
        <f>L131/255</f>
        <v>0.75294117647058822</v>
      </c>
      <c r="W131" s="14">
        <f>MIN(T131:V131)</f>
        <v>0.75294117647058822</v>
      </c>
      <c r="X131" s="13">
        <f>MAX(T131:V131)</f>
        <v>0.75294117647058822</v>
      </c>
      <c r="Y131" s="1">
        <f>X131+W131</f>
        <v>1.5058823529411764</v>
      </c>
      <c r="Z131" s="1">
        <f>X131-W131</f>
        <v>0</v>
      </c>
      <c r="AA131" s="1">
        <f>Z131 / Y131</f>
        <v>0</v>
      </c>
      <c r="AB131" s="1">
        <f>Z131 / (2 - Y131)</f>
        <v>0</v>
      </c>
      <c r="AC131" s="1" t="str">
        <f>INDEX(T$1:V$1, 0, MATCH(MAX(T131:V131), T131:V131, 0))</f>
        <v>Red</v>
      </c>
      <c r="AD131" s="4">
        <f>IF(AG131 &lt; 0, AG131 + 360, AG131)</f>
        <v>0</v>
      </c>
      <c r="AE131" s="4">
        <f>IF(AH131 &lt; 0, AH131 + 360, AH131)</f>
        <v>0</v>
      </c>
      <c r="AF131" s="4">
        <f>IF(AI131 &lt; 0, AI131 + 360, AI131)</f>
        <v>0</v>
      </c>
      <c r="AG131" s="3">
        <f>IF(Z131 = 0, 0, ((U131 - V131) / Z131) * 60)</f>
        <v>0</v>
      </c>
      <c r="AH131" s="3">
        <f>IF(Z131 = 0, 0, (2 + ((V131-T131) / Z131)) * 60)</f>
        <v>0</v>
      </c>
      <c r="AI131" s="3">
        <f>IF(Z131 = 0, 0, (4 + ((T131-U131) / Z131)) * 60)</f>
        <v>0</v>
      </c>
    </row>
    <row r="132" spans="1:35" x14ac:dyDescent="0.3">
      <c r="A132" s="1" t="str">
        <f>C131</f>
        <v>lemonchiffon</v>
      </c>
      <c r="B132" s="1" t="s">
        <v>159</v>
      </c>
      <c r="C132" s="1">
        <v>255</v>
      </c>
      <c r="D132" s="1">
        <v>250</v>
      </c>
      <c r="E132" s="1">
        <v>205</v>
      </c>
      <c r="I132" s="1" t="s">
        <v>34</v>
      </c>
      <c r="J132" s="18">
        <v>135</v>
      </c>
      <c r="K132" s="18">
        <v>206</v>
      </c>
      <c r="L132" s="18">
        <v>235</v>
      </c>
      <c r="M132" s="8" t="str">
        <f>"[" &amp; REPT(" ", 3 - LEN(J132)) &amp; J132 &amp; "," &amp; REPT(" ", 3 - LEN(K132))  &amp; K132 &amp; "," &amp; REPT(" ", 3 - LEN(L132)) &amp; L132 &amp; "]"</f>
        <v>[135,206,235]</v>
      </c>
      <c r="N132" s="17">
        <f>LEN(I132)</f>
        <v>7</v>
      </c>
      <c r="O132" s="16" t="str">
        <f>I132 &amp; REPT(" ", N$1 - N132 ) &amp; " : { rgb:" &amp; M132 &amp; ", hsl:" &amp; S132 &amp; "}" &amp; IF(ISBLANK(J133), "", ",")</f>
        <v>skyblue              : { rgb:[135,206,235], hsl:[197, 71, 73]},</v>
      </c>
      <c r="P132" s="9" t="str">
        <f>TEXT(IF(Q132 = 0, 0, INDEX(AD132:AF132, 1, MATCH(AC132, AD$1:AF$1, 0))), "0")</f>
        <v>197</v>
      </c>
      <c r="Q132" s="9" t="str">
        <f>TEXT(IF(W132 = X132, 0, IF(R132 &lt; 50, AA132, AB132)) * 100, "0")</f>
        <v>71</v>
      </c>
      <c r="R132" s="9" t="str">
        <f>TEXT(Y132 / 2 * 100, "0")</f>
        <v>73</v>
      </c>
      <c r="S132" s="8" t="str">
        <f>"[" &amp; REPT(" ", 3 - LEN(P132)) &amp; P132 &amp; "," &amp; REPT(" ", 3 - LEN(Q132))  &amp; Q132 &amp; "," &amp; REPT(" ", 3 - LEN(R132)) &amp; R132 &amp; "]"</f>
        <v>[197, 71, 73]</v>
      </c>
      <c r="T132" s="15">
        <f>J132/255</f>
        <v>0.52941176470588236</v>
      </c>
      <c r="U132" s="15">
        <f>K132/255</f>
        <v>0.80784313725490198</v>
      </c>
      <c r="V132" s="15">
        <f>L132/255</f>
        <v>0.92156862745098034</v>
      </c>
      <c r="W132" s="14">
        <f>MIN(T132:V132)</f>
        <v>0.52941176470588236</v>
      </c>
      <c r="X132" s="13">
        <f>MAX(T132:V132)</f>
        <v>0.92156862745098034</v>
      </c>
      <c r="Y132" s="1">
        <f>X132+W132</f>
        <v>1.4509803921568627</v>
      </c>
      <c r="Z132" s="1">
        <f>X132-W132</f>
        <v>0.39215686274509798</v>
      </c>
      <c r="AA132" s="1">
        <f>Z132 / Y132</f>
        <v>0.27027027027027023</v>
      </c>
      <c r="AB132" s="1">
        <f>Z132 / (2 - Y132)</f>
        <v>0.71428571428571408</v>
      </c>
      <c r="AC132" s="1" t="str">
        <f>INDEX(T$1:V$1, 0, MATCH(MAX(T132:V132), T132:V132, 0))</f>
        <v>Blue</v>
      </c>
      <c r="AD132" s="4">
        <f>IF(AG132 &lt; 0, AG132 + 360, AG132)</f>
        <v>342.6</v>
      </c>
      <c r="AE132" s="4">
        <f>IF(AH132 &lt; 0, AH132 + 360, AH132)</f>
        <v>180</v>
      </c>
      <c r="AF132" s="4">
        <f>IF(AI132 &lt; 0, AI132 + 360, AI132)</f>
        <v>197.4</v>
      </c>
      <c r="AG132" s="3">
        <f>IF(Z132 = 0, 0, ((U132 - V132) / Z132) * 60)</f>
        <v>-17.399999999999991</v>
      </c>
      <c r="AH132" s="3">
        <f>IF(Z132 = 0, 0, (2 + ((V132-T132) / Z132)) * 60)</f>
        <v>180</v>
      </c>
      <c r="AI132" s="3">
        <f>IF(Z132 = 0, 0, (4 + ((T132-U132) / Z132)) * 60)</f>
        <v>197.4</v>
      </c>
    </row>
    <row r="133" spans="1:35" x14ac:dyDescent="0.3">
      <c r="A133" s="1">
        <f>C132</f>
        <v>255</v>
      </c>
      <c r="C133" s="1" t="s">
        <v>158</v>
      </c>
      <c r="I133" s="1" t="s">
        <v>32</v>
      </c>
      <c r="J133" s="18">
        <v>106</v>
      </c>
      <c r="K133" s="18">
        <v>90</v>
      </c>
      <c r="L133" s="18">
        <v>205</v>
      </c>
      <c r="M133" s="8" t="str">
        <f>"[" &amp; REPT(" ", 3 - LEN(J133)) &amp; J133 &amp; "," &amp; REPT(" ", 3 - LEN(K133))  &amp; K133 &amp; "," &amp; REPT(" ", 3 - LEN(L133)) &amp; L133 &amp; "]"</f>
        <v>[106, 90,205]</v>
      </c>
      <c r="N133" s="17">
        <f>LEN(I133)</f>
        <v>9</v>
      </c>
      <c r="O133" s="16" t="str">
        <f>I133 &amp; REPT(" ", N$1 - N133 ) &amp; " : { rgb:" &amp; M133 &amp; ", hsl:" &amp; S133 &amp; "}" &amp; IF(ISBLANK(J134), "", ",")</f>
        <v>slateblue            : { rgb:[106, 90,205], hsl:[248, 53, 58]},</v>
      </c>
      <c r="P133" s="9" t="str">
        <f>TEXT(IF(Q133 = 0, 0, INDEX(AD133:AF133, 1, MATCH(AC133, AD$1:AF$1, 0))), "0")</f>
        <v>248</v>
      </c>
      <c r="Q133" s="9" t="str">
        <f>TEXT(IF(W133 = X133, 0, IF(R133 &lt; 50, AA133, AB133)) * 100, "0")</f>
        <v>53</v>
      </c>
      <c r="R133" s="9" t="str">
        <f>TEXT(Y133 / 2 * 100, "0")</f>
        <v>58</v>
      </c>
      <c r="S133" s="8" t="str">
        <f>"[" &amp; REPT(" ", 3 - LEN(P133)) &amp; P133 &amp; "," &amp; REPT(" ", 3 - LEN(Q133))  &amp; Q133 &amp; "," &amp; REPT(" ", 3 - LEN(R133)) &amp; R133 &amp; "]"</f>
        <v>[248, 53, 58]</v>
      </c>
      <c r="T133" s="15">
        <f>J133/255</f>
        <v>0.41568627450980394</v>
      </c>
      <c r="U133" s="15">
        <f>K133/255</f>
        <v>0.35294117647058826</v>
      </c>
      <c r="V133" s="15">
        <f>L133/255</f>
        <v>0.80392156862745101</v>
      </c>
      <c r="W133" s="14">
        <f>MIN(T133:V133)</f>
        <v>0.35294117647058826</v>
      </c>
      <c r="X133" s="13">
        <f>MAX(T133:V133)</f>
        <v>0.80392156862745101</v>
      </c>
      <c r="Y133" s="1">
        <f>X133+W133</f>
        <v>1.1568627450980393</v>
      </c>
      <c r="Z133" s="1">
        <f>X133-W133</f>
        <v>0.45098039215686275</v>
      </c>
      <c r="AA133" s="1">
        <f>Z133 / Y133</f>
        <v>0.38983050847457623</v>
      </c>
      <c r="AB133" s="1">
        <f>Z133 / (2 - Y133)</f>
        <v>0.53488372093023262</v>
      </c>
      <c r="AC133" s="1" t="str">
        <f>INDEX(T$1:V$1, 0, MATCH(MAX(T133:V133), T133:V133, 0))</f>
        <v>Blue</v>
      </c>
      <c r="AD133" s="4">
        <f>IF(AG133 &lt; 0, AG133 + 360, AG133)</f>
        <v>300</v>
      </c>
      <c r="AE133" s="4">
        <f>IF(AH133 &lt; 0, AH133 + 360, AH133)</f>
        <v>171.65217391304347</v>
      </c>
      <c r="AF133" s="4">
        <f>IF(AI133 &lt; 0, AI133 + 360, AI133)</f>
        <v>248.34782608695653</v>
      </c>
      <c r="AG133" s="3">
        <f>IF(Z133 = 0, 0, ((U133 - V133) / Z133) * 60)</f>
        <v>-60</v>
      </c>
      <c r="AH133" s="3">
        <f>IF(Z133 = 0, 0, (2 + ((V133-T133) / Z133)) * 60)</f>
        <v>171.65217391304347</v>
      </c>
      <c r="AI133" s="3">
        <f>IF(Z133 = 0, 0, (4 + ((T133-U133) / Z133)) * 60)</f>
        <v>248.34782608695653</v>
      </c>
    </row>
    <row r="134" spans="1:35" x14ac:dyDescent="0.3">
      <c r="A134" s="1" t="str">
        <f>C133</f>
        <v>lightblue</v>
      </c>
      <c r="B134" s="1" t="s">
        <v>157</v>
      </c>
      <c r="C134" s="1">
        <v>173</v>
      </c>
      <c r="D134" s="1">
        <v>216</v>
      </c>
      <c r="E134" s="1">
        <v>230</v>
      </c>
      <c r="I134" s="1" t="s">
        <v>30</v>
      </c>
      <c r="J134" s="18">
        <v>112</v>
      </c>
      <c r="K134" s="18">
        <v>128</v>
      </c>
      <c r="L134" s="18">
        <v>144</v>
      </c>
      <c r="M134" s="8" t="str">
        <f>"[" &amp; REPT(" ", 3 - LEN(J134)) &amp; J134 &amp; "," &amp; REPT(" ", 3 - LEN(K134))  &amp; K134 &amp; "," &amp; REPT(" ", 3 - LEN(L134)) &amp; L134 &amp; "]"</f>
        <v>[112,128,144]</v>
      </c>
      <c r="N134" s="17">
        <f>LEN(I134)</f>
        <v>9</v>
      </c>
      <c r="O134" s="16" t="str">
        <f>I134 &amp; REPT(" ", N$1 - N134 ) &amp; " : { rgb:" &amp; M134 &amp; ", hsl:" &amp; S134 &amp; "}" &amp; IF(ISBLANK(J135), "", ",")</f>
        <v>slategray            : { rgb:[112,128,144], hsl:[210, 13, 50]},</v>
      </c>
      <c r="P134" s="9" t="str">
        <f>TEXT(IF(Q134 = 0, 0, INDEX(AD134:AF134, 1, MATCH(AC134, AD$1:AF$1, 0))), "0")</f>
        <v>210</v>
      </c>
      <c r="Q134" s="9" t="str">
        <f>TEXT(IF(W134 = X134, 0, IF(R134 &lt; 50, AA134, AB134)) * 100, "0")</f>
        <v>13</v>
      </c>
      <c r="R134" s="9" t="str">
        <f>TEXT(Y134 / 2 * 100, "0")</f>
        <v>50</v>
      </c>
      <c r="S134" s="8" t="str">
        <f>"[" &amp; REPT(" ", 3 - LEN(P134)) &amp; P134 &amp; "," &amp; REPT(" ", 3 - LEN(Q134))  &amp; Q134 &amp; "," &amp; REPT(" ", 3 - LEN(R134)) &amp; R134 &amp; "]"</f>
        <v>[210, 13, 50]</v>
      </c>
      <c r="T134" s="15">
        <f>J134/255</f>
        <v>0.4392156862745098</v>
      </c>
      <c r="U134" s="15">
        <f>K134/255</f>
        <v>0.50196078431372548</v>
      </c>
      <c r="V134" s="15">
        <f>L134/255</f>
        <v>0.56470588235294117</v>
      </c>
      <c r="W134" s="14">
        <f>MIN(T134:V134)</f>
        <v>0.4392156862745098</v>
      </c>
      <c r="X134" s="13">
        <f>MAX(T134:V134)</f>
        <v>0.56470588235294117</v>
      </c>
      <c r="Y134" s="1">
        <f>X134+W134</f>
        <v>1.003921568627451</v>
      </c>
      <c r="Z134" s="1">
        <f>X134-W134</f>
        <v>0.12549019607843137</v>
      </c>
      <c r="AA134" s="1">
        <f>Z134 / Y134</f>
        <v>0.125</v>
      </c>
      <c r="AB134" s="1">
        <f>Z134 / (2 - Y134)</f>
        <v>0.12598425196850394</v>
      </c>
      <c r="AC134" s="1" t="str">
        <f>INDEX(T$1:V$1, 0, MATCH(MAX(T134:V134), T134:V134, 0))</f>
        <v>Blue</v>
      </c>
      <c r="AD134" s="4">
        <f>IF(AG134 &lt; 0, AG134 + 360, AG134)</f>
        <v>330</v>
      </c>
      <c r="AE134" s="4">
        <f>IF(AH134 &lt; 0, AH134 + 360, AH134)</f>
        <v>180</v>
      </c>
      <c r="AF134" s="4">
        <f>IF(AI134 &lt; 0, AI134 + 360, AI134)</f>
        <v>210</v>
      </c>
      <c r="AG134" s="3">
        <f>IF(Z134 = 0, 0, ((U134 - V134) / Z134) * 60)</f>
        <v>-30</v>
      </c>
      <c r="AH134" s="3">
        <f>IF(Z134 = 0, 0, (2 + ((V134-T134) / Z134)) * 60)</f>
        <v>180</v>
      </c>
      <c r="AI134" s="3">
        <f>IF(Z134 = 0, 0, (4 + ((T134-U134) / Z134)) * 60)</f>
        <v>210</v>
      </c>
    </row>
    <row r="135" spans="1:35" x14ac:dyDescent="0.3">
      <c r="A135" s="1">
        <f>C134</f>
        <v>173</v>
      </c>
      <c r="C135" s="1" t="s">
        <v>156</v>
      </c>
      <c r="I135" s="1" t="s">
        <v>29</v>
      </c>
      <c r="J135" s="18">
        <v>112</v>
      </c>
      <c r="K135" s="18">
        <v>128</v>
      </c>
      <c r="L135" s="18">
        <v>144</v>
      </c>
      <c r="M135" s="8" t="str">
        <f>"[" &amp; REPT(" ", 3 - LEN(J135)) &amp; J135 &amp; "," &amp; REPT(" ", 3 - LEN(K135))  &amp; K135 &amp; "," &amp; REPT(" ", 3 - LEN(L135)) &amp; L135 &amp; "]"</f>
        <v>[112,128,144]</v>
      </c>
      <c r="N135" s="17">
        <f>LEN(I135)</f>
        <v>9</v>
      </c>
      <c r="O135" s="16" t="str">
        <f>I135 &amp; REPT(" ", N$1 - N135 ) &amp; " : { rgb:" &amp; M135 &amp; ", hsl:" &amp; S135 &amp; "}" &amp; IF(ISBLANK(J136), "", ",")</f>
        <v>slategrey            : { rgb:[112,128,144], hsl:[210, 13, 50]},</v>
      </c>
      <c r="P135" s="9" t="str">
        <f>TEXT(IF(Q135 = 0, 0, INDEX(AD135:AF135, 1, MATCH(AC135, AD$1:AF$1, 0))), "0")</f>
        <v>210</v>
      </c>
      <c r="Q135" s="9" t="str">
        <f>TEXT(IF(W135 = X135, 0, IF(R135 &lt; 50, AA135, AB135)) * 100, "0")</f>
        <v>13</v>
      </c>
      <c r="R135" s="9" t="str">
        <f>TEXT(Y135 / 2 * 100, "0")</f>
        <v>50</v>
      </c>
      <c r="S135" s="8" t="str">
        <f>"[" &amp; REPT(" ", 3 - LEN(P135)) &amp; P135 &amp; "," &amp; REPT(" ", 3 - LEN(Q135))  &amp; Q135 &amp; "," &amp; REPT(" ", 3 - LEN(R135)) &amp; R135 &amp; "]"</f>
        <v>[210, 13, 50]</v>
      </c>
      <c r="T135" s="15">
        <f>J135/255</f>
        <v>0.4392156862745098</v>
      </c>
      <c r="U135" s="15">
        <f>K135/255</f>
        <v>0.50196078431372548</v>
      </c>
      <c r="V135" s="15">
        <f>L135/255</f>
        <v>0.56470588235294117</v>
      </c>
      <c r="W135" s="14">
        <f>MIN(T135:V135)</f>
        <v>0.4392156862745098</v>
      </c>
      <c r="X135" s="13">
        <f>MAX(T135:V135)</f>
        <v>0.56470588235294117</v>
      </c>
      <c r="Y135" s="1">
        <f>X135+W135</f>
        <v>1.003921568627451</v>
      </c>
      <c r="Z135" s="1">
        <f>X135-W135</f>
        <v>0.12549019607843137</v>
      </c>
      <c r="AA135" s="1">
        <f>Z135 / Y135</f>
        <v>0.125</v>
      </c>
      <c r="AB135" s="1">
        <f>Z135 / (2 - Y135)</f>
        <v>0.12598425196850394</v>
      </c>
      <c r="AC135" s="1" t="str">
        <f>INDEX(T$1:V$1, 0, MATCH(MAX(T135:V135), T135:V135, 0))</f>
        <v>Blue</v>
      </c>
      <c r="AD135" s="4">
        <f>IF(AG135 &lt; 0, AG135 + 360, AG135)</f>
        <v>330</v>
      </c>
      <c r="AE135" s="4">
        <f>IF(AH135 &lt; 0, AH135 + 360, AH135)</f>
        <v>180</v>
      </c>
      <c r="AF135" s="4">
        <f>IF(AI135 &lt; 0, AI135 + 360, AI135)</f>
        <v>210</v>
      </c>
      <c r="AG135" s="3">
        <f>IF(Z135 = 0, 0, ((U135 - V135) / Z135) * 60)</f>
        <v>-30</v>
      </c>
      <c r="AH135" s="3">
        <f>IF(Z135 = 0, 0, (2 + ((V135-T135) / Z135)) * 60)</f>
        <v>180</v>
      </c>
      <c r="AI135" s="3">
        <f>IF(Z135 = 0, 0, (4 + ((T135-U135) / Z135)) * 60)</f>
        <v>210</v>
      </c>
    </row>
    <row r="136" spans="1:35" x14ac:dyDescent="0.3">
      <c r="A136" s="1" t="str">
        <f>C135</f>
        <v>lightcoral</v>
      </c>
      <c r="B136" s="1" t="s">
        <v>155</v>
      </c>
      <c r="C136" s="1">
        <v>240</v>
      </c>
      <c r="D136" s="1">
        <v>128</v>
      </c>
      <c r="E136" s="1">
        <v>128</v>
      </c>
      <c r="I136" s="1" t="s">
        <v>27</v>
      </c>
      <c r="J136" s="18">
        <v>255</v>
      </c>
      <c r="K136" s="18">
        <v>250</v>
      </c>
      <c r="L136" s="18">
        <v>250</v>
      </c>
      <c r="M136" s="8" t="str">
        <f>"[" &amp; REPT(" ", 3 - LEN(J136)) &amp; J136 &amp; "," &amp; REPT(" ", 3 - LEN(K136))  &amp; K136 &amp; "," &amp; REPT(" ", 3 - LEN(L136)) &amp; L136 &amp; "]"</f>
        <v>[255,250,250]</v>
      </c>
      <c r="N136" s="17">
        <f>LEN(I136)</f>
        <v>4</v>
      </c>
      <c r="O136" s="16" t="str">
        <f>I136 &amp; REPT(" ", N$1 - N136 ) &amp; " : { rgb:" &amp; M136 &amp; ", hsl:" &amp; S136 &amp; "}" &amp; IF(ISBLANK(J137), "", ",")</f>
        <v>snow                 : { rgb:[255,250,250], hsl:[  0,100, 99]},</v>
      </c>
      <c r="P136" s="9" t="str">
        <f>TEXT(IF(Q136 = 0, 0, INDEX(AD136:AF136, 1, MATCH(AC136, AD$1:AF$1, 0))), "0")</f>
        <v>0</v>
      </c>
      <c r="Q136" s="9" t="str">
        <f>TEXT(IF(W136 = X136, 0, IF(R136 &lt; 50, AA136, AB136)) * 100, "0")</f>
        <v>100</v>
      </c>
      <c r="R136" s="9" t="str">
        <f>TEXT(Y136 / 2 * 100, "0")</f>
        <v>99</v>
      </c>
      <c r="S136" s="8" t="str">
        <f>"[" &amp; REPT(" ", 3 - LEN(P136)) &amp; P136 &amp; "," &amp; REPT(" ", 3 - LEN(Q136))  &amp; Q136 &amp; "," &amp; REPT(" ", 3 - LEN(R136)) &amp; R136 &amp; "]"</f>
        <v>[  0,100, 99]</v>
      </c>
      <c r="T136" s="15">
        <f>J136/255</f>
        <v>1</v>
      </c>
      <c r="U136" s="15">
        <f>K136/255</f>
        <v>0.98039215686274506</v>
      </c>
      <c r="V136" s="15">
        <f>L136/255</f>
        <v>0.98039215686274506</v>
      </c>
      <c r="W136" s="14">
        <f>MIN(T136:V136)</f>
        <v>0.98039215686274506</v>
      </c>
      <c r="X136" s="13">
        <f>MAX(T136:V136)</f>
        <v>1</v>
      </c>
      <c r="Y136" s="1">
        <f>X136+W136</f>
        <v>1.9803921568627452</v>
      </c>
      <c r="Z136" s="1">
        <f>X136-W136</f>
        <v>1.9607843137254943E-2</v>
      </c>
      <c r="AA136" s="1">
        <f>Z136 / Y136</f>
        <v>9.9009900990099219E-3</v>
      </c>
      <c r="AB136" s="1">
        <f>Z136 / (2 - Y136)</f>
        <v>1.0000000000000058</v>
      </c>
      <c r="AC136" s="1" t="str">
        <f>INDEX(T$1:V$1, 0, MATCH(MAX(T136:V136), T136:V136, 0))</f>
        <v>Red</v>
      </c>
      <c r="AD136" s="4">
        <f>IF(AG136 &lt; 0, AG136 + 360, AG136)</f>
        <v>0</v>
      </c>
      <c r="AE136" s="4">
        <f>IF(AH136 &lt; 0, AH136 + 360, AH136)</f>
        <v>60</v>
      </c>
      <c r="AF136" s="4">
        <f>IF(AI136 &lt; 0, AI136 + 360, AI136)</f>
        <v>300</v>
      </c>
      <c r="AG136" s="3">
        <f>IF(Z136 = 0, 0, ((U136 - V136) / Z136) * 60)</f>
        <v>0</v>
      </c>
      <c r="AH136" s="3">
        <f>IF(Z136 = 0, 0, (2 + ((V136-T136) / Z136)) * 60)</f>
        <v>60</v>
      </c>
      <c r="AI136" s="3">
        <f>IF(Z136 = 0, 0, (4 + ((T136-U136) / Z136)) * 60)</f>
        <v>300</v>
      </c>
    </row>
    <row r="137" spans="1:35" x14ac:dyDescent="0.3">
      <c r="A137" s="1">
        <f>C136</f>
        <v>240</v>
      </c>
      <c r="C137" s="1" t="s">
        <v>154</v>
      </c>
      <c r="I137" s="1" t="s">
        <v>25</v>
      </c>
      <c r="J137" s="18">
        <v>0</v>
      </c>
      <c r="K137" s="18">
        <v>255</v>
      </c>
      <c r="L137" s="18">
        <v>127</v>
      </c>
      <c r="M137" s="8" t="str">
        <f>"[" &amp; REPT(" ", 3 - LEN(J137)) &amp; J137 &amp; "," &amp; REPT(" ", 3 - LEN(K137))  &amp; K137 &amp; "," &amp; REPT(" ", 3 - LEN(L137)) &amp; L137 &amp; "]"</f>
        <v>[  0,255,127]</v>
      </c>
      <c r="N137" s="17">
        <f>LEN(I137)</f>
        <v>11</v>
      </c>
      <c r="O137" s="16" t="str">
        <f>I137 &amp; REPT(" ", N$1 - N137 ) &amp; " : { rgb:" &amp; M137 &amp; ", hsl:" &amp; S137 &amp; "}" &amp; IF(ISBLANK(J138), "", ",")</f>
        <v>springgreen          : { rgb:[  0,255,127], hsl:[150,100, 50]},</v>
      </c>
      <c r="P137" s="9" t="str">
        <f>TEXT(IF(Q137 = 0, 0, INDEX(AD137:AF137, 1, MATCH(AC137, AD$1:AF$1, 0))), "0")</f>
        <v>150</v>
      </c>
      <c r="Q137" s="9" t="str">
        <f>TEXT(IF(W137 = X137, 0, IF(R137 &lt; 50, AA137, AB137)) * 100, "0")</f>
        <v>100</v>
      </c>
      <c r="R137" s="9" t="str">
        <f>TEXT(Y137 / 2 * 100, "0")</f>
        <v>50</v>
      </c>
      <c r="S137" s="8" t="str">
        <f>"[" &amp; REPT(" ", 3 - LEN(P137)) &amp; P137 &amp; "," &amp; REPT(" ", 3 - LEN(Q137))  &amp; Q137 &amp; "," &amp; REPT(" ", 3 - LEN(R137)) &amp; R137 &amp; "]"</f>
        <v>[150,100, 50]</v>
      </c>
      <c r="T137" s="15">
        <f>J137/255</f>
        <v>0</v>
      </c>
      <c r="U137" s="15">
        <f>K137/255</f>
        <v>1</v>
      </c>
      <c r="V137" s="15">
        <f>L137/255</f>
        <v>0.49803921568627452</v>
      </c>
      <c r="W137" s="14">
        <f>MIN(T137:V137)</f>
        <v>0</v>
      </c>
      <c r="X137" s="13">
        <f>MAX(T137:V137)</f>
        <v>1</v>
      </c>
      <c r="Y137" s="1">
        <f>X137+W137</f>
        <v>1</v>
      </c>
      <c r="Z137" s="1">
        <f>X137-W137</f>
        <v>1</v>
      </c>
      <c r="AA137" s="1">
        <f>Z137 / Y137</f>
        <v>1</v>
      </c>
      <c r="AB137" s="1">
        <f>Z137 / (2 - Y137)</f>
        <v>1</v>
      </c>
      <c r="AC137" s="1" t="str">
        <f>INDEX(T$1:V$1, 0, MATCH(MAX(T137:V137), T137:V137, 0))</f>
        <v>Green</v>
      </c>
      <c r="AD137" s="4">
        <f>IF(AG137 &lt; 0, AG137 + 360, AG137)</f>
        <v>30.117647058823529</v>
      </c>
      <c r="AE137" s="4">
        <f>IF(AH137 &lt; 0, AH137 + 360, AH137)</f>
        <v>149.88235294117646</v>
      </c>
      <c r="AF137" s="4">
        <f>IF(AI137 &lt; 0, AI137 + 360, AI137)</f>
        <v>180</v>
      </c>
      <c r="AG137" s="3">
        <f>IF(Z137 = 0, 0, ((U137 - V137) / Z137) * 60)</f>
        <v>30.117647058823529</v>
      </c>
      <c r="AH137" s="3">
        <f>IF(Z137 = 0, 0, (2 + ((V137-T137) / Z137)) * 60)</f>
        <v>149.88235294117646</v>
      </c>
      <c r="AI137" s="3">
        <f>IF(Z137 = 0, 0, (4 + ((T137-U137) / Z137)) * 60)</f>
        <v>180</v>
      </c>
    </row>
    <row r="138" spans="1:35" x14ac:dyDescent="0.3">
      <c r="A138" s="1" t="str">
        <f>C137</f>
        <v>lightcyan</v>
      </c>
      <c r="B138" s="1" t="s">
        <v>153</v>
      </c>
      <c r="C138" s="1">
        <v>224</v>
      </c>
      <c r="D138" s="1">
        <v>255</v>
      </c>
      <c r="E138" s="1">
        <v>255</v>
      </c>
      <c r="I138" s="1" t="s">
        <v>23</v>
      </c>
      <c r="J138" s="18">
        <v>70</v>
      </c>
      <c r="K138" s="18">
        <v>130</v>
      </c>
      <c r="L138" s="18">
        <v>180</v>
      </c>
      <c r="M138" s="8" t="str">
        <f>"[" &amp; REPT(" ", 3 - LEN(J138)) &amp; J138 &amp; "," &amp; REPT(" ", 3 - LEN(K138))  &amp; K138 &amp; "," &amp; REPT(" ", 3 - LEN(L138)) &amp; L138 &amp; "]"</f>
        <v>[ 70,130,180]</v>
      </c>
      <c r="N138" s="17">
        <f>LEN(I138)</f>
        <v>9</v>
      </c>
      <c r="O138" s="16" t="str">
        <f>I138 &amp; REPT(" ", N$1 - N138 ) &amp; " : { rgb:" &amp; M138 &amp; ", hsl:" &amp; S138 &amp; "}" &amp; IF(ISBLANK(J139), "", ",")</f>
        <v>steelblue            : { rgb:[ 70,130,180], hsl:[207, 42, 49]},</v>
      </c>
      <c r="P138" s="9" t="str">
        <f>TEXT(IF(Q138 = 0, 0, INDEX(AD138:AF138, 1, MATCH(AC138, AD$1:AF$1, 0))), "0")</f>
        <v>207</v>
      </c>
      <c r="Q138" s="9" t="str">
        <f>TEXT(IF(W138 = X138, 0, IF(R138 &lt; 50, AA138, AB138)) * 100, "0")</f>
        <v>42</v>
      </c>
      <c r="R138" s="9" t="str">
        <f>TEXT(Y138 / 2 * 100, "0")</f>
        <v>49</v>
      </c>
      <c r="S138" s="8" t="str">
        <f>"[" &amp; REPT(" ", 3 - LEN(P138)) &amp; P138 &amp; "," &amp; REPT(" ", 3 - LEN(Q138))  &amp; Q138 &amp; "," &amp; REPT(" ", 3 - LEN(R138)) &amp; R138 &amp; "]"</f>
        <v>[207, 42, 49]</v>
      </c>
      <c r="T138" s="15">
        <f>J138/255</f>
        <v>0.27450980392156865</v>
      </c>
      <c r="U138" s="15">
        <f>K138/255</f>
        <v>0.50980392156862742</v>
      </c>
      <c r="V138" s="15">
        <f>L138/255</f>
        <v>0.70588235294117652</v>
      </c>
      <c r="W138" s="14">
        <f>MIN(T138:V138)</f>
        <v>0.27450980392156865</v>
      </c>
      <c r="X138" s="13">
        <f>MAX(T138:V138)</f>
        <v>0.70588235294117652</v>
      </c>
      <c r="Y138" s="1">
        <f>X138+W138</f>
        <v>0.98039215686274517</v>
      </c>
      <c r="Z138" s="1">
        <f>X138-W138</f>
        <v>0.43137254901960786</v>
      </c>
      <c r="AA138" s="1">
        <f>Z138 / Y138</f>
        <v>0.44</v>
      </c>
      <c r="AB138" s="1">
        <f>Z138 / (2 - Y138)</f>
        <v>0.42307692307692313</v>
      </c>
      <c r="AC138" s="1" t="str">
        <f>INDEX(T$1:V$1, 0, MATCH(MAX(T138:V138), T138:V138, 0))</f>
        <v>Blue</v>
      </c>
      <c r="AD138" s="4">
        <f>IF(AG138 &lt; 0, AG138 + 360, AG138)</f>
        <v>332.72727272727275</v>
      </c>
      <c r="AE138" s="4">
        <f>IF(AH138 &lt; 0, AH138 + 360, AH138)</f>
        <v>180</v>
      </c>
      <c r="AF138" s="4">
        <f>IF(AI138 &lt; 0, AI138 + 360, AI138)</f>
        <v>207.27272727272728</v>
      </c>
      <c r="AG138" s="3">
        <f>IF(Z138 = 0, 0, ((U138 - V138) / Z138) * 60)</f>
        <v>-27.27272727272728</v>
      </c>
      <c r="AH138" s="3">
        <f>IF(Z138 = 0, 0, (2 + ((V138-T138) / Z138)) * 60)</f>
        <v>180</v>
      </c>
      <c r="AI138" s="3">
        <f>IF(Z138 = 0, 0, (4 + ((T138-U138) / Z138)) * 60)</f>
        <v>207.27272727272728</v>
      </c>
    </row>
    <row r="139" spans="1:35" x14ac:dyDescent="0.3">
      <c r="A139" s="1">
        <f>C138</f>
        <v>224</v>
      </c>
      <c r="C139" s="1" t="s">
        <v>152</v>
      </c>
      <c r="I139" s="1" t="s">
        <v>21</v>
      </c>
      <c r="J139" s="18">
        <v>210</v>
      </c>
      <c r="K139" s="18">
        <v>180</v>
      </c>
      <c r="L139" s="18">
        <v>140</v>
      </c>
      <c r="M139" s="8" t="str">
        <f>"[" &amp; REPT(" ", 3 - LEN(J139)) &amp; J139 &amp; "," &amp; REPT(" ", 3 - LEN(K139))  &amp; K139 &amp; "," &amp; REPT(" ", 3 - LEN(L139)) &amp; L139 &amp; "]"</f>
        <v>[210,180,140]</v>
      </c>
      <c r="N139" s="17">
        <f>LEN(I139)</f>
        <v>3</v>
      </c>
      <c r="O139" s="16" t="str">
        <f>I139 &amp; REPT(" ", N$1 - N139 ) &amp; " : { rgb:" &amp; M139 &amp; ", hsl:" &amp; S139 &amp; "}" &amp; IF(ISBLANK(J140), "", ",")</f>
        <v>tan                  : { rgb:[210,180,140], hsl:[ 34, 44, 69]},</v>
      </c>
      <c r="P139" s="9" t="str">
        <f>TEXT(IF(Q139 = 0, 0, INDEX(AD139:AF139, 1, MATCH(AC139, AD$1:AF$1, 0))), "0")</f>
        <v>34</v>
      </c>
      <c r="Q139" s="9" t="str">
        <f>TEXT(IF(W139 = X139, 0, IF(R139 &lt; 50, AA139, AB139)) * 100, "0")</f>
        <v>44</v>
      </c>
      <c r="R139" s="9" t="str">
        <f>TEXT(Y139 / 2 * 100, "0")</f>
        <v>69</v>
      </c>
      <c r="S139" s="8" t="str">
        <f>"[" &amp; REPT(" ", 3 - LEN(P139)) &amp; P139 &amp; "," &amp; REPT(" ", 3 - LEN(Q139))  &amp; Q139 &amp; "," &amp; REPT(" ", 3 - LEN(R139)) &amp; R139 &amp; "]"</f>
        <v>[ 34, 44, 69]</v>
      </c>
      <c r="T139" s="15">
        <f>J139/255</f>
        <v>0.82352941176470584</v>
      </c>
      <c r="U139" s="15">
        <f>K139/255</f>
        <v>0.70588235294117652</v>
      </c>
      <c r="V139" s="15">
        <f>L139/255</f>
        <v>0.5490196078431373</v>
      </c>
      <c r="W139" s="14">
        <f>MIN(T139:V139)</f>
        <v>0.5490196078431373</v>
      </c>
      <c r="X139" s="13">
        <f>MAX(T139:V139)</f>
        <v>0.82352941176470584</v>
      </c>
      <c r="Y139" s="1">
        <f>X139+W139</f>
        <v>1.3725490196078431</v>
      </c>
      <c r="Z139" s="1">
        <f>X139-W139</f>
        <v>0.27450980392156854</v>
      </c>
      <c r="AA139" s="1">
        <f>Z139 / Y139</f>
        <v>0.19999999999999993</v>
      </c>
      <c r="AB139" s="1">
        <f>Z139 / (2 - Y139)</f>
        <v>0.43749999999999989</v>
      </c>
      <c r="AC139" s="1" t="str">
        <f>INDEX(T$1:V$1, 0, MATCH(MAX(T139:V139), T139:V139, 0))</f>
        <v>Red</v>
      </c>
      <c r="AD139" s="4">
        <f>IF(AG139 &lt; 0, AG139 + 360, AG139)</f>
        <v>34.285714285714299</v>
      </c>
      <c r="AE139" s="4">
        <f>IF(AH139 &lt; 0, AH139 + 360, AH139)</f>
        <v>60</v>
      </c>
      <c r="AF139" s="4">
        <f>IF(AI139 &lt; 0, AI139 + 360, AI139)</f>
        <v>265.71428571428572</v>
      </c>
      <c r="AG139" s="3">
        <f>IF(Z139 = 0, 0, ((U139 - V139) / Z139) * 60)</f>
        <v>34.285714285714299</v>
      </c>
      <c r="AH139" s="3">
        <f>IF(Z139 = 0, 0, (2 + ((V139-T139) / Z139)) * 60)</f>
        <v>60</v>
      </c>
      <c r="AI139" s="3">
        <f>IF(Z139 = 0, 0, (4 + ((T139-U139) / Z139)) * 60)</f>
        <v>265.71428571428572</v>
      </c>
    </row>
    <row r="140" spans="1:35" x14ac:dyDescent="0.3">
      <c r="A140" s="1" t="str">
        <f>C139</f>
        <v>lightgoldenrodyellow</v>
      </c>
      <c r="B140" s="1" t="s">
        <v>151</v>
      </c>
      <c r="C140" s="1">
        <v>250</v>
      </c>
      <c r="D140" s="1">
        <v>250</v>
      </c>
      <c r="E140" s="1">
        <v>210</v>
      </c>
      <c r="I140" s="1" t="s">
        <v>19</v>
      </c>
      <c r="J140" s="18">
        <v>0</v>
      </c>
      <c r="K140" s="18">
        <v>128</v>
      </c>
      <c r="L140" s="18">
        <v>128</v>
      </c>
      <c r="M140" s="8" t="str">
        <f>"[" &amp; REPT(" ", 3 - LEN(J140)) &amp; J140 &amp; "," &amp; REPT(" ", 3 - LEN(K140))  &amp; K140 &amp; "," &amp; REPT(" ", 3 - LEN(L140)) &amp; L140 &amp; "]"</f>
        <v>[  0,128,128]</v>
      </c>
      <c r="N140" s="17">
        <f>LEN(I140)</f>
        <v>4</v>
      </c>
      <c r="O140" s="16" t="str">
        <f>I140 &amp; REPT(" ", N$1 - N140 ) &amp; " : { rgb:" &amp; M140 &amp; ", hsl:" &amp; S140 &amp; "}" &amp; IF(ISBLANK(J141), "", ",")</f>
        <v>teal                 : { rgb:[  0,128,128], hsl:[180, 34, 25]},</v>
      </c>
      <c r="P140" s="9" t="str">
        <f>TEXT(IF(Q140 = 0, 0, INDEX(AD140:AF140, 1, MATCH(AC140, AD$1:AF$1, 0))), "0")</f>
        <v>180</v>
      </c>
      <c r="Q140" s="9" t="str">
        <f>TEXT(IF(W140 = X140, 0, IF(R140 &lt; 50, AA140, AB140)) * 100, "0")</f>
        <v>34</v>
      </c>
      <c r="R140" s="9" t="str">
        <f>TEXT(Y140 / 2 * 100, "0")</f>
        <v>25</v>
      </c>
      <c r="S140" s="8" t="str">
        <f>"[" &amp; REPT(" ", 3 - LEN(P140)) &amp; P140 &amp; "," &amp; REPT(" ", 3 - LEN(Q140))  &amp; Q140 &amp; "," &amp; REPT(" ", 3 - LEN(R140)) &amp; R140 &amp; "]"</f>
        <v>[180, 34, 25]</v>
      </c>
      <c r="T140" s="15">
        <f>J140/255</f>
        <v>0</v>
      </c>
      <c r="U140" s="15">
        <f>K140/255</f>
        <v>0.50196078431372548</v>
      </c>
      <c r="V140" s="15">
        <f>L140/255</f>
        <v>0.50196078431372548</v>
      </c>
      <c r="W140" s="14">
        <f>MIN(T140:V140)</f>
        <v>0</v>
      </c>
      <c r="X140" s="13">
        <f>MAX(T140:V140)</f>
        <v>0.50196078431372548</v>
      </c>
      <c r="Y140" s="1">
        <f>X140+W140</f>
        <v>0.50196078431372548</v>
      </c>
      <c r="Z140" s="1">
        <f>X140-W140</f>
        <v>0.50196078431372548</v>
      </c>
      <c r="AA140" s="1">
        <f>Z140 / Y140</f>
        <v>1</v>
      </c>
      <c r="AB140" s="1">
        <f>Z140 / (2 - Y140)</f>
        <v>0.33507853403141363</v>
      </c>
      <c r="AC140" s="1" t="str">
        <f>INDEX(T$1:V$1, 0, MATCH(MAX(T140:V140), T140:V140, 0))</f>
        <v>Green</v>
      </c>
      <c r="AD140" s="4">
        <f>IF(AG140 &lt; 0, AG140 + 360, AG140)</f>
        <v>0</v>
      </c>
      <c r="AE140" s="4">
        <f>IF(AH140 &lt; 0, AH140 + 360, AH140)</f>
        <v>180</v>
      </c>
      <c r="AF140" s="4">
        <f>IF(AI140 &lt; 0, AI140 + 360, AI140)</f>
        <v>180</v>
      </c>
      <c r="AG140" s="3">
        <f>IF(Z140 = 0, 0, ((U140 - V140) / Z140) * 60)</f>
        <v>0</v>
      </c>
      <c r="AH140" s="3">
        <f>IF(Z140 = 0, 0, (2 + ((V140-T140) / Z140)) * 60)</f>
        <v>180</v>
      </c>
      <c r="AI140" s="3">
        <f>IF(Z140 = 0, 0, (4 + ((T140-U140) / Z140)) * 60)</f>
        <v>180</v>
      </c>
    </row>
    <row r="141" spans="1:35" x14ac:dyDescent="0.3">
      <c r="A141" s="1">
        <f>C140</f>
        <v>250</v>
      </c>
      <c r="C141" s="1" t="s">
        <v>150</v>
      </c>
      <c r="I141" s="1" t="s">
        <v>17</v>
      </c>
      <c r="J141" s="18">
        <v>216</v>
      </c>
      <c r="K141" s="18">
        <v>191</v>
      </c>
      <c r="L141" s="18">
        <v>216</v>
      </c>
      <c r="M141" s="8" t="str">
        <f>"[" &amp; REPT(" ", 3 - LEN(J141)) &amp; J141 &amp; "," &amp; REPT(" ", 3 - LEN(K141))  &amp; K141 &amp; "," &amp; REPT(" ", 3 - LEN(L141)) &amp; L141 &amp; "]"</f>
        <v>[216,191,216]</v>
      </c>
      <c r="N141" s="17">
        <f>LEN(I141)</f>
        <v>7</v>
      </c>
      <c r="O141" s="16" t="str">
        <f>I141 &amp; REPT(" ", N$1 - N141 ) &amp; " : { rgb:" &amp; M141 &amp; ", hsl:" &amp; S141 &amp; "}" &amp; IF(ISBLANK(J142), "", ",")</f>
        <v>thistle              : { rgb:[216,191,216], hsl:[300, 24, 80]},</v>
      </c>
      <c r="P141" s="9" t="str">
        <f>TEXT(IF(Q141 = 0, 0, INDEX(AD141:AF141, 1, MATCH(AC141, AD$1:AF$1, 0))), "0")</f>
        <v>300</v>
      </c>
      <c r="Q141" s="9" t="str">
        <f>TEXT(IF(W141 = X141, 0, IF(R141 &lt; 50, AA141, AB141)) * 100, "0")</f>
        <v>24</v>
      </c>
      <c r="R141" s="9" t="str">
        <f>TEXT(Y141 / 2 * 100, "0")</f>
        <v>80</v>
      </c>
      <c r="S141" s="8" t="str">
        <f>"[" &amp; REPT(" ", 3 - LEN(P141)) &amp; P141 &amp; "," &amp; REPT(" ", 3 - LEN(Q141))  &amp; Q141 &amp; "," &amp; REPT(" ", 3 - LEN(R141)) &amp; R141 &amp; "]"</f>
        <v>[300, 24, 80]</v>
      </c>
      <c r="T141" s="15">
        <f>J141/255</f>
        <v>0.84705882352941175</v>
      </c>
      <c r="U141" s="15">
        <f>K141/255</f>
        <v>0.74901960784313726</v>
      </c>
      <c r="V141" s="15">
        <f>L141/255</f>
        <v>0.84705882352941175</v>
      </c>
      <c r="W141" s="14">
        <f>MIN(T141:V141)</f>
        <v>0.74901960784313726</v>
      </c>
      <c r="X141" s="13">
        <f>MAX(T141:V141)</f>
        <v>0.84705882352941175</v>
      </c>
      <c r="Y141" s="1">
        <f>X141+W141</f>
        <v>1.5960784313725491</v>
      </c>
      <c r="Z141" s="1">
        <f>X141-W141</f>
        <v>9.8039215686274495E-2</v>
      </c>
      <c r="AA141" s="1">
        <f>Z141 / Y141</f>
        <v>6.1425061425061413E-2</v>
      </c>
      <c r="AB141" s="1">
        <f>Z141 / (2 - Y141)</f>
        <v>0.24271844660194178</v>
      </c>
      <c r="AC141" s="1" t="str">
        <f>INDEX(T$1:V$1, 0, MATCH(MAX(T141:V141), T141:V141, 0))</f>
        <v>Red</v>
      </c>
      <c r="AD141" s="4">
        <f>IF(AG141 &lt; 0, AG141 + 360, AG141)</f>
        <v>300</v>
      </c>
      <c r="AE141" s="4">
        <f>IF(AH141 &lt; 0, AH141 + 360, AH141)</f>
        <v>120</v>
      </c>
      <c r="AF141" s="4">
        <f>IF(AI141 &lt; 0, AI141 + 360, AI141)</f>
        <v>300</v>
      </c>
      <c r="AG141" s="3">
        <f>IF(Z141 = 0, 0, ((U141 - V141) / Z141) * 60)</f>
        <v>-60</v>
      </c>
      <c r="AH141" s="3">
        <f>IF(Z141 = 0, 0, (2 + ((V141-T141) / Z141)) * 60)</f>
        <v>120</v>
      </c>
      <c r="AI141" s="3">
        <f>IF(Z141 = 0, 0, (4 + ((T141-U141) / Z141)) * 60)</f>
        <v>300</v>
      </c>
    </row>
    <row r="142" spans="1:35" x14ac:dyDescent="0.3">
      <c r="A142" s="1" t="str">
        <f>C141</f>
        <v>lightgray</v>
      </c>
      <c r="B142" s="1" t="s">
        <v>146</v>
      </c>
      <c r="C142" s="1">
        <v>211</v>
      </c>
      <c r="D142" s="1">
        <v>211</v>
      </c>
      <c r="E142" s="1">
        <v>211</v>
      </c>
      <c r="I142" s="1" t="s">
        <v>15</v>
      </c>
      <c r="J142" s="18">
        <v>255</v>
      </c>
      <c r="K142" s="18">
        <v>99</v>
      </c>
      <c r="L142" s="18">
        <v>71</v>
      </c>
      <c r="M142" s="8" t="str">
        <f>"[" &amp; REPT(" ", 3 - LEN(J142)) &amp; J142 &amp; "," &amp; REPT(" ", 3 - LEN(K142))  &amp; K142 &amp; "," &amp; REPT(" ", 3 - LEN(L142)) &amp; L142 &amp; "]"</f>
        <v>[255, 99, 71]</v>
      </c>
      <c r="N142" s="17">
        <f>LEN(I142)</f>
        <v>6</v>
      </c>
      <c r="O142" s="16" t="str">
        <f>I142 &amp; REPT(" ", N$1 - N142 ) &amp; " : { rgb:" &amp; M142 &amp; ", hsl:" &amp; S142 &amp; "}" &amp; IF(ISBLANK(J143), "", ",")</f>
        <v>tomato               : { rgb:[255, 99, 71], hsl:[  9,100, 64]},</v>
      </c>
      <c r="P142" s="9" t="str">
        <f>TEXT(IF(Q142 = 0, 0, INDEX(AD142:AF142, 1, MATCH(AC142, AD$1:AF$1, 0))), "0")</f>
        <v>9</v>
      </c>
      <c r="Q142" s="9" t="str">
        <f>TEXT(IF(W142 = X142, 0, IF(R142 &lt; 50, AA142, AB142)) * 100, "0")</f>
        <v>100</v>
      </c>
      <c r="R142" s="9" t="str">
        <f>TEXT(Y142 / 2 * 100, "0")</f>
        <v>64</v>
      </c>
      <c r="S142" s="8" t="str">
        <f>"[" &amp; REPT(" ", 3 - LEN(P142)) &amp; P142 &amp; "," &amp; REPT(" ", 3 - LEN(Q142))  &amp; Q142 &amp; "," &amp; REPT(" ", 3 - LEN(R142)) &amp; R142 &amp; "]"</f>
        <v>[  9,100, 64]</v>
      </c>
      <c r="T142" s="15">
        <f>J142/255</f>
        <v>1</v>
      </c>
      <c r="U142" s="15">
        <f>K142/255</f>
        <v>0.38823529411764707</v>
      </c>
      <c r="V142" s="15">
        <f>L142/255</f>
        <v>0.27843137254901962</v>
      </c>
      <c r="W142" s="14">
        <f>MIN(T142:V142)</f>
        <v>0.27843137254901962</v>
      </c>
      <c r="X142" s="13">
        <f>MAX(T142:V142)</f>
        <v>1</v>
      </c>
      <c r="Y142" s="1">
        <f>X142+W142</f>
        <v>1.2784313725490195</v>
      </c>
      <c r="Z142" s="1">
        <f>X142-W142</f>
        <v>0.72156862745098038</v>
      </c>
      <c r="AA142" s="1">
        <f>Z142 / Y142</f>
        <v>0.5644171779141105</v>
      </c>
      <c r="AB142" s="1">
        <f>Z142 / (2 - Y142)</f>
        <v>0.99999999999999989</v>
      </c>
      <c r="AC142" s="1" t="str">
        <f>INDEX(T$1:V$1, 0, MATCH(MAX(T142:V142), T142:V142, 0))</f>
        <v>Red</v>
      </c>
      <c r="AD142" s="4">
        <f>IF(AG142 &lt; 0, AG142 + 360, AG142)</f>
        <v>9.1304347826086953</v>
      </c>
      <c r="AE142" s="4">
        <f>IF(AH142 &lt; 0, AH142 + 360, AH142)</f>
        <v>60</v>
      </c>
      <c r="AF142" s="4">
        <f>IF(AI142 &lt; 0, AI142 + 360, AI142)</f>
        <v>290.86956521739131</v>
      </c>
      <c r="AG142" s="3">
        <f>IF(Z142 = 0, 0, ((U142 - V142) / Z142) * 60)</f>
        <v>9.1304347826086953</v>
      </c>
      <c r="AH142" s="3">
        <f>IF(Z142 = 0, 0, (2 + ((V142-T142) / Z142)) * 60)</f>
        <v>60</v>
      </c>
      <c r="AI142" s="3">
        <f>IF(Z142 = 0, 0, (4 + ((T142-U142) / Z142)) * 60)</f>
        <v>290.86956521739131</v>
      </c>
    </row>
    <row r="143" spans="1:35" x14ac:dyDescent="0.3">
      <c r="A143" s="1">
        <f>C142</f>
        <v>211</v>
      </c>
      <c r="C143" s="1" t="s">
        <v>149</v>
      </c>
      <c r="I143" s="1" t="s">
        <v>13</v>
      </c>
      <c r="J143" s="18">
        <v>64</v>
      </c>
      <c r="K143" s="18">
        <v>224</v>
      </c>
      <c r="L143" s="18">
        <v>208</v>
      </c>
      <c r="M143" s="8" t="str">
        <f>"[" &amp; REPT(" ", 3 - LEN(J143)) &amp; J143 &amp; "," &amp; REPT(" ", 3 - LEN(K143))  &amp; K143 &amp; "," &amp; REPT(" ", 3 - LEN(L143)) &amp; L143 &amp; "]"</f>
        <v>[ 64,224,208]</v>
      </c>
      <c r="N143" s="17">
        <f>LEN(I143)</f>
        <v>9</v>
      </c>
      <c r="O143" s="16" t="str">
        <f>I143 &amp; REPT(" ", N$1 - N143 ) &amp; " : { rgb:" &amp; M143 &amp; ", hsl:" &amp; S143 &amp; "}" &amp; IF(ISBLANK(J144), "", ",")</f>
        <v>turquoise            : { rgb:[ 64,224,208], hsl:[174, 72, 56]},</v>
      </c>
      <c r="P143" s="9" t="str">
        <f>TEXT(IF(Q143 = 0, 0, INDEX(AD143:AF143, 1, MATCH(AC143, AD$1:AF$1, 0))), "0")</f>
        <v>174</v>
      </c>
      <c r="Q143" s="9" t="str">
        <f>TEXT(IF(W143 = X143, 0, IF(R143 &lt; 50, AA143, AB143)) * 100, "0")</f>
        <v>72</v>
      </c>
      <c r="R143" s="9" t="str">
        <f>TEXT(Y143 / 2 * 100, "0")</f>
        <v>56</v>
      </c>
      <c r="S143" s="8" t="str">
        <f>"[" &amp; REPT(" ", 3 - LEN(P143)) &amp; P143 &amp; "," &amp; REPT(" ", 3 - LEN(Q143))  &amp; Q143 &amp; "," &amp; REPT(" ", 3 - LEN(R143)) &amp; R143 &amp; "]"</f>
        <v>[174, 72, 56]</v>
      </c>
      <c r="T143" s="15">
        <f>J143/255</f>
        <v>0.25098039215686274</v>
      </c>
      <c r="U143" s="15">
        <f>K143/255</f>
        <v>0.8784313725490196</v>
      </c>
      <c r="V143" s="15">
        <f>L143/255</f>
        <v>0.81568627450980391</v>
      </c>
      <c r="W143" s="14">
        <f>MIN(T143:V143)</f>
        <v>0.25098039215686274</v>
      </c>
      <c r="X143" s="13">
        <f>MAX(T143:V143)</f>
        <v>0.8784313725490196</v>
      </c>
      <c r="Y143" s="1">
        <f>X143+W143</f>
        <v>1.1294117647058823</v>
      </c>
      <c r="Z143" s="1">
        <f>X143-W143</f>
        <v>0.62745098039215685</v>
      </c>
      <c r="AA143" s="1">
        <f>Z143 / Y143</f>
        <v>0.55555555555555558</v>
      </c>
      <c r="AB143" s="1">
        <f>Z143 / (2 - Y143)</f>
        <v>0.72072072072072069</v>
      </c>
      <c r="AC143" s="1" t="str">
        <f>INDEX(T$1:V$1, 0, MATCH(MAX(T143:V143), T143:V143, 0))</f>
        <v>Green</v>
      </c>
      <c r="AD143" s="4">
        <f>IF(AG143 &lt; 0, AG143 + 360, AG143)</f>
        <v>6</v>
      </c>
      <c r="AE143" s="4">
        <f>IF(AH143 &lt; 0, AH143 + 360, AH143)</f>
        <v>174</v>
      </c>
      <c r="AF143" s="4">
        <f>IF(AI143 &lt; 0, AI143 + 360, AI143)</f>
        <v>180</v>
      </c>
      <c r="AG143" s="3">
        <f>IF(Z143 = 0, 0, ((U143 - V143) / Z143) * 60)</f>
        <v>6</v>
      </c>
      <c r="AH143" s="3">
        <f>IF(Z143 = 0, 0, (2 + ((V143-T143) / Z143)) * 60)</f>
        <v>174</v>
      </c>
      <c r="AI143" s="3">
        <f>IF(Z143 = 0, 0, (4 + ((T143-U143) / Z143)) * 60)</f>
        <v>180</v>
      </c>
    </row>
    <row r="144" spans="1:35" x14ac:dyDescent="0.3">
      <c r="A144" s="1" t="str">
        <f>C143</f>
        <v>lightgreen</v>
      </c>
      <c r="B144" s="1" t="s">
        <v>148</v>
      </c>
      <c r="C144" s="1">
        <v>144</v>
      </c>
      <c r="D144" s="1">
        <v>238</v>
      </c>
      <c r="E144" s="1">
        <v>144</v>
      </c>
      <c r="I144" s="1" t="s">
        <v>11</v>
      </c>
      <c r="J144" s="18">
        <v>238</v>
      </c>
      <c r="K144" s="18">
        <v>130</v>
      </c>
      <c r="L144" s="18">
        <v>238</v>
      </c>
      <c r="M144" s="8" t="str">
        <f>"[" &amp; REPT(" ", 3 - LEN(J144)) &amp; J144 &amp; "," &amp; REPT(" ", 3 - LEN(K144))  &amp; K144 &amp; "," &amp; REPT(" ", 3 - LEN(L144)) &amp; L144 &amp; "]"</f>
        <v>[238,130,238]</v>
      </c>
      <c r="N144" s="17">
        <f>LEN(I144)</f>
        <v>6</v>
      </c>
      <c r="O144" s="16" t="str">
        <f>I144 &amp; REPT(" ", N$1 - N144 ) &amp; " : { rgb:" &amp; M144 &amp; ", hsl:" &amp; S144 &amp; "}" &amp; IF(ISBLANK(J145), "", ",")</f>
        <v>violet               : { rgb:[238,130,238], hsl:[300, 76, 72]},</v>
      </c>
      <c r="P144" s="9" t="str">
        <f>TEXT(IF(Q144 = 0, 0, INDEX(AD144:AF144, 1, MATCH(AC144, AD$1:AF$1, 0))), "0")</f>
        <v>300</v>
      </c>
      <c r="Q144" s="9" t="str">
        <f>TEXT(IF(W144 = X144, 0, IF(R144 &lt; 50, AA144, AB144)) * 100, "0")</f>
        <v>76</v>
      </c>
      <c r="R144" s="9" t="str">
        <f>TEXT(Y144 / 2 * 100, "0")</f>
        <v>72</v>
      </c>
      <c r="S144" s="8" t="str">
        <f>"[" &amp; REPT(" ", 3 - LEN(P144)) &amp; P144 &amp; "," &amp; REPT(" ", 3 - LEN(Q144))  &amp; Q144 &amp; "," &amp; REPT(" ", 3 - LEN(R144)) &amp; R144 &amp; "]"</f>
        <v>[300, 76, 72]</v>
      </c>
      <c r="T144" s="15">
        <f>J144/255</f>
        <v>0.93333333333333335</v>
      </c>
      <c r="U144" s="15">
        <f>K144/255</f>
        <v>0.50980392156862742</v>
      </c>
      <c r="V144" s="15">
        <f>L144/255</f>
        <v>0.93333333333333335</v>
      </c>
      <c r="W144" s="14">
        <f>MIN(T144:V144)</f>
        <v>0.50980392156862742</v>
      </c>
      <c r="X144" s="13">
        <f>MAX(T144:V144)</f>
        <v>0.93333333333333335</v>
      </c>
      <c r="Y144" s="1">
        <f>X144+W144</f>
        <v>1.4431372549019608</v>
      </c>
      <c r="Z144" s="1">
        <f>X144-W144</f>
        <v>0.42352941176470593</v>
      </c>
      <c r="AA144" s="1">
        <f>Z144 / Y144</f>
        <v>0.29347826086956524</v>
      </c>
      <c r="AB144" s="1">
        <f>Z144 / (2 - Y144)</f>
        <v>0.76056338028169024</v>
      </c>
      <c r="AC144" s="1" t="str">
        <f>INDEX(T$1:V$1, 0, MATCH(MAX(T144:V144), T144:V144, 0))</f>
        <v>Red</v>
      </c>
      <c r="AD144" s="4">
        <f>IF(AG144 &lt; 0, AG144 + 360, AG144)</f>
        <v>300</v>
      </c>
      <c r="AE144" s="4">
        <f>IF(AH144 &lt; 0, AH144 + 360, AH144)</f>
        <v>120</v>
      </c>
      <c r="AF144" s="4">
        <f>IF(AI144 &lt; 0, AI144 + 360, AI144)</f>
        <v>300</v>
      </c>
      <c r="AG144" s="3">
        <f>IF(Z144 = 0, 0, ((U144 - V144) / Z144) * 60)</f>
        <v>-60</v>
      </c>
      <c r="AH144" s="3">
        <f>IF(Z144 = 0, 0, (2 + ((V144-T144) / Z144)) * 60)</f>
        <v>120</v>
      </c>
      <c r="AI144" s="3">
        <f>IF(Z144 = 0, 0, (4 + ((T144-U144) / Z144)) * 60)</f>
        <v>300</v>
      </c>
    </row>
    <row r="145" spans="1:35" x14ac:dyDescent="0.3">
      <c r="A145" s="1">
        <f>C144</f>
        <v>144</v>
      </c>
      <c r="C145" s="1" t="s">
        <v>147</v>
      </c>
      <c r="I145" s="1" t="s">
        <v>9</v>
      </c>
      <c r="J145" s="18">
        <v>245</v>
      </c>
      <c r="K145" s="18">
        <v>222</v>
      </c>
      <c r="L145" s="18">
        <v>179</v>
      </c>
      <c r="M145" s="8" t="str">
        <f>"[" &amp; REPT(" ", 3 - LEN(J145)) &amp; J145 &amp; "," &amp; REPT(" ", 3 - LEN(K145))  &amp; K145 &amp; "," &amp; REPT(" ", 3 - LEN(L145)) &amp; L145 &amp; "]"</f>
        <v>[245,222,179]</v>
      </c>
      <c r="N145" s="17">
        <f>LEN(I145)</f>
        <v>5</v>
      </c>
      <c r="O145" s="16" t="str">
        <f>I145 &amp; REPT(" ", N$1 - N145 ) &amp; " : { rgb:" &amp; M145 &amp; ", hsl:" &amp; S145 &amp; "}" &amp; IF(ISBLANK(J146), "", ",")</f>
        <v>wheat                : { rgb:[245,222,179], hsl:[ 39, 77, 83]},</v>
      </c>
      <c r="P145" s="9" t="str">
        <f>TEXT(IF(Q145 = 0, 0, INDEX(AD145:AF145, 1, MATCH(AC145, AD$1:AF$1, 0))), "0")</f>
        <v>39</v>
      </c>
      <c r="Q145" s="9" t="str">
        <f>TEXT(IF(W145 = X145, 0, IF(R145 &lt; 50, AA145, AB145)) * 100, "0")</f>
        <v>77</v>
      </c>
      <c r="R145" s="9" t="str">
        <f>TEXT(Y145 / 2 * 100, "0")</f>
        <v>83</v>
      </c>
      <c r="S145" s="8" t="str">
        <f>"[" &amp; REPT(" ", 3 - LEN(P145)) &amp; P145 &amp; "," &amp; REPT(" ", 3 - LEN(Q145))  &amp; Q145 &amp; "," &amp; REPT(" ", 3 - LEN(R145)) &amp; R145 &amp; "]"</f>
        <v>[ 39, 77, 83]</v>
      </c>
      <c r="T145" s="15">
        <f>J145/255</f>
        <v>0.96078431372549022</v>
      </c>
      <c r="U145" s="15">
        <f>K145/255</f>
        <v>0.87058823529411766</v>
      </c>
      <c r="V145" s="15">
        <f>L145/255</f>
        <v>0.70196078431372544</v>
      </c>
      <c r="W145" s="14">
        <f>MIN(T145:V145)</f>
        <v>0.70196078431372544</v>
      </c>
      <c r="X145" s="13">
        <f>MAX(T145:V145)</f>
        <v>0.96078431372549022</v>
      </c>
      <c r="Y145" s="1">
        <f>X145+W145</f>
        <v>1.6627450980392156</v>
      </c>
      <c r="Z145" s="1">
        <f>X145-W145</f>
        <v>0.25882352941176479</v>
      </c>
      <c r="AA145" s="1">
        <f>Z145 / Y145</f>
        <v>0.15566037735849061</v>
      </c>
      <c r="AB145" s="1">
        <f>Z145 / (2 - Y145)</f>
        <v>0.7674418604651162</v>
      </c>
      <c r="AC145" s="1" t="str">
        <f>INDEX(T$1:V$1, 0, MATCH(MAX(T145:V145), T145:V145, 0))</f>
        <v>Red</v>
      </c>
      <c r="AD145" s="4">
        <f>IF(AG145 &lt; 0, AG145 + 360, AG145)</f>
        <v>39.090909090909093</v>
      </c>
      <c r="AE145" s="4">
        <f>IF(AH145 &lt; 0, AH145 + 360, AH145)</f>
        <v>60</v>
      </c>
      <c r="AF145" s="4">
        <f>IF(AI145 &lt; 0, AI145 + 360, AI145)</f>
        <v>260.90909090909093</v>
      </c>
      <c r="AG145" s="3">
        <f>IF(Z145 = 0, 0, ((U145 - V145) / Z145) * 60)</f>
        <v>39.090909090909093</v>
      </c>
      <c r="AH145" s="3">
        <f>IF(Z145 = 0, 0, (2 + ((V145-T145) / Z145)) * 60)</f>
        <v>60</v>
      </c>
      <c r="AI145" s="3">
        <f>IF(Z145 = 0, 0, (4 + ((T145-U145) / Z145)) * 60)</f>
        <v>260.90909090909093</v>
      </c>
    </row>
    <row r="146" spans="1:35" x14ac:dyDescent="0.3">
      <c r="A146" s="1" t="str">
        <f>C145</f>
        <v>lightgrey</v>
      </c>
      <c r="B146" s="1" t="s">
        <v>146</v>
      </c>
      <c r="C146" s="1">
        <v>211</v>
      </c>
      <c r="D146" s="1">
        <v>211</v>
      </c>
      <c r="E146" s="1">
        <v>211</v>
      </c>
      <c r="I146" s="1" t="s">
        <v>7</v>
      </c>
      <c r="J146" s="18">
        <v>255</v>
      </c>
      <c r="K146" s="18">
        <v>255</v>
      </c>
      <c r="L146" s="18">
        <v>255</v>
      </c>
      <c r="M146" s="8" t="str">
        <f>"[" &amp; REPT(" ", 3 - LEN(J146)) &amp; J146 &amp; "," &amp; REPT(" ", 3 - LEN(K146))  &amp; K146 &amp; "," &amp; REPT(" ", 3 - LEN(L146)) &amp; L146 &amp; "]"</f>
        <v>[255,255,255]</v>
      </c>
      <c r="N146" s="17">
        <f>LEN(I146)</f>
        <v>6</v>
      </c>
      <c r="O146" s="16" t="str">
        <f>I146 &amp; REPT(" ", N$1 - N146 ) &amp; " : { rgb:" &amp; M146 &amp; ", hsl:" &amp; S146 &amp; "}" &amp; IF(ISBLANK(J147), "", ",")</f>
        <v>white                : { rgb:[255,255,255], hsl:[  0,  0,100]},</v>
      </c>
      <c r="P146" s="9" t="str">
        <f>TEXT(IF(Q146 = 0, 0, INDEX(AD146:AF146, 1, MATCH(AC146, AD$1:AF$1, 0))), "0")</f>
        <v>0</v>
      </c>
      <c r="Q146" s="9" t="str">
        <f>TEXT(IF(W146 = X146, 0, IF(R146 &lt; 50, AA146, AB146)) * 100, "0")</f>
        <v>0</v>
      </c>
      <c r="R146" s="9" t="str">
        <f>TEXT(Y146 / 2 * 100, "0")</f>
        <v>100</v>
      </c>
      <c r="S146" s="8" t="str">
        <f>"[" &amp; REPT(" ", 3 - LEN(P146)) &amp; P146 &amp; "," &amp; REPT(" ", 3 - LEN(Q146))  &amp; Q146 &amp; "," &amp; REPT(" ", 3 - LEN(R146)) &amp; R146 &amp; "]"</f>
        <v>[  0,  0,100]</v>
      </c>
      <c r="T146" s="15">
        <f>J146/255</f>
        <v>1</v>
      </c>
      <c r="U146" s="15">
        <f>K146/255</f>
        <v>1</v>
      </c>
      <c r="V146" s="15">
        <f>L146/255</f>
        <v>1</v>
      </c>
      <c r="W146" s="14">
        <f>MIN(T146:V146)</f>
        <v>1</v>
      </c>
      <c r="X146" s="13">
        <f>MAX(T146:V146)</f>
        <v>1</v>
      </c>
      <c r="Y146" s="1">
        <f>X146+W146</f>
        <v>2</v>
      </c>
      <c r="Z146" s="1">
        <f>X146-W146</f>
        <v>0</v>
      </c>
      <c r="AA146" s="1">
        <f>Z146 / Y146</f>
        <v>0</v>
      </c>
      <c r="AB146" s="1" t="e">
        <f>Z146 / (2 - Y146)</f>
        <v>#DIV/0!</v>
      </c>
      <c r="AC146" s="1" t="str">
        <f>INDEX(T$1:V$1, 0, MATCH(MAX(T146:V146), T146:V146, 0))</f>
        <v>Red</v>
      </c>
      <c r="AD146" s="4">
        <f>IF(AG146 &lt; 0, AG146 + 360, AG146)</f>
        <v>0</v>
      </c>
      <c r="AE146" s="4">
        <f>IF(AH146 &lt; 0, AH146 + 360, AH146)</f>
        <v>0</v>
      </c>
      <c r="AF146" s="4">
        <f>IF(AI146 &lt; 0, AI146 + 360, AI146)</f>
        <v>0</v>
      </c>
      <c r="AG146" s="3">
        <f>IF(Z146 = 0, 0, ((U146 - V146) / Z146) * 60)</f>
        <v>0</v>
      </c>
      <c r="AH146" s="3">
        <f>IF(Z146 = 0, 0, (2 + ((V146-T146) / Z146)) * 60)</f>
        <v>0</v>
      </c>
      <c r="AI146" s="3">
        <f>IF(Z146 = 0, 0, (4 + ((T146-U146) / Z146)) * 60)</f>
        <v>0</v>
      </c>
    </row>
    <row r="147" spans="1:35" x14ac:dyDescent="0.3">
      <c r="A147" s="1">
        <f>C146</f>
        <v>211</v>
      </c>
      <c r="C147" s="1" t="s">
        <v>145</v>
      </c>
      <c r="I147" s="1" t="s">
        <v>5</v>
      </c>
      <c r="J147" s="18">
        <v>245</v>
      </c>
      <c r="K147" s="18">
        <v>245</v>
      </c>
      <c r="L147" s="18">
        <v>245</v>
      </c>
      <c r="M147" s="8" t="str">
        <f>"[" &amp; REPT(" ", 3 - LEN(J147)) &amp; J147 &amp; "," &amp; REPT(" ", 3 - LEN(K147))  &amp; K147 &amp; "," &amp; REPT(" ", 3 - LEN(L147)) &amp; L147 &amp; "]"</f>
        <v>[245,245,245]</v>
      </c>
      <c r="N147" s="17">
        <f>LEN(I147)</f>
        <v>10</v>
      </c>
      <c r="O147" s="16" t="str">
        <f>I147 &amp; REPT(" ", N$1 - N147 ) &amp; " : { rgb:" &amp; M147 &amp; ", hsl:" &amp; S147 &amp; "}" &amp; IF(ISBLANK(J148), "", ",")</f>
        <v>whitesmoke           : { rgb:[245,245,245], hsl:[  0,  0, 96]},</v>
      </c>
      <c r="P147" s="9" t="str">
        <f>TEXT(IF(Q147 = 0, 0, INDEX(AD147:AF147, 1, MATCH(AC147, AD$1:AF$1, 0))), "0")</f>
        <v>0</v>
      </c>
      <c r="Q147" s="9" t="str">
        <f>TEXT(IF(W147 = X147, 0, IF(R147 &lt; 50, AA147, AB147)) * 100, "0")</f>
        <v>0</v>
      </c>
      <c r="R147" s="9" t="str">
        <f>TEXT(Y147 / 2 * 100, "0")</f>
        <v>96</v>
      </c>
      <c r="S147" s="8" t="str">
        <f>"[" &amp; REPT(" ", 3 - LEN(P147)) &amp; P147 &amp; "," &amp; REPT(" ", 3 - LEN(Q147))  &amp; Q147 &amp; "," &amp; REPT(" ", 3 - LEN(R147)) &amp; R147 &amp; "]"</f>
        <v>[  0,  0, 96]</v>
      </c>
      <c r="T147" s="15">
        <f>J147/255</f>
        <v>0.96078431372549022</v>
      </c>
      <c r="U147" s="15">
        <f>K147/255</f>
        <v>0.96078431372549022</v>
      </c>
      <c r="V147" s="15">
        <f>L147/255</f>
        <v>0.96078431372549022</v>
      </c>
      <c r="W147" s="14">
        <f>MIN(T147:V147)</f>
        <v>0.96078431372549022</v>
      </c>
      <c r="X147" s="13">
        <f>MAX(T147:V147)</f>
        <v>0.96078431372549022</v>
      </c>
      <c r="Y147" s="1">
        <f>X147+W147</f>
        <v>1.9215686274509804</v>
      </c>
      <c r="Z147" s="1">
        <f>X147-W147</f>
        <v>0</v>
      </c>
      <c r="AA147" s="1">
        <f>Z147 / Y147</f>
        <v>0</v>
      </c>
      <c r="AB147" s="1">
        <f>Z147 / (2 - Y147)</f>
        <v>0</v>
      </c>
      <c r="AC147" s="1" t="str">
        <f>INDEX(T$1:V$1, 0, MATCH(MAX(T147:V147), T147:V147, 0))</f>
        <v>Red</v>
      </c>
      <c r="AD147" s="4">
        <f>IF(AG147 &lt; 0, AG147 + 360, AG147)</f>
        <v>0</v>
      </c>
      <c r="AE147" s="4">
        <f>IF(AH147 &lt; 0, AH147 + 360, AH147)</f>
        <v>0</v>
      </c>
      <c r="AF147" s="4">
        <f>IF(AI147 &lt; 0, AI147 + 360, AI147)</f>
        <v>0</v>
      </c>
      <c r="AG147" s="3">
        <f>IF(Z147 = 0, 0, ((U147 - V147) / Z147) * 60)</f>
        <v>0</v>
      </c>
      <c r="AH147" s="3">
        <f>IF(Z147 = 0, 0, (2 + ((V147-T147) / Z147)) * 60)</f>
        <v>0</v>
      </c>
      <c r="AI147" s="3">
        <f>IF(Z147 = 0, 0, (4 + ((T147-U147) / Z147)) * 60)</f>
        <v>0</v>
      </c>
    </row>
    <row r="148" spans="1:35" x14ac:dyDescent="0.3">
      <c r="A148" s="1" t="str">
        <f>C147</f>
        <v>lightpink</v>
      </c>
      <c r="B148" s="1" t="s">
        <v>144</v>
      </c>
      <c r="C148" s="1">
        <v>255</v>
      </c>
      <c r="D148" s="1">
        <v>182</v>
      </c>
      <c r="E148" s="1">
        <v>193</v>
      </c>
      <c r="I148" s="1" t="s">
        <v>3</v>
      </c>
      <c r="J148" s="18">
        <v>255</v>
      </c>
      <c r="K148" s="18">
        <v>255</v>
      </c>
      <c r="L148" s="18">
        <v>0</v>
      </c>
      <c r="M148" s="8" t="str">
        <f>"[" &amp; REPT(" ", 3 - LEN(J148)) &amp; J148 &amp; "," &amp; REPT(" ", 3 - LEN(K148))  &amp; K148 &amp; "," &amp; REPT(" ", 3 - LEN(L148)) &amp; L148 &amp; "]"</f>
        <v>[255,255,  0]</v>
      </c>
      <c r="N148" s="17">
        <f>LEN(I148)</f>
        <v>7</v>
      </c>
      <c r="O148" s="16" t="str">
        <f>I148 &amp; REPT(" ", N$1 - N148 ) &amp; " : { rgb:" &amp; M148 &amp; ", hsl:" &amp; S148 &amp; "}" &amp; IF(ISBLANK(J149), "", ",")</f>
        <v>yellow               : { rgb:[255,255,  0], hsl:[ 60,100, 50]},</v>
      </c>
      <c r="P148" s="9" t="str">
        <f>TEXT(IF(Q148 = 0, 0, INDEX(AD148:AF148, 1, MATCH(AC148, AD$1:AF$1, 0))), "0")</f>
        <v>60</v>
      </c>
      <c r="Q148" s="9" t="str">
        <f>TEXT(IF(W148 = X148, 0, IF(R148 &lt; 50, AA148, AB148)) * 100, "0")</f>
        <v>100</v>
      </c>
      <c r="R148" s="9" t="str">
        <f>TEXT(Y148 / 2 * 100, "0")</f>
        <v>50</v>
      </c>
      <c r="S148" s="8" t="str">
        <f>"[" &amp; REPT(" ", 3 - LEN(P148)) &amp; P148 &amp; "," &amp; REPT(" ", 3 - LEN(Q148))  &amp; Q148 &amp; "," &amp; REPT(" ", 3 - LEN(R148)) &amp; R148 &amp; "]"</f>
        <v>[ 60,100, 50]</v>
      </c>
      <c r="T148" s="15">
        <f>J148/255</f>
        <v>1</v>
      </c>
      <c r="U148" s="15">
        <f>K148/255</f>
        <v>1</v>
      </c>
      <c r="V148" s="15">
        <f>L148/255</f>
        <v>0</v>
      </c>
      <c r="W148" s="14">
        <f>MIN(T148:V148)</f>
        <v>0</v>
      </c>
      <c r="X148" s="13">
        <f>MAX(T148:V148)</f>
        <v>1</v>
      </c>
      <c r="Y148" s="1">
        <f>X148+W148</f>
        <v>1</v>
      </c>
      <c r="Z148" s="1">
        <f>X148-W148</f>
        <v>1</v>
      </c>
      <c r="AA148" s="1">
        <f>Z148 / Y148</f>
        <v>1</v>
      </c>
      <c r="AB148" s="1">
        <f>Z148 / (2 - Y148)</f>
        <v>1</v>
      </c>
      <c r="AC148" s="1" t="str">
        <f>INDEX(T$1:V$1, 0, MATCH(MAX(T148:V148), T148:V148, 0))</f>
        <v>Red</v>
      </c>
      <c r="AD148" s="4">
        <f>IF(AG148 &lt; 0, AG148 + 360, AG148)</f>
        <v>60</v>
      </c>
      <c r="AE148" s="4">
        <f>IF(AH148 &lt; 0, AH148 + 360, AH148)</f>
        <v>60</v>
      </c>
      <c r="AF148" s="4">
        <f>IF(AI148 &lt; 0, AI148 + 360, AI148)</f>
        <v>240</v>
      </c>
      <c r="AG148" s="3">
        <f>IF(Z148 = 0, 0, ((U148 - V148) / Z148) * 60)</f>
        <v>60</v>
      </c>
      <c r="AH148" s="3">
        <f>IF(Z148 = 0, 0, (2 + ((V148-T148) / Z148)) * 60)</f>
        <v>60</v>
      </c>
      <c r="AI148" s="3">
        <f>IF(Z148 = 0, 0, (4 + ((T148-U148) / Z148)) * 60)</f>
        <v>240</v>
      </c>
    </row>
    <row r="149" spans="1:35" x14ac:dyDescent="0.3">
      <c r="A149" s="1">
        <f>C148</f>
        <v>255</v>
      </c>
      <c r="C149" s="1" t="s">
        <v>143</v>
      </c>
      <c r="I149" s="1" t="s">
        <v>1</v>
      </c>
      <c r="J149" s="12">
        <v>154</v>
      </c>
      <c r="K149" s="12">
        <v>205</v>
      </c>
      <c r="L149" s="12">
        <v>50</v>
      </c>
      <c r="M149" s="8" t="str">
        <f>"[" &amp; REPT(" ", 3 - LEN(J149)) &amp; J149 &amp; "," &amp; REPT(" ", 3 - LEN(K149))  &amp; K149 &amp; "," &amp; REPT(" ", 3 - LEN(L149)) &amp; L149 &amp; "]"</f>
        <v>[154,205, 50]</v>
      </c>
      <c r="N149" s="11">
        <f>LEN(I149)</f>
        <v>11</v>
      </c>
      <c r="O149" s="10" t="str">
        <f>I149 &amp; REPT(" ", N$1 - N149 ) &amp; " : { rgb:" &amp; M149 &amp; ", hsl:" &amp; S149 &amp; "}" &amp; IF(ISBLANK(J150), "", ",")</f>
        <v>yellowgreen          : { rgb:[154,205, 50], hsl:[ 80, 61, 50]}</v>
      </c>
      <c r="P149" s="9" t="str">
        <f>TEXT(IF(Q149 = 0, 0, INDEX(AD149:AF149, 1, MATCH(AC149, AD$1:AF$1, 0))), "0")</f>
        <v>80</v>
      </c>
      <c r="Q149" s="9" t="str">
        <f>TEXT(IF(W149 = X149, 0, IF(R149 &lt; 50, AA149, AB149)) * 100, "0")</f>
        <v>61</v>
      </c>
      <c r="R149" s="9" t="str">
        <f>TEXT(Y149 / 2 * 100, "0")</f>
        <v>50</v>
      </c>
      <c r="S149" s="8" t="str">
        <f>"[" &amp; REPT(" ", 3 - LEN(P149)) &amp; P149 &amp; "," &amp; REPT(" ", 3 - LEN(Q149))  &amp; Q149 &amp; "," &amp; REPT(" ", 3 - LEN(R149)) &amp; R149 &amp; "]"</f>
        <v>[ 80, 61, 50]</v>
      </c>
      <c r="T149" s="7">
        <f>J149/255</f>
        <v>0.60392156862745094</v>
      </c>
      <c r="U149" s="7">
        <f>K149/255</f>
        <v>0.80392156862745101</v>
      </c>
      <c r="V149" s="7">
        <f>L149/255</f>
        <v>0.19607843137254902</v>
      </c>
      <c r="W149" s="6">
        <f>MIN(T149:V149)</f>
        <v>0.19607843137254902</v>
      </c>
      <c r="X149" s="5">
        <f>MAX(T149:V149)</f>
        <v>0.80392156862745101</v>
      </c>
      <c r="Y149" s="1">
        <f>X149+W149</f>
        <v>1</v>
      </c>
      <c r="Z149" s="1">
        <f>X149-W149</f>
        <v>0.60784313725490202</v>
      </c>
      <c r="AA149" s="1">
        <f>Z149 / Y149</f>
        <v>0.60784313725490202</v>
      </c>
      <c r="AB149" s="1">
        <f>Z149 / (2 - Y149)</f>
        <v>0.60784313725490202</v>
      </c>
      <c r="AC149" s="1" t="str">
        <f>INDEX(T$1:V$1, 0, MATCH(MAX(T149:V149), T149:V149, 0))</f>
        <v>Green</v>
      </c>
      <c r="AD149" s="4">
        <f>IF(AG149 &lt; 0, AG149 + 360, AG149)</f>
        <v>60</v>
      </c>
      <c r="AE149" s="4">
        <f>IF(AH149 &lt; 0, AH149 + 360, AH149)</f>
        <v>79.741935483870975</v>
      </c>
      <c r="AF149" s="4">
        <f>IF(AI149 &lt; 0, AI149 + 360, AI149)</f>
        <v>220.25806451612902</v>
      </c>
      <c r="AG149" s="3">
        <f>IF(Z149 = 0, 0, ((U149 - V149) / Z149) * 60)</f>
        <v>60</v>
      </c>
      <c r="AH149" s="3">
        <f>IF(Z149 = 0, 0, (2 + ((V149-T149) / Z149)) * 60)</f>
        <v>79.741935483870975</v>
      </c>
      <c r="AI149" s="3">
        <f>IF(Z149 = 0, 0, (4 + ((T149-U149) / Z149)) * 60)</f>
        <v>220.25806451612902</v>
      </c>
    </row>
    <row r="150" spans="1:35" x14ac:dyDescent="0.3">
      <c r="A150" s="1" t="str">
        <f>C149</f>
        <v>lightsalmon</v>
      </c>
      <c r="B150" s="1" t="s">
        <v>142</v>
      </c>
      <c r="C150" s="1">
        <v>255</v>
      </c>
      <c r="D150" s="1">
        <v>160</v>
      </c>
      <c r="E150" s="1">
        <v>122</v>
      </c>
    </row>
    <row r="151" spans="1:35" x14ac:dyDescent="0.3">
      <c r="A151" s="1">
        <f>C150</f>
        <v>255</v>
      </c>
      <c r="C151" s="1" t="s">
        <v>141</v>
      </c>
    </row>
    <row r="152" spans="1:35" x14ac:dyDescent="0.3">
      <c r="A152" s="1" t="str">
        <f>C151</f>
        <v>lightseagreen</v>
      </c>
      <c r="B152" s="1" t="s">
        <v>140</v>
      </c>
      <c r="C152" s="1">
        <v>32</v>
      </c>
      <c r="D152" s="1">
        <v>178</v>
      </c>
      <c r="E152" s="1">
        <v>170</v>
      </c>
    </row>
    <row r="153" spans="1:35" x14ac:dyDescent="0.3">
      <c r="A153" s="1">
        <f>C152</f>
        <v>32</v>
      </c>
      <c r="C153" s="1" t="s">
        <v>139</v>
      </c>
    </row>
    <row r="154" spans="1:35" x14ac:dyDescent="0.3">
      <c r="A154" s="1" t="str">
        <f>C153</f>
        <v>lightskyblue</v>
      </c>
      <c r="B154" s="1" t="s">
        <v>138</v>
      </c>
      <c r="C154" s="1">
        <v>135</v>
      </c>
      <c r="D154" s="1">
        <v>206</v>
      </c>
      <c r="E154" s="1">
        <v>250</v>
      </c>
    </row>
    <row r="155" spans="1:35" x14ac:dyDescent="0.3">
      <c r="A155" s="1">
        <f>C154</f>
        <v>135</v>
      </c>
      <c r="C155" s="1" t="s">
        <v>137</v>
      </c>
    </row>
    <row r="156" spans="1:35" x14ac:dyDescent="0.3">
      <c r="A156" s="1" t="str">
        <f>C155</f>
        <v>lightslategray</v>
      </c>
      <c r="B156" s="1" t="s">
        <v>135</v>
      </c>
      <c r="C156" s="1">
        <v>119</v>
      </c>
      <c r="D156" s="1">
        <v>136</v>
      </c>
      <c r="E156" s="1">
        <v>153</v>
      </c>
    </row>
    <row r="157" spans="1:35" x14ac:dyDescent="0.3">
      <c r="A157" s="1">
        <f>C156</f>
        <v>119</v>
      </c>
      <c r="C157" s="1" t="s">
        <v>136</v>
      </c>
    </row>
    <row r="158" spans="1:35" x14ac:dyDescent="0.3">
      <c r="A158" s="1" t="str">
        <f>C157</f>
        <v>lightslategrey</v>
      </c>
      <c r="B158" s="1" t="s">
        <v>135</v>
      </c>
      <c r="C158" s="1">
        <v>119</v>
      </c>
      <c r="D158" s="1">
        <v>136</v>
      </c>
      <c r="E158" s="1">
        <v>153</v>
      </c>
    </row>
    <row r="159" spans="1:35" x14ac:dyDescent="0.3">
      <c r="A159" s="1">
        <f>C158</f>
        <v>119</v>
      </c>
      <c r="C159" s="1" t="s">
        <v>134</v>
      </c>
    </row>
    <row r="160" spans="1:35" x14ac:dyDescent="0.3">
      <c r="A160" s="1" t="str">
        <f>C159</f>
        <v>lightsteelblue</v>
      </c>
      <c r="B160" s="1" t="s">
        <v>133</v>
      </c>
      <c r="C160" s="1">
        <v>176</v>
      </c>
      <c r="D160" s="1">
        <v>196</v>
      </c>
      <c r="E160" s="1">
        <v>222</v>
      </c>
    </row>
    <row r="161" spans="1:5" x14ac:dyDescent="0.3">
      <c r="A161" s="1">
        <f>C160</f>
        <v>176</v>
      </c>
      <c r="C161" s="1" t="s">
        <v>132</v>
      </c>
    </row>
    <row r="162" spans="1:5" x14ac:dyDescent="0.3">
      <c r="A162" s="1" t="str">
        <f>C161</f>
        <v>lightyellow</v>
      </c>
      <c r="B162" s="1" t="s">
        <v>131</v>
      </c>
      <c r="C162" s="1">
        <v>255</v>
      </c>
      <c r="D162" s="1">
        <v>255</v>
      </c>
      <c r="E162" s="1">
        <v>224</v>
      </c>
    </row>
    <row r="163" spans="1:5" x14ac:dyDescent="0.3">
      <c r="A163" s="1">
        <f>C162</f>
        <v>255</v>
      </c>
      <c r="C163" s="1" t="s">
        <v>130</v>
      </c>
    </row>
    <row r="164" spans="1:5" x14ac:dyDescent="0.3">
      <c r="A164" s="1" t="str">
        <f>C163</f>
        <v>lime</v>
      </c>
      <c r="B164" s="1" t="s">
        <v>129</v>
      </c>
      <c r="C164" s="1">
        <v>0</v>
      </c>
      <c r="D164" s="1">
        <v>255</v>
      </c>
      <c r="E164" s="1">
        <v>0</v>
      </c>
    </row>
    <row r="165" spans="1:5" x14ac:dyDescent="0.3">
      <c r="A165" s="1">
        <f>C164</f>
        <v>0</v>
      </c>
      <c r="C165" s="1" t="s">
        <v>128</v>
      </c>
    </row>
    <row r="166" spans="1:5" x14ac:dyDescent="0.3">
      <c r="A166" s="1" t="str">
        <f>C165</f>
        <v>limegreen</v>
      </c>
      <c r="B166" s="1" t="s">
        <v>127</v>
      </c>
      <c r="C166" s="1">
        <v>50</v>
      </c>
      <c r="D166" s="1">
        <v>205</v>
      </c>
      <c r="E166" s="1">
        <v>50</v>
      </c>
    </row>
    <row r="167" spans="1:5" x14ac:dyDescent="0.3">
      <c r="A167" s="1">
        <f>C166</f>
        <v>50</v>
      </c>
      <c r="C167" s="1" t="s">
        <v>126</v>
      </c>
    </row>
    <row r="168" spans="1:5" x14ac:dyDescent="0.3">
      <c r="A168" s="1" t="str">
        <f>C167</f>
        <v>linen</v>
      </c>
      <c r="B168" s="1" t="s">
        <v>125</v>
      </c>
      <c r="C168" s="1">
        <v>250</v>
      </c>
      <c r="D168" s="1">
        <v>240</v>
      </c>
      <c r="E168" s="1">
        <v>230</v>
      </c>
    </row>
    <row r="169" spans="1:5" x14ac:dyDescent="0.3">
      <c r="A169" s="1">
        <f>C168</f>
        <v>250</v>
      </c>
      <c r="C169" s="1" t="s">
        <v>124</v>
      </c>
    </row>
    <row r="170" spans="1:5" x14ac:dyDescent="0.3">
      <c r="A170" s="1" t="str">
        <f>C169</f>
        <v>magenta</v>
      </c>
      <c r="B170" s="1" t="s">
        <v>123</v>
      </c>
      <c r="C170" s="1">
        <v>255</v>
      </c>
      <c r="D170" s="1">
        <v>0</v>
      </c>
      <c r="E170" s="1">
        <v>255</v>
      </c>
    </row>
    <row r="171" spans="1:5" x14ac:dyDescent="0.3">
      <c r="A171" s="1">
        <f>C170</f>
        <v>255</v>
      </c>
      <c r="C171" s="1" t="s">
        <v>122</v>
      </c>
    </row>
    <row r="172" spans="1:5" x14ac:dyDescent="0.3">
      <c r="A172" s="1" t="str">
        <f>C171</f>
        <v>maroon</v>
      </c>
      <c r="B172" s="1" t="s">
        <v>121</v>
      </c>
      <c r="C172" s="1">
        <v>128</v>
      </c>
      <c r="D172" s="1">
        <v>0</v>
      </c>
      <c r="E172" s="1">
        <v>0</v>
      </c>
    </row>
    <row r="173" spans="1:5" x14ac:dyDescent="0.3">
      <c r="A173" s="1">
        <f>C172</f>
        <v>128</v>
      </c>
      <c r="C173" s="1" t="s">
        <v>120</v>
      </c>
    </row>
    <row r="174" spans="1:5" x14ac:dyDescent="0.3">
      <c r="A174" s="1" t="str">
        <f>C173</f>
        <v>mediumaquamarine</v>
      </c>
      <c r="B174" s="1" t="s">
        <v>119</v>
      </c>
      <c r="C174" s="1">
        <v>102</v>
      </c>
      <c r="D174" s="1">
        <v>205</v>
      </c>
      <c r="E174" s="1">
        <v>170</v>
      </c>
    </row>
    <row r="175" spans="1:5" x14ac:dyDescent="0.3">
      <c r="A175" s="1">
        <f>C174</f>
        <v>102</v>
      </c>
      <c r="C175" s="1" t="s">
        <v>118</v>
      </c>
    </row>
    <row r="176" spans="1:5" x14ac:dyDescent="0.3">
      <c r="A176" s="1" t="str">
        <f>C175</f>
        <v>mediumblue</v>
      </c>
      <c r="B176" s="1" t="s">
        <v>117</v>
      </c>
      <c r="C176" s="1">
        <v>0</v>
      </c>
      <c r="D176" s="1">
        <v>0</v>
      </c>
      <c r="E176" s="1">
        <v>205</v>
      </c>
    </row>
    <row r="177" spans="1:5" x14ac:dyDescent="0.3">
      <c r="A177" s="1">
        <f>C176</f>
        <v>0</v>
      </c>
      <c r="C177" s="1" t="s">
        <v>116</v>
      </c>
    </row>
    <row r="178" spans="1:5" x14ac:dyDescent="0.3">
      <c r="A178" s="1" t="str">
        <f>C177</f>
        <v>mediumorchid</v>
      </c>
      <c r="B178" s="1" t="s">
        <v>115</v>
      </c>
      <c r="C178" s="1">
        <v>186</v>
      </c>
      <c r="D178" s="1">
        <v>85</v>
      </c>
      <c r="E178" s="1">
        <v>211</v>
      </c>
    </row>
    <row r="179" spans="1:5" x14ac:dyDescent="0.3">
      <c r="A179" s="1">
        <f>C178</f>
        <v>186</v>
      </c>
      <c r="C179" s="1" t="s">
        <v>114</v>
      </c>
    </row>
    <row r="180" spans="1:5" x14ac:dyDescent="0.3">
      <c r="A180" s="1" t="str">
        <f>C179</f>
        <v>mediumpurple</v>
      </c>
      <c r="B180" s="1" t="s">
        <v>113</v>
      </c>
      <c r="C180" s="1">
        <v>147</v>
      </c>
      <c r="D180" s="1">
        <v>112</v>
      </c>
      <c r="E180" s="1">
        <v>219</v>
      </c>
    </row>
    <row r="181" spans="1:5" x14ac:dyDescent="0.3">
      <c r="A181" s="1">
        <f>C180</f>
        <v>147</v>
      </c>
      <c r="C181" s="1" t="s">
        <v>112</v>
      </c>
    </row>
    <row r="182" spans="1:5" x14ac:dyDescent="0.3">
      <c r="A182" s="1" t="str">
        <f>C181</f>
        <v>mediumseagreen</v>
      </c>
      <c r="B182" s="1" t="s">
        <v>111</v>
      </c>
      <c r="C182" s="1">
        <v>60</v>
      </c>
      <c r="D182" s="1">
        <v>179</v>
      </c>
      <c r="E182" s="1">
        <v>113</v>
      </c>
    </row>
    <row r="183" spans="1:5" x14ac:dyDescent="0.3">
      <c r="A183" s="1">
        <f>C182</f>
        <v>60</v>
      </c>
      <c r="C183" s="1" t="s">
        <v>110</v>
      </c>
    </row>
    <row r="184" spans="1:5" x14ac:dyDescent="0.3">
      <c r="A184" s="1" t="str">
        <f>C183</f>
        <v>mediumslateblue</v>
      </c>
      <c r="B184" s="1" t="s">
        <v>109</v>
      </c>
      <c r="C184" s="1">
        <v>123</v>
      </c>
      <c r="D184" s="1">
        <v>104</v>
      </c>
      <c r="E184" s="1">
        <v>238</v>
      </c>
    </row>
    <row r="185" spans="1:5" x14ac:dyDescent="0.3">
      <c r="A185" s="1">
        <f>C184</f>
        <v>123</v>
      </c>
      <c r="C185" s="1" t="s">
        <v>108</v>
      </c>
    </row>
    <row r="186" spans="1:5" x14ac:dyDescent="0.3">
      <c r="A186" s="1" t="str">
        <f>C185</f>
        <v>mediumspringgreen</v>
      </c>
      <c r="B186" s="1" t="s">
        <v>107</v>
      </c>
      <c r="C186" s="1">
        <v>0</v>
      </c>
      <c r="D186" s="1">
        <v>250</v>
      </c>
      <c r="E186" s="1">
        <v>154</v>
      </c>
    </row>
    <row r="187" spans="1:5" x14ac:dyDescent="0.3">
      <c r="A187" s="1">
        <f>C186</f>
        <v>0</v>
      </c>
      <c r="C187" s="1" t="s">
        <v>106</v>
      </c>
    </row>
    <row r="188" spans="1:5" x14ac:dyDescent="0.3">
      <c r="A188" s="1" t="str">
        <f>C187</f>
        <v>mediumturquoise</v>
      </c>
      <c r="B188" s="1" t="s">
        <v>105</v>
      </c>
      <c r="C188" s="1">
        <v>72</v>
      </c>
      <c r="D188" s="1">
        <v>209</v>
      </c>
      <c r="E188" s="1">
        <v>204</v>
      </c>
    </row>
    <row r="189" spans="1:5" x14ac:dyDescent="0.3">
      <c r="A189" s="1">
        <f>C188</f>
        <v>72</v>
      </c>
      <c r="C189" s="1" t="s">
        <v>104</v>
      </c>
    </row>
    <row r="190" spans="1:5" x14ac:dyDescent="0.3">
      <c r="A190" s="1" t="str">
        <f>C189</f>
        <v>mediumvioletred</v>
      </c>
      <c r="B190" s="1" t="s">
        <v>103</v>
      </c>
      <c r="C190" s="1">
        <v>199</v>
      </c>
      <c r="D190" s="1">
        <v>21</v>
      </c>
      <c r="E190" s="1">
        <v>133</v>
      </c>
    </row>
    <row r="191" spans="1:5" x14ac:dyDescent="0.3">
      <c r="A191" s="1">
        <f>C190</f>
        <v>199</v>
      </c>
      <c r="C191" s="1" t="s">
        <v>102</v>
      </c>
    </row>
    <row r="192" spans="1:5" x14ac:dyDescent="0.3">
      <c r="A192" s="1" t="str">
        <f>C191</f>
        <v>midnightblue</v>
      </c>
      <c r="B192" s="1" t="s">
        <v>101</v>
      </c>
      <c r="C192" s="1">
        <v>25</v>
      </c>
      <c r="D192" s="1">
        <v>25</v>
      </c>
      <c r="E192" s="1">
        <v>112</v>
      </c>
    </row>
    <row r="193" spans="1:5" x14ac:dyDescent="0.3">
      <c r="A193" s="1">
        <f>C192</f>
        <v>25</v>
      </c>
      <c r="C193" s="1" t="s">
        <v>100</v>
      </c>
    </row>
    <row r="194" spans="1:5" x14ac:dyDescent="0.3">
      <c r="A194" s="1" t="str">
        <f>C193</f>
        <v>mintcream</v>
      </c>
      <c r="B194" s="1" t="s">
        <v>99</v>
      </c>
      <c r="C194" s="1">
        <v>245</v>
      </c>
      <c r="D194" s="1">
        <v>255</v>
      </c>
      <c r="E194" s="1">
        <v>250</v>
      </c>
    </row>
    <row r="195" spans="1:5" x14ac:dyDescent="0.3">
      <c r="A195" s="1">
        <f>C194</f>
        <v>245</v>
      </c>
      <c r="C195" s="1" t="s">
        <v>98</v>
      </c>
    </row>
    <row r="196" spans="1:5" x14ac:dyDescent="0.3">
      <c r="A196" s="1" t="str">
        <f>C195</f>
        <v>mistyrose</v>
      </c>
      <c r="B196" s="1" t="s">
        <v>97</v>
      </c>
      <c r="C196" s="1">
        <v>255</v>
      </c>
      <c r="D196" s="1">
        <v>228</v>
      </c>
      <c r="E196" s="1">
        <v>225</v>
      </c>
    </row>
    <row r="197" spans="1:5" x14ac:dyDescent="0.3">
      <c r="A197" s="1">
        <f>C196</f>
        <v>255</v>
      </c>
      <c r="C197" s="1" t="s">
        <v>96</v>
      </c>
    </row>
    <row r="198" spans="1:5" x14ac:dyDescent="0.3">
      <c r="A198" s="1" t="str">
        <f>C197</f>
        <v>moccasin</v>
      </c>
      <c r="B198" s="1" t="s">
        <v>95</v>
      </c>
      <c r="C198" s="1">
        <v>255</v>
      </c>
      <c r="D198" s="1">
        <v>228</v>
      </c>
      <c r="E198" s="1">
        <v>181</v>
      </c>
    </row>
    <row r="199" spans="1:5" x14ac:dyDescent="0.3">
      <c r="A199" s="1">
        <f>C198</f>
        <v>255</v>
      </c>
      <c r="C199" s="1" t="s">
        <v>94</v>
      </c>
    </row>
    <row r="200" spans="1:5" x14ac:dyDescent="0.3">
      <c r="A200" s="1" t="str">
        <f>C199</f>
        <v>navajowhite</v>
      </c>
      <c r="B200" s="1" t="s">
        <v>93</v>
      </c>
      <c r="C200" s="1">
        <v>255</v>
      </c>
      <c r="D200" s="1">
        <v>222</v>
      </c>
      <c r="E200" s="1">
        <v>173</v>
      </c>
    </row>
    <row r="201" spans="1:5" x14ac:dyDescent="0.3">
      <c r="A201" s="1">
        <f>C200</f>
        <v>255</v>
      </c>
      <c r="C201" s="1" t="s">
        <v>92</v>
      </c>
    </row>
    <row r="202" spans="1:5" x14ac:dyDescent="0.3">
      <c r="A202" s="1" t="str">
        <f>C201</f>
        <v>navy</v>
      </c>
      <c r="B202" s="1" t="s">
        <v>91</v>
      </c>
      <c r="C202" s="1">
        <v>0</v>
      </c>
      <c r="D202" s="1">
        <v>0</v>
      </c>
      <c r="E202" s="1">
        <v>128</v>
      </c>
    </row>
    <row r="203" spans="1:5" x14ac:dyDescent="0.3">
      <c r="A203" s="1">
        <f>C202</f>
        <v>0</v>
      </c>
      <c r="C203" s="1" t="s">
        <v>90</v>
      </c>
    </row>
    <row r="204" spans="1:5" x14ac:dyDescent="0.3">
      <c r="A204" s="1" t="str">
        <f>C203</f>
        <v>oldlace</v>
      </c>
      <c r="B204" s="1" t="s">
        <v>89</v>
      </c>
      <c r="C204" s="1">
        <v>253</v>
      </c>
      <c r="D204" s="1">
        <v>245</v>
      </c>
      <c r="E204" s="1">
        <v>230</v>
      </c>
    </row>
    <row r="205" spans="1:5" x14ac:dyDescent="0.3">
      <c r="A205" s="1">
        <f>C204</f>
        <v>253</v>
      </c>
      <c r="C205" s="1" t="s">
        <v>88</v>
      </c>
    </row>
    <row r="206" spans="1:5" x14ac:dyDescent="0.3">
      <c r="A206" s="1" t="str">
        <f>C205</f>
        <v>olive</v>
      </c>
      <c r="B206" s="1" t="s">
        <v>87</v>
      </c>
      <c r="C206" s="1">
        <v>128</v>
      </c>
      <c r="D206" s="1">
        <v>128</v>
      </c>
      <c r="E206" s="1">
        <v>0</v>
      </c>
    </row>
    <row r="207" spans="1:5" x14ac:dyDescent="0.3">
      <c r="A207" s="1">
        <f>C206</f>
        <v>128</v>
      </c>
      <c r="C207" s="1" t="s">
        <v>86</v>
      </c>
    </row>
    <row r="208" spans="1:5" x14ac:dyDescent="0.3">
      <c r="A208" s="1" t="str">
        <f>C207</f>
        <v>olivedrab</v>
      </c>
      <c r="B208" s="1" t="s">
        <v>85</v>
      </c>
      <c r="C208" s="1">
        <v>107</v>
      </c>
      <c r="D208" s="1">
        <v>142</v>
      </c>
      <c r="E208" s="1">
        <v>35</v>
      </c>
    </row>
    <row r="209" spans="1:5" x14ac:dyDescent="0.3">
      <c r="A209" s="1">
        <f>C208</f>
        <v>107</v>
      </c>
      <c r="C209" s="1" t="s">
        <v>84</v>
      </c>
    </row>
    <row r="210" spans="1:5" x14ac:dyDescent="0.3">
      <c r="A210" s="1" t="str">
        <f>C209</f>
        <v>orange</v>
      </c>
      <c r="B210" s="1" t="s">
        <v>83</v>
      </c>
      <c r="C210" s="1">
        <v>255</v>
      </c>
      <c r="D210" s="1">
        <v>165</v>
      </c>
      <c r="E210" s="1">
        <v>0</v>
      </c>
    </row>
    <row r="211" spans="1:5" x14ac:dyDescent="0.3">
      <c r="A211" s="1">
        <f>C210</f>
        <v>255</v>
      </c>
      <c r="C211" s="1" t="s">
        <v>82</v>
      </c>
    </row>
    <row r="212" spans="1:5" x14ac:dyDescent="0.3">
      <c r="A212" s="1" t="str">
        <f>C211</f>
        <v>orangered</v>
      </c>
      <c r="B212" s="1" t="s">
        <v>81</v>
      </c>
      <c r="C212" s="1">
        <v>255</v>
      </c>
      <c r="D212" s="1">
        <v>69</v>
      </c>
      <c r="E212" s="1">
        <v>0</v>
      </c>
    </row>
    <row r="213" spans="1:5" x14ac:dyDescent="0.3">
      <c r="A213" s="1">
        <f>C212</f>
        <v>255</v>
      </c>
      <c r="C213" s="1" t="s">
        <v>80</v>
      </c>
    </row>
    <row r="214" spans="1:5" x14ac:dyDescent="0.3">
      <c r="A214" s="1" t="str">
        <f>C213</f>
        <v>orchid</v>
      </c>
      <c r="B214" s="1" t="s">
        <v>79</v>
      </c>
      <c r="C214" s="1">
        <v>218</v>
      </c>
      <c r="D214" s="1">
        <v>112</v>
      </c>
      <c r="E214" s="1">
        <v>214</v>
      </c>
    </row>
    <row r="215" spans="1:5" x14ac:dyDescent="0.3">
      <c r="A215" s="1">
        <f>C214</f>
        <v>218</v>
      </c>
      <c r="C215" s="1" t="s">
        <v>78</v>
      </c>
    </row>
    <row r="216" spans="1:5" x14ac:dyDescent="0.3">
      <c r="A216" s="1" t="str">
        <f>C215</f>
        <v>palegoldenrod</v>
      </c>
      <c r="B216" s="1" t="s">
        <v>77</v>
      </c>
      <c r="C216" s="1">
        <v>238</v>
      </c>
      <c r="D216" s="1">
        <v>232</v>
      </c>
      <c r="E216" s="1">
        <v>170</v>
      </c>
    </row>
    <row r="217" spans="1:5" x14ac:dyDescent="0.3">
      <c r="A217" s="1">
        <f>C216</f>
        <v>238</v>
      </c>
      <c r="C217" s="1" t="s">
        <v>76</v>
      </c>
    </row>
    <row r="218" spans="1:5" x14ac:dyDescent="0.3">
      <c r="A218" s="1" t="str">
        <f>C217</f>
        <v>palegreen</v>
      </c>
      <c r="B218" s="1" t="s">
        <v>75</v>
      </c>
      <c r="C218" s="1">
        <v>152</v>
      </c>
      <c r="D218" s="1">
        <v>251</v>
      </c>
      <c r="E218" s="1">
        <v>152</v>
      </c>
    </row>
    <row r="219" spans="1:5" x14ac:dyDescent="0.3">
      <c r="A219" s="1">
        <f>C218</f>
        <v>152</v>
      </c>
      <c r="C219" s="1" t="s">
        <v>74</v>
      </c>
    </row>
    <row r="220" spans="1:5" x14ac:dyDescent="0.3">
      <c r="A220" s="1" t="str">
        <f>C219</f>
        <v>paleturquoise</v>
      </c>
      <c r="B220" s="1" t="s">
        <v>73</v>
      </c>
      <c r="C220" s="1">
        <v>175</v>
      </c>
      <c r="D220" s="1">
        <v>238</v>
      </c>
      <c r="E220" s="1">
        <v>238</v>
      </c>
    </row>
    <row r="221" spans="1:5" x14ac:dyDescent="0.3">
      <c r="A221" s="1">
        <f>C220</f>
        <v>175</v>
      </c>
      <c r="C221" s="1" t="s">
        <v>72</v>
      </c>
    </row>
    <row r="222" spans="1:5" x14ac:dyDescent="0.3">
      <c r="A222" s="1" t="str">
        <f>C221</f>
        <v>palevioletred</v>
      </c>
      <c r="B222" s="1" t="s">
        <v>71</v>
      </c>
      <c r="C222" s="1">
        <v>219</v>
      </c>
      <c r="D222" s="1">
        <v>112</v>
      </c>
      <c r="E222" s="1">
        <v>147</v>
      </c>
    </row>
    <row r="223" spans="1:5" x14ac:dyDescent="0.3">
      <c r="A223" s="1">
        <f>C222</f>
        <v>219</v>
      </c>
      <c r="C223" s="1" t="s">
        <v>70</v>
      </c>
    </row>
    <row r="224" spans="1:5" x14ac:dyDescent="0.3">
      <c r="A224" s="1" t="str">
        <f>C223</f>
        <v>papayawhip</v>
      </c>
      <c r="B224" s="1" t="s">
        <v>69</v>
      </c>
      <c r="C224" s="1">
        <v>255</v>
      </c>
      <c r="D224" s="1">
        <v>239</v>
      </c>
      <c r="E224" s="1">
        <v>213</v>
      </c>
    </row>
    <row r="225" spans="1:5" x14ac:dyDescent="0.3">
      <c r="A225" s="1">
        <f>C224</f>
        <v>255</v>
      </c>
      <c r="C225" s="1" t="s">
        <v>68</v>
      </c>
    </row>
    <row r="226" spans="1:5" x14ac:dyDescent="0.3">
      <c r="A226" s="1" t="str">
        <f>C225</f>
        <v>peachpuff</v>
      </c>
      <c r="B226" s="1" t="s">
        <v>67</v>
      </c>
      <c r="C226" s="1">
        <v>255</v>
      </c>
      <c r="D226" s="1">
        <v>218</v>
      </c>
      <c r="E226" s="1">
        <v>185</v>
      </c>
    </row>
    <row r="227" spans="1:5" x14ac:dyDescent="0.3">
      <c r="A227" s="1">
        <f>C226</f>
        <v>255</v>
      </c>
      <c r="C227" s="1" t="s">
        <v>66</v>
      </c>
    </row>
    <row r="228" spans="1:5" x14ac:dyDescent="0.3">
      <c r="A228" s="1" t="str">
        <f>C227</f>
        <v>peru</v>
      </c>
      <c r="B228" s="1" t="s">
        <v>65</v>
      </c>
      <c r="C228" s="1">
        <v>205</v>
      </c>
      <c r="D228" s="1">
        <v>133</v>
      </c>
      <c r="E228" s="1">
        <v>63</v>
      </c>
    </row>
    <row r="229" spans="1:5" x14ac:dyDescent="0.3">
      <c r="A229" s="1">
        <f>C228</f>
        <v>205</v>
      </c>
      <c r="C229" s="1" t="s">
        <v>64</v>
      </c>
    </row>
    <row r="230" spans="1:5" x14ac:dyDescent="0.3">
      <c r="A230" s="1" t="str">
        <f>C229</f>
        <v>pink</v>
      </c>
      <c r="B230" s="1" t="s">
        <v>63</v>
      </c>
      <c r="C230" s="1">
        <v>255</v>
      </c>
      <c r="D230" s="1">
        <v>192</v>
      </c>
      <c r="E230" s="1">
        <v>203</v>
      </c>
    </row>
    <row r="231" spans="1:5" x14ac:dyDescent="0.3">
      <c r="A231" s="1">
        <f>C230</f>
        <v>255</v>
      </c>
      <c r="C231" s="1" t="s">
        <v>62</v>
      </c>
    </row>
    <row r="232" spans="1:5" x14ac:dyDescent="0.3">
      <c r="A232" s="1" t="str">
        <f>C231</f>
        <v>plum</v>
      </c>
      <c r="B232" s="1" t="s">
        <v>61</v>
      </c>
      <c r="C232" s="1">
        <v>221</v>
      </c>
      <c r="D232" s="1">
        <v>160</v>
      </c>
      <c r="E232" s="1">
        <v>221</v>
      </c>
    </row>
    <row r="233" spans="1:5" x14ac:dyDescent="0.3">
      <c r="A233" s="1">
        <f>C232</f>
        <v>221</v>
      </c>
      <c r="C233" s="1" t="s">
        <v>60</v>
      </c>
    </row>
    <row r="234" spans="1:5" x14ac:dyDescent="0.3">
      <c r="A234" s="1" t="str">
        <f>C233</f>
        <v>powderblue</v>
      </c>
      <c r="B234" s="1" t="s">
        <v>59</v>
      </c>
      <c r="C234" s="1">
        <v>176</v>
      </c>
      <c r="D234" s="1">
        <v>224</v>
      </c>
      <c r="E234" s="1">
        <v>230</v>
      </c>
    </row>
    <row r="235" spans="1:5" x14ac:dyDescent="0.3">
      <c r="A235" s="1" t="s">
        <v>58</v>
      </c>
      <c r="B235" s="1" t="s">
        <v>57</v>
      </c>
      <c r="C235" s="1">
        <v>128</v>
      </c>
      <c r="D235" s="1">
        <v>0</v>
      </c>
      <c r="E235" s="1">
        <v>128</v>
      </c>
    </row>
    <row r="236" spans="1:5" x14ac:dyDescent="0.3">
      <c r="A236" s="1" t="s">
        <v>56</v>
      </c>
      <c r="B236" s="1" t="s">
        <v>55</v>
      </c>
      <c r="C236" s="1">
        <v>102</v>
      </c>
      <c r="D236" s="1">
        <v>51</v>
      </c>
      <c r="E236" s="1">
        <v>153</v>
      </c>
    </row>
    <row r="237" spans="1:5" x14ac:dyDescent="0.3">
      <c r="A237" s="1" t="s">
        <v>54</v>
      </c>
      <c r="B237" s="1" t="s">
        <v>53</v>
      </c>
      <c r="C237" s="1">
        <v>255</v>
      </c>
      <c r="D237" s="1">
        <v>0</v>
      </c>
      <c r="E237" s="1">
        <v>0</v>
      </c>
    </row>
    <row r="238" spans="1:5" x14ac:dyDescent="0.3">
      <c r="A238" s="1">
        <f>C237</f>
        <v>255</v>
      </c>
      <c r="C238" s="1" t="s">
        <v>52</v>
      </c>
    </row>
    <row r="239" spans="1:5" x14ac:dyDescent="0.3">
      <c r="A239" s="1" t="str">
        <f>C238</f>
        <v>rosybrown</v>
      </c>
      <c r="B239" s="1" t="s">
        <v>51</v>
      </c>
      <c r="C239" s="1">
        <v>188</v>
      </c>
      <c r="D239" s="1">
        <v>143</v>
      </c>
      <c r="E239" s="1">
        <v>143</v>
      </c>
    </row>
    <row r="240" spans="1:5" x14ac:dyDescent="0.3">
      <c r="A240" s="1">
        <f>C239</f>
        <v>188</v>
      </c>
      <c r="C240" s="1" t="s">
        <v>50</v>
      </c>
    </row>
    <row r="241" spans="1:5" x14ac:dyDescent="0.3">
      <c r="A241" s="1" t="str">
        <f>C240</f>
        <v>royalblue</v>
      </c>
      <c r="B241" s="1" t="s">
        <v>49</v>
      </c>
      <c r="C241" s="1">
        <v>65</v>
      </c>
      <c r="D241" s="1">
        <v>105</v>
      </c>
      <c r="E241" s="1">
        <v>225</v>
      </c>
    </row>
    <row r="242" spans="1:5" x14ac:dyDescent="0.3">
      <c r="A242" s="1">
        <f>C241</f>
        <v>65</v>
      </c>
      <c r="C242" s="1" t="s">
        <v>48</v>
      </c>
    </row>
    <row r="243" spans="1:5" x14ac:dyDescent="0.3">
      <c r="A243" s="1" t="str">
        <f>C242</f>
        <v>saddlebrown</v>
      </c>
      <c r="B243" s="1" t="s">
        <v>47</v>
      </c>
      <c r="C243" s="1">
        <v>139</v>
      </c>
      <c r="D243" s="1">
        <v>69</v>
      </c>
      <c r="E243" s="1">
        <v>19</v>
      </c>
    </row>
    <row r="244" spans="1:5" x14ac:dyDescent="0.3">
      <c r="A244" s="1">
        <f>C243</f>
        <v>139</v>
      </c>
      <c r="C244" s="1" t="s">
        <v>46</v>
      </c>
    </row>
    <row r="245" spans="1:5" x14ac:dyDescent="0.3">
      <c r="A245" s="1" t="str">
        <f>C244</f>
        <v>salmon</v>
      </c>
      <c r="B245" s="1" t="s">
        <v>45</v>
      </c>
      <c r="C245" s="1">
        <v>250</v>
      </c>
      <c r="D245" s="1">
        <v>128</v>
      </c>
      <c r="E245" s="1">
        <v>114</v>
      </c>
    </row>
    <row r="246" spans="1:5" x14ac:dyDescent="0.3">
      <c r="A246" s="1">
        <f>C245</f>
        <v>250</v>
      </c>
      <c r="C246" s="1" t="s">
        <v>44</v>
      </c>
    </row>
    <row r="247" spans="1:5" x14ac:dyDescent="0.3">
      <c r="A247" s="1" t="str">
        <f>C246</f>
        <v>sandybrown</v>
      </c>
      <c r="B247" s="1" t="s">
        <v>43</v>
      </c>
      <c r="C247" s="1">
        <v>244</v>
      </c>
      <c r="D247" s="1">
        <v>164</v>
      </c>
      <c r="E247" s="1">
        <v>96</v>
      </c>
    </row>
    <row r="248" spans="1:5" x14ac:dyDescent="0.3">
      <c r="A248" s="1">
        <f>C247</f>
        <v>244</v>
      </c>
      <c r="C248" s="1" t="s">
        <v>42</v>
      </c>
    </row>
    <row r="249" spans="1:5" x14ac:dyDescent="0.3">
      <c r="A249" s="1" t="str">
        <f>C248</f>
        <v>seagreen</v>
      </c>
      <c r="B249" s="1" t="s">
        <v>41</v>
      </c>
      <c r="C249" s="1">
        <v>46</v>
      </c>
      <c r="D249" s="1">
        <v>139</v>
      </c>
      <c r="E249" s="1">
        <v>87</v>
      </c>
    </row>
    <row r="250" spans="1:5" x14ac:dyDescent="0.3">
      <c r="A250" s="1">
        <f>C249</f>
        <v>46</v>
      </c>
      <c r="C250" s="1" t="s">
        <v>40</v>
      </c>
    </row>
    <row r="251" spans="1:5" x14ac:dyDescent="0.3">
      <c r="A251" s="1" t="str">
        <f>C250</f>
        <v>seashell</v>
      </c>
      <c r="B251" s="1" t="s">
        <v>39</v>
      </c>
      <c r="C251" s="1">
        <v>255</v>
      </c>
      <c r="D251" s="1">
        <v>245</v>
      </c>
      <c r="E251" s="1">
        <v>238</v>
      </c>
    </row>
    <row r="252" spans="1:5" x14ac:dyDescent="0.3">
      <c r="A252" s="1">
        <f>C251</f>
        <v>255</v>
      </c>
      <c r="C252" s="1" t="s">
        <v>38</v>
      </c>
    </row>
    <row r="253" spans="1:5" x14ac:dyDescent="0.3">
      <c r="A253" s="1" t="str">
        <f>C252</f>
        <v>sienna</v>
      </c>
      <c r="B253" s="1" t="s">
        <v>37</v>
      </c>
      <c r="C253" s="1">
        <v>160</v>
      </c>
      <c r="D253" s="1">
        <v>82</v>
      </c>
      <c r="E253" s="1">
        <v>45</v>
      </c>
    </row>
    <row r="254" spans="1:5" x14ac:dyDescent="0.3">
      <c r="A254" s="1">
        <f>C253</f>
        <v>160</v>
      </c>
      <c r="C254" s="1" t="s">
        <v>36</v>
      </c>
    </row>
    <row r="255" spans="1:5" x14ac:dyDescent="0.3">
      <c r="A255" s="1" t="str">
        <f>C254</f>
        <v>silver</v>
      </c>
      <c r="B255" s="1" t="s">
        <v>35</v>
      </c>
      <c r="C255" s="1">
        <v>192</v>
      </c>
      <c r="D255" s="1">
        <v>192</v>
      </c>
      <c r="E255" s="1">
        <v>192</v>
      </c>
    </row>
    <row r="256" spans="1:5" x14ac:dyDescent="0.3">
      <c r="A256" s="1">
        <f>C255</f>
        <v>192</v>
      </c>
      <c r="C256" s="1" t="s">
        <v>34</v>
      </c>
    </row>
    <row r="257" spans="1:5" x14ac:dyDescent="0.3">
      <c r="A257" s="1" t="str">
        <f>C256</f>
        <v>skyblue</v>
      </c>
      <c r="B257" s="1" t="s">
        <v>33</v>
      </c>
      <c r="C257" s="1">
        <v>135</v>
      </c>
      <c r="D257" s="1">
        <v>206</v>
      </c>
      <c r="E257" s="1">
        <v>235</v>
      </c>
    </row>
    <row r="258" spans="1:5" x14ac:dyDescent="0.3">
      <c r="A258" s="1">
        <f>C257</f>
        <v>135</v>
      </c>
      <c r="C258" s="1" t="s">
        <v>32</v>
      </c>
    </row>
    <row r="259" spans="1:5" x14ac:dyDescent="0.3">
      <c r="A259" s="1" t="str">
        <f>C258</f>
        <v>slateblue</v>
      </c>
      <c r="B259" s="1" t="s">
        <v>31</v>
      </c>
      <c r="C259" s="1">
        <v>106</v>
      </c>
      <c r="D259" s="1">
        <v>90</v>
      </c>
      <c r="E259" s="1">
        <v>205</v>
      </c>
    </row>
    <row r="260" spans="1:5" x14ac:dyDescent="0.3">
      <c r="A260" s="1">
        <f>C259</f>
        <v>106</v>
      </c>
      <c r="C260" s="1" t="s">
        <v>30</v>
      </c>
    </row>
    <row r="261" spans="1:5" x14ac:dyDescent="0.3">
      <c r="A261" s="1" t="str">
        <f>C260</f>
        <v>slategray</v>
      </c>
      <c r="B261" s="1" t="s">
        <v>28</v>
      </c>
      <c r="C261" s="1">
        <v>112</v>
      </c>
      <c r="D261" s="1">
        <v>128</v>
      </c>
      <c r="E261" s="1">
        <v>144</v>
      </c>
    </row>
    <row r="262" spans="1:5" x14ac:dyDescent="0.3">
      <c r="A262" s="1">
        <f>C261</f>
        <v>112</v>
      </c>
      <c r="C262" s="1" t="s">
        <v>29</v>
      </c>
    </row>
    <row r="263" spans="1:5" x14ac:dyDescent="0.3">
      <c r="A263" s="1" t="str">
        <f>C262</f>
        <v>slategrey</v>
      </c>
      <c r="B263" s="1" t="s">
        <v>28</v>
      </c>
      <c r="C263" s="1">
        <v>112</v>
      </c>
      <c r="D263" s="1">
        <v>128</v>
      </c>
      <c r="E263" s="1">
        <v>144</v>
      </c>
    </row>
    <row r="264" spans="1:5" x14ac:dyDescent="0.3">
      <c r="A264" s="1">
        <f>C263</f>
        <v>112</v>
      </c>
      <c r="C264" s="1" t="s">
        <v>27</v>
      </c>
    </row>
    <row r="265" spans="1:5" x14ac:dyDescent="0.3">
      <c r="A265" s="1" t="str">
        <f>C264</f>
        <v>snow</v>
      </c>
      <c r="B265" s="1" t="s">
        <v>26</v>
      </c>
      <c r="C265" s="1">
        <v>255</v>
      </c>
      <c r="D265" s="1">
        <v>250</v>
      </c>
      <c r="E265" s="1">
        <v>250</v>
      </c>
    </row>
    <row r="266" spans="1:5" x14ac:dyDescent="0.3">
      <c r="A266" s="1">
        <f>C265</f>
        <v>255</v>
      </c>
      <c r="C266" s="1" t="s">
        <v>25</v>
      </c>
    </row>
    <row r="267" spans="1:5" x14ac:dyDescent="0.3">
      <c r="A267" s="1" t="str">
        <f>C266</f>
        <v>springgreen</v>
      </c>
      <c r="B267" s="1" t="s">
        <v>24</v>
      </c>
      <c r="C267" s="1">
        <v>0</v>
      </c>
      <c r="D267" s="1">
        <v>255</v>
      </c>
      <c r="E267" s="1">
        <v>127</v>
      </c>
    </row>
    <row r="268" spans="1:5" x14ac:dyDescent="0.3">
      <c r="A268" s="1">
        <f>C267</f>
        <v>0</v>
      </c>
      <c r="C268" s="1" t="s">
        <v>23</v>
      </c>
    </row>
    <row r="269" spans="1:5" x14ac:dyDescent="0.3">
      <c r="A269" s="1" t="str">
        <f>C268</f>
        <v>steelblue</v>
      </c>
      <c r="B269" s="1" t="s">
        <v>22</v>
      </c>
      <c r="C269" s="1">
        <v>70</v>
      </c>
      <c r="D269" s="1">
        <v>130</v>
      </c>
      <c r="E269" s="1">
        <v>180</v>
      </c>
    </row>
    <row r="270" spans="1:5" x14ac:dyDescent="0.3">
      <c r="A270" s="1">
        <f>C269</f>
        <v>70</v>
      </c>
      <c r="C270" s="1" t="s">
        <v>21</v>
      </c>
    </row>
    <row r="271" spans="1:5" x14ac:dyDescent="0.3">
      <c r="A271" s="1" t="str">
        <f>C270</f>
        <v>tan</v>
      </c>
      <c r="B271" s="1" t="s">
        <v>20</v>
      </c>
      <c r="C271" s="1">
        <v>210</v>
      </c>
      <c r="D271" s="1">
        <v>180</v>
      </c>
      <c r="E271" s="1">
        <v>140</v>
      </c>
    </row>
    <row r="272" spans="1:5" x14ac:dyDescent="0.3">
      <c r="A272" s="1">
        <f>C271</f>
        <v>210</v>
      </c>
      <c r="C272" s="1" t="s">
        <v>19</v>
      </c>
    </row>
    <row r="273" spans="1:5" x14ac:dyDescent="0.3">
      <c r="A273" s="1" t="str">
        <f>C272</f>
        <v>teal</v>
      </c>
      <c r="B273" s="1" t="s">
        <v>18</v>
      </c>
      <c r="C273" s="1">
        <v>0</v>
      </c>
      <c r="D273" s="1">
        <v>128</v>
      </c>
      <c r="E273" s="1">
        <v>128</v>
      </c>
    </row>
    <row r="274" spans="1:5" x14ac:dyDescent="0.3">
      <c r="A274" s="1">
        <f>C273</f>
        <v>0</v>
      </c>
      <c r="C274" s="1" t="s">
        <v>17</v>
      </c>
    </row>
    <row r="275" spans="1:5" x14ac:dyDescent="0.3">
      <c r="A275" s="1" t="str">
        <f>C274</f>
        <v>thistle</v>
      </c>
      <c r="B275" s="1" t="s">
        <v>16</v>
      </c>
      <c r="C275" s="1">
        <v>216</v>
      </c>
      <c r="D275" s="1">
        <v>191</v>
      </c>
      <c r="E275" s="1">
        <v>216</v>
      </c>
    </row>
    <row r="276" spans="1:5" x14ac:dyDescent="0.3">
      <c r="A276" s="1">
        <f>C275</f>
        <v>216</v>
      </c>
      <c r="C276" s="1" t="s">
        <v>15</v>
      </c>
    </row>
    <row r="277" spans="1:5" x14ac:dyDescent="0.3">
      <c r="A277" s="1" t="str">
        <f>C276</f>
        <v>tomato</v>
      </c>
      <c r="B277" s="1" t="s">
        <v>14</v>
      </c>
      <c r="C277" s="1">
        <v>255</v>
      </c>
      <c r="D277" s="1">
        <v>99</v>
      </c>
      <c r="E277" s="1">
        <v>71</v>
      </c>
    </row>
    <row r="278" spans="1:5" x14ac:dyDescent="0.3">
      <c r="A278" s="1">
        <f>C277</f>
        <v>255</v>
      </c>
      <c r="C278" s="1" t="s">
        <v>13</v>
      </c>
    </row>
    <row r="279" spans="1:5" x14ac:dyDescent="0.3">
      <c r="A279" s="1" t="str">
        <f>C278</f>
        <v>turquoise</v>
      </c>
      <c r="B279" s="1" t="s">
        <v>12</v>
      </c>
      <c r="C279" s="1">
        <v>64</v>
      </c>
      <c r="D279" s="1">
        <v>224</v>
      </c>
      <c r="E279" s="1">
        <v>208</v>
      </c>
    </row>
    <row r="280" spans="1:5" x14ac:dyDescent="0.3">
      <c r="A280" s="1">
        <f>C279</f>
        <v>64</v>
      </c>
      <c r="C280" s="1" t="s">
        <v>11</v>
      </c>
    </row>
    <row r="281" spans="1:5" x14ac:dyDescent="0.3">
      <c r="A281" s="1" t="str">
        <f>C280</f>
        <v>violet</v>
      </c>
      <c r="B281" s="1" t="s">
        <v>10</v>
      </c>
      <c r="C281" s="1">
        <v>238</v>
      </c>
      <c r="D281" s="1">
        <v>130</v>
      </c>
      <c r="E281" s="1">
        <v>238</v>
      </c>
    </row>
    <row r="282" spans="1:5" x14ac:dyDescent="0.3">
      <c r="A282" s="1">
        <f>C281</f>
        <v>238</v>
      </c>
      <c r="C282" s="1" t="s">
        <v>9</v>
      </c>
    </row>
    <row r="283" spans="1:5" x14ac:dyDescent="0.3">
      <c r="A283" s="1" t="str">
        <f>C282</f>
        <v>wheat</v>
      </c>
      <c r="B283" s="1" t="s">
        <v>8</v>
      </c>
      <c r="C283" s="1">
        <v>245</v>
      </c>
      <c r="D283" s="1">
        <v>222</v>
      </c>
      <c r="E283" s="1">
        <v>179</v>
      </c>
    </row>
    <row r="284" spans="1:5" x14ac:dyDescent="0.3">
      <c r="A284" s="1" t="s">
        <v>7</v>
      </c>
      <c r="B284" s="1" t="s">
        <v>6</v>
      </c>
      <c r="C284" s="1">
        <v>255</v>
      </c>
      <c r="D284" s="1">
        <v>255</v>
      </c>
      <c r="E284" s="1">
        <v>255</v>
      </c>
    </row>
    <row r="285" spans="1:5" x14ac:dyDescent="0.3">
      <c r="A285" s="1" t="s">
        <v>5</v>
      </c>
      <c r="C285" s="1" t="s">
        <v>5</v>
      </c>
    </row>
    <row r="286" spans="1:5" x14ac:dyDescent="0.3">
      <c r="A286" s="1" t="str">
        <f>C285</f>
        <v>whitesmoke</v>
      </c>
      <c r="B286" s="1" t="s">
        <v>4</v>
      </c>
      <c r="C286" s="1">
        <v>245</v>
      </c>
      <c r="D286" s="1">
        <v>245</v>
      </c>
      <c r="E286" s="1">
        <v>245</v>
      </c>
    </row>
    <row r="287" spans="1:5" x14ac:dyDescent="0.3">
      <c r="A287" s="1" t="s">
        <v>3</v>
      </c>
      <c r="B287" s="1" t="s">
        <v>2</v>
      </c>
      <c r="C287" s="1">
        <v>255</v>
      </c>
      <c r="D287" s="1">
        <v>255</v>
      </c>
      <c r="E287" s="1">
        <v>0</v>
      </c>
    </row>
    <row r="288" spans="1:5" x14ac:dyDescent="0.3">
      <c r="A288" s="1" t="s">
        <v>1</v>
      </c>
      <c r="C288" s="1" t="s">
        <v>1</v>
      </c>
    </row>
    <row r="289" spans="1:5" x14ac:dyDescent="0.3">
      <c r="A289" s="1" t="str">
        <f>C288</f>
        <v>yellowgreen</v>
      </c>
      <c r="B289" s="1" t="s">
        <v>0</v>
      </c>
      <c r="C289" s="1">
        <v>154</v>
      </c>
      <c r="D289" s="1">
        <v>205</v>
      </c>
      <c r="E289" s="1">
        <v>50</v>
      </c>
    </row>
  </sheetData>
  <hyperlinks>
    <hyperlink ref="O1" r:id="rId1" location="named-colors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colors</vt:lpstr>
      <vt:lpstr>colors!ColorTable</vt:lpstr>
      <vt:lpstr>colors!Criteria</vt:lpstr>
      <vt:lpstr>colors!Extract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~</dc:creator>
  <cp:lastModifiedBy>~</cp:lastModifiedBy>
  <dcterms:created xsi:type="dcterms:W3CDTF">2018-11-03T14:36:58Z</dcterms:created>
  <dcterms:modified xsi:type="dcterms:W3CDTF">2018-11-03T14:38:21Z</dcterms:modified>
</cp:coreProperties>
</file>