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9" activeTab="24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bugs" sheetId="28" r:id="rId19"/>
    <sheet name="hsl_hwb" sheetId="2" r:id="rId20"/>
    <sheet name="color" sheetId="23" r:id="rId21"/>
    <sheet name="eases" sheetId="7" r:id="rId22"/>
    <sheet name="devices" sheetId="24" r:id="rId23"/>
    <sheet name="Sheet1" sheetId="1" r:id="rId24"/>
    <sheet name="Sheet1 (2)" sheetId="25" r:id="rId25"/>
  </sheets>
  <definedNames>
    <definedName name="_xlnm._FilterDatabase" localSheetId="22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3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U138" i="25" l="1"/>
  <c r="T133" i="25" l="1"/>
  <c r="V133" i="25"/>
  <c r="R136" i="25"/>
  <c r="S132" i="25"/>
  <c r="R132" i="25"/>
  <c r="Q132" i="25"/>
  <c r="N40" i="1" l="1"/>
  <c r="N30" i="1"/>
  <c r="N38" i="1" s="1"/>
  <c r="O36" i="1"/>
  <c r="N37" i="1" s="1"/>
  <c r="O34" i="1"/>
  <c r="AN15" i="24" l="1"/>
  <c r="T16" i="27" l="1"/>
  <c r="Q16" i="27"/>
  <c r="N16" i="27"/>
  <c r="AA11" i="27"/>
  <c r="AA10" i="27"/>
  <c r="Y10" i="27"/>
  <c r="T14" i="27" l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L4" i="27" s="1"/>
  <c r="AH10" i="27"/>
  <c r="AH14" i="27"/>
  <c r="AH9" i="27" s="1"/>
  <c r="AH4" i="27"/>
  <c r="AN4" i="27" l="1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<sst xmlns="http://schemas.openxmlformats.org/spreadsheetml/2006/main" count="7643" uniqueCount="3624">
  <si>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</si>
  <si>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</si>
  <si>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</si>
  <si>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</si>
  <si>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</si>
  <si>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</si>
  <si>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</si>
  <si>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</si>
  <si>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</si>
  <si>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</si>
  <si>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</si>
  <si>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</si>
  <si>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</si>
  <si>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</si>
  <si>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</si>
  <si>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</si>
  <si>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</si>
  <si>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</si>
  <si>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</si>
  <si>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</si>
  <si>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</si>
  <si>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</si>
  <si>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</si>
  <si>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</si>
  <si>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</si>
  <si>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</si>
  <si>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</si>
  <si>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</si>
  <si>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</si>
  <si>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</si>
  <si>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</si>
  <si>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</si>
  <si>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</si>
  <si>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</si>
  <si>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</si>
  <si>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</si>
  <si>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</si>
  <si>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</si>
  <si>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</si>
  <si>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</si>
  <si>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</si>
  <si>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</si>
  <si>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</si>
  <si>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</si>
  <si>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</si>
  <si>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</si>
  <si>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</si>
  <si>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</si>
  <si>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</si>
  <si>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</si>
  <si>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</si>
  <si>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</si>
  <si>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</si>
  <si>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</si>
  <si>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</si>
  <si>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</si>
  <si>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</si>
  <si>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</si>
  <si>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</si>
  <si>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</si>
  <si>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</si>
  <si>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</si>
  <si>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</si>
  <si>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</si>
  <si>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</si>
  <si>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</si>
  <si>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</si>
  <si>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</si>
  <si>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</si>
  <si>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</si>
  <si>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</si>
  <si>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</si>
  <si>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</si>
  <si>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</si>
  <si>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</si>
  <si>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</si>
  <si>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</si>
  <si>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</si>
  <si>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</si>
  <si>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</si>
  <si>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</si>
  <si>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</si>
  <si>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</si>
  <si>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</si>
  <si>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</si>
  <si>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</si>
  <si>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</si>
  <si>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</si>
  <si>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</si>
  <si>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</si>
  <si>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</si>
  <si>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</si>
  <si>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</si>
  <si>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</si>
  <si>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</si>
  <si>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</si>
  <si>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</si>
  <si>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</si>
  <si>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</si>
  <si>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</si>
  <si>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</si>
  <si>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</si>
  <si>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</si>
  <si>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</si>
  <si>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</si>
  <si>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</si>
  <si>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</si>
  <si>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</si>
  <si>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</si>
  <si>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</si>
  <si>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</si>
  <si>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</si>
  <si>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</si>
  <si>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</si>
  <si>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</si>
  <si>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</si>
  <si>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</si>
  <si>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</si>
  <si>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</si>
  <si>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</si>
  <si>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</si>
  <si>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</si>
  <si>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</si>
  <si>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</si>
  <si>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</si>
  <si>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</si>
  <si>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</si>
  <si>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</si>
  <si>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</si>
  <si>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</si>
  <si>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</si>
  <si>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</si>
  <si>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</si>
  <si>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</si>
  <si>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</si>
  <si>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</si>
  <si>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</si>
  <si>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</si>
  <si>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</si>
  <si>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</si>
  <si>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</si>
  <si>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</si>
  <si>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</si>
  <si>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</si>
  <si>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</si>
  <si>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</si>
  <si>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</si>
  <si>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</si>
  <si>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</si>
  <si>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</si>
  <si>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</si>
  <si>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</si>
  <si>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</si>
  <si>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</si>
  <si>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</si>
  <si>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</si>
  <si>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</si>
  <si>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</si>
  <si>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</si>
  <si>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</si>
  <si>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</si>
  <si>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</si>
  <si>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</si>
  <si>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</si>
  <si>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</si>
  <si>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</si>
  <si>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</si>
  <si>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</si>
  <si>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</si>
  <si>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</si>
  <si>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</si>
  <si>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</si>
  <si>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</si>
  <si>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</si>
  <si>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</si>
  <si>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</si>
  <si>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</si>
  <si>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</si>
  <si>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</si>
  <si>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</si>
  <si>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</si>
  <si>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</si>
  <si>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</si>
  <si>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</si>
  <si>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</si>
  <si>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</si>
  <si>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</si>
  <si>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</si>
  <si>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</si>
  <si>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</si>
  <si>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</si>
  <si>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</si>
  <si>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</si>
  <si>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</si>
  <si>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</si>
  <si>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</si>
  <si>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</si>
  <si>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</si>
  <si>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</si>
  <si>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</si>
  <si>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</si>
  <si>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</si>
  <si>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</si>
  <si>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</si>
  <si>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</si>
  <si>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</si>
  <si>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</si>
  <si>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</si>
  <si>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</si>
  <si>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</si>
  <si>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</si>
  <si>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</si>
  <si>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</si>
  <si>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</si>
  <si>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</si>
  <si>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</si>
  <si>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</si>
  <si>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</si>
  <si>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</si>
  <si>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</si>
  <si>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</si>
  <si>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</si>
  <si>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</si>
  <si>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</si>
  <si>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</si>
  <si>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</si>
  <si>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</si>
  <si>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</si>
  <si>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</si>
  <si>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</si>
  <si>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</si>
  <si>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</si>
  <si>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</si>
  <si>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</si>
  <si>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</si>
  <si>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</si>
  <si>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</si>
  <si>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</si>
  <si>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</si>
  <si>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</si>
  <si>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</si>
  <si>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</si>
  <si>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</si>
  <si>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</si>
  <si>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</si>
  <si>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</si>
  <si>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</si>
  <si>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</si>
  <si>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</si>
  <si>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</si>
  <si>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</si>
  <si>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</si>
  <si>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</si>
  <si>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</si>
  <si>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</si>
  <si>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</si>
  <si>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</si>
  <si>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</si>
  <si>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</si>
  <si>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</si>
  <si>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</si>
  <si>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</si>
  <si>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</si>
  <si>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</si>
  <si>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</si>
  <si>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</si>
  <si>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</si>
  <si>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</si>
  <si>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</si>
  <si>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</si>
  <si>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</si>
  <si>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</si>
  <si>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</si>
  <si>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</si>
  <si>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</si>
  <si>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</si>
  <si>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</si>
  <si>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</si>
  <si>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</si>
  <si>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</si>
  <si>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</si>
  <si>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</si>
  <si>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</si>
  <si>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</si>
  <si>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</si>
  <si>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</si>
  <si>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</si>
  <si>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</si>
  <si>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</si>
  <si>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</si>
  <si>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</si>
  <si>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</si>
  <si>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</si>
  <si>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</si>
  <si>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</si>
  <si>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</si>
  <si>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</si>
  <si>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</si>
  <si>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</si>
  <si>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</si>
  <si>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</si>
  <si>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</si>
  <si>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</si>
  <si>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</si>
  <si>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</si>
  <si>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</si>
  <si>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</si>
  <si>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</si>
  <si>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</si>
  <si>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</si>
  <si>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</si>
  <si>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</si>
  <si>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</si>
  <si>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</si>
  <si>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</si>
  <si>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</si>
  <si>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</si>
  <si>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</si>
  <si>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</si>
  <si>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</si>
  <si>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</si>
  <si>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</si>
  <si>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</si>
  <si>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</si>
  <si>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</si>
  <si>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</si>
  <si>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</si>
  <si>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</si>
  <si>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</si>
  <si>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</si>
  <si>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</si>
  <si>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</si>
  <si>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</si>
  <si>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</si>
  <si>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</si>
  <si>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</si>
  <si>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</si>
  <si>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</si>
  <si>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</si>
  <si>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</si>
  <si>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</si>
  <si>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</si>
  <si>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</si>
  <si>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</si>
  <si>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</si>
  <si>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</si>
  <si>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</si>
  <si>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</si>
  <si>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</si>
  <si>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</si>
  <si>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</si>
  <si>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</si>
  <si>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</si>
  <si>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</si>
  <si>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</si>
  <si>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</si>
  <si>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</si>
  <si>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</si>
  <si>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</si>
  <si>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</si>
  <si>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</si>
  <si>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</si>
  <si>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</si>
  <si>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</si>
  <si>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</si>
  <si>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</si>
  <si>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</si>
  <si>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</si>
  <si>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</si>
  <si>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</si>
  <si>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</si>
  <si>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</si>
  <si>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</si>
  <si>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</si>
  <si>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</si>
  <si>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</si>
  <si>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</si>
  <si>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</si>
  <si>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</si>
  <si>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</si>
  <si>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</si>
  <si>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</si>
  <si>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</si>
  <si>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</si>
  <si>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</si>
  <si>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</si>
  <si>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</si>
  <si>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</si>
  <si>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</si>
  <si>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</si>
  <si>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</si>
  <si>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</si>
  <si>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</si>
  <si>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</si>
  <si>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</si>
  <si>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</si>
  <si>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</si>
  <si>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</si>
  <si>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</si>
  <si>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</si>
  <si>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</si>
  <si>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</si>
  <si>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</si>
  <si>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</si>
  <si>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</si>
  <si>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</si>
  <si>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</si>
  <si>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</si>
  <si>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</si>
  <si>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</si>
  <si>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</si>
  <si>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</si>
  <si>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</si>
  <si>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</si>
  <si>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</si>
  <si>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</si>
  <si>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</si>
  <si>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</si>
  <si>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</si>
  <si>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</si>
  <si>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</si>
  <si>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</si>
  <si>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</si>
  <si>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</si>
  <si>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</si>
  <si>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</si>
  <si>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</si>
  <si>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</si>
  <si>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</si>
  <si>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</si>
  <si>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</si>
  <si>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</si>
  <si>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</si>
  <si>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</si>
  <si>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</si>
  <si>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</si>
  <si>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</si>
  <si>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</si>
  <si>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</si>
  <si>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</si>
  <si>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</si>
  <si>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</si>
  <si>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</si>
  <si>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</si>
  <si>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</si>
  <si>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</si>
  <si>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</si>
  <si>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</si>
  <si>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</si>
  <si>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</si>
  <si>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</si>
  <si>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</si>
  <si>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</si>
  <si>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</si>
  <si>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</si>
  <si>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</si>
  <si>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</si>
  <si>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</si>
  <si>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</si>
  <si>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</si>
  <si>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</si>
  <si>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</si>
  <si>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</si>
  <si>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</si>
  <si>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</si>
  <si>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</si>
  <si>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</si>
  <si>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</si>
  <si>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</si>
  <si>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</si>
  <si>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</si>
  <si>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</si>
  <si>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</si>
  <si>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</si>
  <si>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</si>
  <si>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</si>
  <si>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</si>
  <si>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</si>
  <si>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</si>
  <si>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</si>
  <si>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</si>
  <si>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</si>
  <si>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</si>
  <si>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</si>
  <si>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</si>
  <si>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</si>
  <si>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</si>
  <si>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</si>
  <si>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</si>
  <si>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</si>
  <si>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</si>
  <si>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</si>
  <si>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</si>
  <si>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</si>
  <si>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</si>
  <si>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</si>
  <si>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</si>
  <si>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</si>
  <si>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</si>
  <si>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</si>
  <si>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</si>
  <si>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</si>
  <si>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</si>
  <si>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</si>
  <si>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</si>
  <si>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</si>
  <si>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</si>
  <si>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</si>
  <si>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</si>
  <si>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</si>
  <si>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</si>
  <si>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</si>
  <si>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</si>
  <si>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</si>
  <si>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</si>
  <si>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</si>
  <si>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</si>
  <si>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</si>
  <si>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</si>
  <si>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</si>
  <si>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</si>
  <si>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</si>
  <si>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</si>
  <si>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</si>
  <si>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</si>
  <si>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</si>
  <si>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</si>
  <si>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</si>
  <si>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</si>
  <si>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</si>
  <si>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</si>
  <si>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</si>
  <si>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</si>
  <si>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</si>
  <si>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</si>
  <si>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</si>
  <si>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</si>
  <si>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</si>
  <si>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</si>
  <si>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</si>
  <si>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</si>
  <si>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</si>
  <si>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</si>
  <si>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</si>
  <si>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</si>
  <si>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</si>
  <si>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</si>
  <si>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</si>
  <si>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</si>
  <si>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</si>
  <si>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</si>
  <si>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</si>
  <si>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</si>
  <si>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</si>
  <si>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</si>
  <si>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</si>
  <si>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</si>
  <si>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</si>
  <si>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</si>
  <si>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</si>
  <si>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</si>
  <si>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</si>
  <si>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</si>
  <si>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</si>
  <si>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</si>
  <si>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</si>
  <si>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</si>
  <si>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</si>
  <si>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</si>
  <si>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</si>
  <si>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</si>
  <si>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</si>
  <si>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</si>
  <si>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</si>
  <si>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</si>
  <si>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</si>
  <si>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</si>
  <si>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</si>
  <si>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</si>
  <si>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</si>
  <si>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</si>
  <si>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</si>
  <si>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</si>
  <si>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</si>
  <si>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</si>
  <si>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</si>
  <si>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</si>
  <si>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</si>
  <si>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</si>
  <si>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</si>
  <si>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</si>
  <si>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</si>
  <si>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</si>
  <si>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</si>
  <si>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</si>
  <si>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</si>
  <si>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</si>
  <si>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</si>
  <si>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</si>
  <si>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</si>
  <si>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</si>
  <si>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</si>
  <si>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</si>
  <si>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</si>
  <si>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</si>
  <si>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</si>
  <si>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</si>
  <si>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</si>
  <si>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</si>
  <si>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</si>
  <si>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</si>
  <si>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</si>
  <si>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</si>
  <si>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</si>
  <si>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</si>
  <si>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</si>
  <si>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</si>
  <si>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</si>
  <si>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</si>
  <si>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</si>
  <si>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</si>
  <si>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</si>
  <si>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</si>
  <si>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</si>
  <si>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</si>
  <si>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</si>
  <si>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</si>
  <si>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</si>
  <si>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</si>
  <si>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</si>
  <si>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</si>
  <si>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</si>
  <si>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</si>
  <si>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</si>
  <si>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</si>
  <si>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</si>
  <si>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</si>
  <si>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</si>
  <si>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</si>
  <si>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</si>
  <si>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</si>
  <si>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</si>
  <si>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</si>
  <si>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</si>
  <si>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</si>
  <si>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</si>
  <si>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</si>
  <si>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</si>
  <si>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</si>
  <si>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</si>
  <si>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</si>
  <si>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</si>
  <si>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</si>
  <si>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</si>
  <si>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</si>
  <si>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</si>
  <si>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</si>
  <si>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</si>
  <si>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</si>
  <si>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</si>
  <si>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</si>
  <si>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</si>
  <si>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</si>
  <si>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</si>
  <si>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</si>
  <si>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</si>
  <si>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</si>
  <si>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</si>
  <si>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</si>
  <si>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</si>
  <si>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</si>
  <si>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</si>
  <si>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</si>
  <si>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</si>
  <si>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</si>
  <si>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</si>
  <si>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</si>
  <si>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</si>
  <si>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</si>
  <si>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</si>
  <si>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</si>
  <si>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</si>
  <si>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</si>
  <si>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</si>
  <si>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</si>
  <si>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</si>
  <si>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</si>
  <si>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</si>
  <si>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</si>
  <si>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</si>
  <si>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</si>
  <si>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</si>
  <si>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</si>
  <si>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</si>
  <si>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</si>
  <si>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</si>
  <si>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</si>
  <si>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</si>
  <si>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</si>
  <si>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</si>
  <si>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</si>
  <si>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</si>
  <si>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</si>
  <si>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</si>
  <si>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</si>
  <si>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</si>
  <si>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</si>
  <si>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</si>
  <si>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</si>
  <si>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</si>
  <si>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</si>
  <si>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</si>
  <si>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</si>
  <si>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</si>
  <si>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</si>
  <si>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</si>
  <si>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</si>
  <si>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</si>
  <si>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</si>
  <si>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</si>
  <si>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</si>
  <si>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</si>
  <si>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</si>
  <si>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</si>
  <si>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</si>
  <si>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</si>
  <si>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</si>
  <si>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</si>
  <si>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</si>
  <si>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</si>
  <si>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</si>
  <si>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</si>
  <si>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</si>
  <si>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</si>
  <si>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</si>
  <si>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</si>
  <si>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</si>
  <si>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</si>
  <si>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</si>
  <si>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</si>
  <si>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</si>
  <si>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</si>
  <si>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</si>
  <si>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</si>
  <si>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</si>
  <si>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</si>
  <si>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</si>
  <si>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</si>
  <si>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</si>
  <si>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</si>
  <si>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</si>
  <si>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</si>
  <si>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</si>
  <si>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</si>
  <si>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</si>
  <si>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</si>
  <si>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</si>
  <si>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</si>
  <si>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</si>
  <si>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</si>
  <si>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</si>
  <si>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</si>
  <si>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</si>
  <si>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</si>
  <si>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</si>
  <si>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</si>
  <si>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</si>
  <si>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</si>
  <si>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</si>
  <si>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</si>
  <si>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</si>
  <si>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</si>
  <si>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</si>
  <si>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</si>
  <si>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</si>
  <si>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</si>
  <si>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</si>
  <si>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</si>
  <si>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</si>
  <si>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</si>
  <si>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</si>
  <si>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</si>
  <si>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</si>
  <si>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</si>
  <si>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</si>
  <si>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</si>
  <si>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</si>
  <si>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</si>
  <si>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</si>
  <si>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</si>
  <si>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</si>
  <si>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</si>
  <si>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</si>
  <si>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</si>
  <si>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</si>
  <si>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</si>
  <si>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</si>
  <si>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</si>
  <si>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</si>
  <si>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</si>
  <si>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</si>
  <si>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</si>
  <si>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</si>
  <si>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</si>
  <si>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</si>
  <si>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</si>
  <si>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</si>
  <si>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</si>
  <si>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</si>
  <si>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</si>
  <si>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</si>
  <si>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</si>
  <si>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</si>
  <si>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</si>
  <si>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</si>
  <si>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</si>
  <si>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</si>
  <si>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</si>
  <si>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</si>
  <si>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</si>
  <si>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</si>
  <si>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</si>
  <si>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</si>
  <si>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</si>
  <si>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</si>
  <si>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</si>
  <si>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</si>
  <si>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</si>
  <si>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</si>
  <si>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</si>
  <si>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</si>
  <si>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</si>
  <si>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</si>
  <si>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</si>
  <si>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</si>
  <si>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</si>
  <si>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</si>
  <si>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</si>
  <si>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</si>
  <si>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</si>
  <si>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</si>
  <si>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</si>
  <si>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</si>
  <si>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</si>
  <si>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</si>
  <si>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</si>
  <si>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</si>
  <si>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</si>
  <si>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</si>
  <si>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</si>
  <si>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</si>
  <si>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</si>
  <si>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</si>
  <si>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</si>
  <si>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</si>
  <si>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</si>
  <si>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</si>
  <si>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</si>
  <si>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</si>
  <si>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</si>
  <si>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</si>
  <si>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</si>
  <si>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</si>
  <si>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</si>
  <si>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</si>
  <si>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</si>
  <si>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</si>
  <si>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</si>
  <si>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</si>
  <si>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</si>
  <si>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</si>
  <si>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</si>
  <si>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</si>
  <si>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</si>
  <si>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</si>
  <si>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</si>
  <si>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</si>
  <si>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</si>
  <si>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</si>
  <si>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</si>
  <si>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</si>
  <si>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</si>
  <si>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</si>
  <si>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</si>
  <si>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</si>
  <si>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</si>
  <si>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</si>
  <si>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</si>
  <si>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</si>
  <si>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</si>
  <si>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</si>
  <si>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</si>
  <si>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</si>
  <si>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</si>
  <si>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</si>
  <si>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</si>
  <si>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</si>
  <si>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</si>
  <si>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</si>
  <si>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</si>
  <si>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</si>
  <si>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</si>
  <si>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</si>
  <si>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</si>
  <si>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</si>
  <si>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</si>
  <si>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</si>
  <si>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</si>
  <si>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</si>
  <si>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</si>
  <si>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</si>
  <si>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</si>
  <si>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</si>
  <si>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</si>
  <si>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</si>
  <si>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</si>
  <si>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</si>
  <si>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</si>
  <si>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</si>
  <si>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</si>
  <si>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</si>
  <si>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</si>
  <si>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</si>
  <si>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</si>
  <si>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</si>
  <si>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</si>
  <si>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</si>
  <si>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</si>
  <si>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</si>
  <si>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</si>
  <si>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</si>
  <si>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</si>
  <si>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</si>
  <si>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</si>
  <si>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</si>
  <si>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</si>
  <si>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</si>
  <si>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</si>
  <si>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</si>
  <si>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</si>
  <si>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</si>
  <si>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</si>
  <si>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</si>
  <si>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</si>
  <si>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</si>
  <si>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</si>
  <si>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</si>
  <si>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</si>
  <si>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</si>
  <si>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</si>
  <si>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</si>
  <si>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</si>
  <si>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</si>
  <si>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</si>
  <si>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</si>
  <si>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</si>
  <si>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</si>
  <si>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</si>
  <si>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</si>
  <si>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</si>
  <si>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</si>
  <si>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</si>
  <si>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</si>
  <si>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</si>
  <si>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</si>
  <si>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</si>
  <si>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</si>
  <si>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</si>
  <si>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</si>
  <si>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</si>
  <si>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</si>
  <si>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</si>
  <si>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</si>
  <si>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</si>
  <si>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</si>
  <si>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</si>
  <si>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</si>
  <si>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</si>
  <si>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</si>
  <si>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</si>
  <si>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</si>
  <si>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</si>
  <si>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</si>
  <si>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</si>
  <si>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</si>
  <si>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</si>
  <si>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</si>
  <si>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</si>
  <si>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</si>
  <si>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</si>
  <si>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</si>
  <si>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</si>
  <si>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</si>
  <si>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</si>
  <si>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</si>
  <si>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</si>
  <si>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</si>
  <si>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</si>
  <si>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</si>
  <si>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</si>
  <si>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</si>
  <si>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</si>
  <si>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</si>
  <si>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</si>
  <si>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</si>
  <si>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</si>
  <si>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</si>
  <si>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</si>
  <si>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</si>
  <si>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</si>
  <si>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</si>
  <si>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</si>
  <si>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</si>
  <si>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</si>
  <si>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</si>
  <si>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</si>
  <si>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</si>
  <si>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</si>
  <si>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</si>
  <si>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</si>
  <si>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</si>
  <si>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</si>
  <si>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</si>
  <si>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</si>
  <si>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</si>
  <si>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</si>
  <si>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</si>
  <si>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</si>
  <si>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</si>
  <si>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</si>
  <si>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</si>
  <si>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</si>
  <si>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</si>
  <si>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</si>
  <si>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</si>
  <si>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</si>
  <si>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</si>
  <si>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</si>
  <si>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</si>
  <si>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</si>
  <si>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</si>
  <si>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</si>
  <si>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</si>
  <si>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</si>
  <si>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</si>
  <si>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</si>
  <si>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</si>
  <si>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</si>
  <si>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</si>
  <si>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</si>
  <si>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</si>
  <si>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</si>
  <si>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</si>
  <si>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</si>
  <si>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</si>
  <si>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</si>
  <si>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</si>
  <si>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</si>
  <si>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</si>
  <si>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</si>
  <si>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</si>
  <si>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</si>
  <si>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</si>
  <si>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</si>
  <si>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</si>
  <si>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</si>
  <si>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</si>
  <si>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</si>
  <si>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</si>
  <si>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</si>
  <si>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</si>
  <si>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</si>
  <si>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</si>
  <si>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</si>
  <si>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</si>
  <si>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</si>
  <si>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</si>
  <si>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</si>
  <si>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</si>
  <si>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</si>
  <si>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</si>
  <si>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</si>
  <si>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</si>
  <si>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</si>
  <si>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</si>
  <si>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</si>
  <si>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</si>
  <si>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</si>
  <si>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</si>
  <si>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</si>
  <si>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</si>
  <si>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</si>
  <si>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</si>
  <si>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</si>
  <si>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</si>
  <si>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</si>
  <si>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</si>
  <si>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</si>
  <si>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</si>
  <si>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</si>
  <si>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</si>
  <si>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</si>
  <si>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</si>
  <si>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</si>
  <si>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</si>
  <si>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</si>
  <si>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</si>
  <si>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</si>
  <si>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</si>
  <si>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</si>
  <si>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</si>
  <si>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</si>
  <si>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</si>
  <si>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</si>
  <si>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</si>
  <si>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</si>
  <si>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</si>
  <si>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</si>
  <si>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</si>
  <si>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</si>
  <si>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</si>
  <si>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</si>
  <si>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</si>
  <si>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</si>
  <si>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</si>
  <si>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</si>
  <si>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</si>
  <si>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</si>
  <si>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</si>
  <si>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</si>
  <si>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</si>
  <si>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</si>
  <si>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</si>
  <si>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</si>
  <si>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</si>
  <si>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</si>
  <si>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</si>
  <si>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</si>
  <si>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</si>
  <si>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</si>
  <si>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</si>
  <si>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</si>
  <si>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</si>
  <si>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</si>
  <si>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</si>
  <si>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</si>
  <si>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</si>
  <si>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</si>
  <si>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</si>
  <si>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</si>
  <si>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</si>
  <si>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</si>
  <si>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</si>
  <si>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</si>
  <si>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</si>
  <si>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</si>
  <si>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</si>
  <si>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</si>
  <si>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</si>
  <si>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</si>
  <si>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</si>
  <si>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</si>
  <si>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</si>
  <si>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</si>
  <si>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</si>
  <si>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</si>
  <si>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</si>
  <si>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</si>
  <si>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</si>
  <si>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</si>
  <si>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</si>
  <si>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</si>
  <si>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</si>
  <si>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</si>
  <si>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</si>
  <si>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</si>
  <si>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</si>
  <si>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</si>
  <si>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</si>
  <si>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</si>
  <si>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</si>
  <si>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</si>
  <si>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</si>
  <si>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</si>
  <si>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</si>
  <si>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</si>
  <si>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</si>
  <si>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</si>
  <si>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</si>
  <si>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</si>
  <si>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</si>
  <si>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</si>
  <si>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</si>
  <si>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</si>
  <si>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</si>
  <si>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</si>
  <si>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</si>
  <si>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</si>
  <si>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</si>
  <si>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</si>
  <si>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</si>
  <si>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</si>
  <si>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</si>
  <si>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</si>
  <si>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</si>
  <si>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</si>
  <si>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</si>
  <si>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</si>
  <si>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</si>
  <si>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</si>
  <si>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</si>
  <si>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</si>
  <si>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</si>
  <si>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</si>
  <si>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</si>
  <si>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</si>
  <si>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</si>
  <si>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</si>
  <si>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</si>
  <si>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</si>
  <si>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</si>
  <si>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</si>
  <si>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</si>
  <si>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</si>
  <si>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</si>
  <si>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</si>
  <si>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</si>
  <si>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</si>
  <si>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</si>
  <si>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</si>
  <si>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</si>
  <si>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</si>
  <si>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</si>
  <si>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</si>
  <si>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</si>
  <si>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</si>
  <si>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</si>
  <si>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</si>
  <si>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</si>
  <si>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</si>
  <si>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</si>
  <si>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</si>
  <si>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</si>
  <si>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</si>
  <si>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</si>
  <si>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</si>
  <si>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</si>
  <si>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</si>
  <si>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</si>
  <si>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</si>
  <si>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</si>
  <si>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</si>
  <si>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</si>
  <si>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</si>
  <si>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</si>
  <si>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</si>
  <si>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</si>
  <si>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</si>
  <si>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</si>
  <si>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</si>
  <si>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</si>
  <si>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</si>
  <si>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</si>
  <si>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</si>
  <si>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</si>
  <si>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</si>
  <si>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</si>
  <si>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</si>
  <si>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</si>
  <si>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</si>
  <si>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</si>
  <si>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</si>
  <si>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</si>
  <si>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</si>
  <si>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</si>
  <si>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</si>
  <si>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</si>
  <si>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</si>
  <si>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</si>
  <si>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</si>
  <si>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</si>
  <si>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</si>
  <si>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</si>
  <si>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</si>
  <si>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</si>
  <si>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</si>
  <si>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</si>
  <si>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</si>
  <si>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</si>
  <si>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</si>
  <si>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</si>
  <si>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</si>
  <si>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</si>
  <si>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</si>
  <si>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</si>
  <si>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</si>
  <si>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</si>
  <si>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</si>
  <si>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</si>
  <si>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</si>
  <si>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</si>
  <si>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</si>
  <si>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</si>
  <si>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</si>
  <si>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</si>
  <si>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</si>
  <si>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</si>
  <si>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</si>
  <si>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</si>
  <si>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</si>
  <si>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</si>
  <si>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</si>
  <si>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</si>
  <si>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</si>
  <si>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</si>
  <si>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</si>
  <si>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</si>
  <si>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</si>
  <si>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</si>
  <si>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</si>
  <si>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</si>
  <si>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</si>
  <si>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</si>
  <si>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</si>
  <si>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</si>
  <si>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</si>
  <si>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</si>
  <si>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</si>
  <si>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</si>
  <si>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</si>
  <si>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</si>
  <si>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</si>
  <si>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</si>
  <si>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</si>
  <si>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</si>
  <si>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</si>
  <si>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</si>
  <si>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</si>
  <si>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</si>
  <si>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</si>
  <si>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</si>
  <si>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</si>
  <si>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</si>
  <si>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</si>
  <si>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</si>
  <si>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</si>
  <si>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</si>
  <si>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</si>
  <si>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</si>
  <si>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</si>
  <si>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</si>
  <si>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</si>
  <si>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</si>
  <si>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</si>
  <si>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</si>
  <si>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</si>
  <si>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</si>
  <si>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</si>
  <si>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</si>
  <si>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</si>
  <si>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</si>
  <si>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</si>
  <si>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</si>
  <si>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</si>
  <si>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</si>
  <si>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</si>
  <si>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</si>
  <si>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</si>
  <si>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</si>
  <si>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</si>
  <si>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</si>
  <si>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</si>
  <si>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</si>
  <si>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</si>
  <si>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</si>
  <si>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</si>
  <si>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</si>
  <si>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</si>
  <si>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</si>
  <si>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</si>
  <si>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</si>
  <si>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</si>
  <si>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</si>
  <si>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</si>
  <si>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</si>
  <si>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</si>
  <si>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</si>
  <si>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</si>
  <si>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</si>
  <si>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</si>
  <si>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</si>
  <si>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</si>
  <si>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</si>
  <si>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</si>
  <si>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</si>
  <si>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</si>
  <si>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</si>
  <si>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</si>
  <si>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</si>
  <si>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</si>
  <si>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</si>
  <si>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</si>
  <si>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</si>
  <si>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</si>
  <si>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</si>
  <si>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</si>
  <si>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</si>
  <si>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</si>
  <si>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</si>
  <si>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</si>
  <si>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</si>
  <si>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</si>
  <si>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</si>
  <si>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</si>
  <si>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</si>
  <si>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</si>
  <si>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</si>
  <si>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</si>
  <si>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</si>
  <si>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</si>
  <si>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</si>
  <si>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</si>
  <si>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</si>
  <si>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</si>
  <si>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</si>
  <si>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</si>
  <si>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</si>
  <si>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</si>
  <si>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</si>
  <si>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</si>
  <si>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</si>
  <si>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</si>
  <si>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</si>
  <si>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</si>
  <si>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</si>
  <si>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</si>
  <si>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</si>
  <si>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</si>
  <si>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</si>
  <si>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</si>
  <si>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</si>
  <si>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</si>
  <si>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</si>
  <si>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</si>
  <si>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</si>
  <si>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</si>
  <si>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</si>
  <si>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</si>
  <si>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</si>
  <si>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</si>
  <si>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</si>
  <si>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</si>
  <si>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</si>
  <si>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</si>
  <si>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</si>
  <si>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</si>
  <si>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</si>
  <si>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</si>
  <si>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</si>
  <si>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</si>
  <si>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</si>
  <si>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</si>
  <si>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</si>
  <si>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</si>
  <si>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</si>
  <si>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</si>
  <si>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</si>
  <si>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</si>
  <si>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</si>
  <si>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</si>
  <si>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</si>
  <si>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</si>
  <si>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</si>
  <si>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</si>
  <si>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</si>
  <si>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</si>
  <si>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</si>
  <si>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</si>
  <si>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</si>
  <si>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</si>
  <si>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</si>
  <si>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</si>
  <si>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</si>
  <si>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</si>
  <si>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</si>
  <si>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</si>
  <si>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</si>
  <si>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</si>
  <si>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</si>
  <si>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</si>
  <si>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</si>
  <si>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</si>
  <si>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</si>
  <si>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</si>
  <si>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</si>
  <si>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</si>
  <si>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</si>
  <si>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</si>
  <si>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</si>
  <si>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</si>
  <si>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</si>
  <si>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</si>
  <si>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</si>
  <si>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</si>
  <si>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</si>
  <si>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</si>
  <si>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</si>
  <si>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</si>
  <si>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</si>
  <si>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</si>
  <si>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</si>
  <si>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</si>
  <si>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</si>
  <si>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</si>
  <si>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</si>
  <si>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</si>
  <si>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</si>
  <si>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</si>
  <si>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</si>
  <si>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</si>
  <si>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</si>
  <si>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</si>
  <si>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</si>
  <si>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</si>
  <si>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</si>
  <si>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</si>
  <si>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</si>
  <si>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</si>
  <si>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</si>
  <si>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</si>
  <si>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</si>
  <si>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</si>
  <si>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</si>
  <si>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</si>
  <si>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</si>
  <si>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</si>
  <si>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</si>
  <si>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</si>
  <si>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</si>
  <si>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</si>
  <si>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</si>
  <si>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</si>
  <si>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</si>
  <si>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</si>
  <si>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</si>
  <si>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</si>
  <si>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</si>
  <si>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</si>
  <si>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</si>
  <si>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</si>
  <si>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</si>
  <si>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</si>
  <si>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</si>
  <si>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</si>
  <si>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</si>
  <si>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</si>
  <si>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</si>
  <si>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</si>
  <si>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</si>
  <si>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</si>
  <si>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</si>
  <si>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</si>
  <si>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</si>
  <si>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</si>
  <si>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</si>
  <si>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</si>
  <si>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</si>
  <si>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</si>
  <si>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</si>
  <si>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</si>
  <si>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</si>
  <si>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</si>
  <si>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</si>
  <si>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</si>
  <si>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</si>
  <si>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</si>
  <si>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</si>
  <si>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</si>
  <si>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</si>
  <si>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</si>
  <si>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</si>
  <si>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</si>
  <si>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</si>
  <si>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</si>
  <si>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</si>
  <si>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</si>
  <si>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</si>
  <si>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</si>
  <si>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</si>
  <si>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</si>
  <si>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</si>
  <si>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</si>
  <si>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</si>
  <si>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</si>
  <si>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</si>
  <si>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</si>
  <si>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</si>
  <si>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</si>
  <si>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</si>
  <si>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</si>
  <si>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</si>
  <si>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</si>
  <si>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</si>
  <si>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</si>
  <si>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</si>
  <si>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</si>
  <si>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</si>
  <si>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</si>
  <si>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</si>
  <si>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</si>
  <si>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</si>
  <si>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</si>
  <si>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</si>
  <si>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</si>
  <si>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</si>
  <si>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</si>
  <si>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</si>
  <si>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</si>
  <si>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</si>
  <si>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</si>
  <si>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</si>
  <si>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</si>
  <si>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</si>
  <si>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</si>
  <si>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</si>
  <si>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</si>
  <si>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</si>
  <si>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</si>
  <si>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</si>
  <si>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</si>
  <si>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</si>
  <si>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</si>
  <si>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</si>
  <si>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</si>
  <si>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</si>
  <si>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</si>
  <si>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</si>
  <si>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</si>
  <si>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</si>
  <si>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</si>
  <si>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</si>
  <si>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</si>
  <si>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</si>
  <si>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</si>
  <si>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</si>
  <si>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</si>
  <si>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</si>
  <si>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</si>
  <si>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</si>
  <si>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</si>
  <si>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</si>
  <si>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</si>
  <si>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</si>
  <si>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</si>
  <si>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</si>
  <si>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</si>
  <si>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</si>
  <si>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</si>
  <si>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</si>
  <si>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</si>
  <si>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</si>
  <si>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</si>
  <si>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</si>
  <si>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</si>
  <si>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</si>
  <si>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</si>
  <si>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</si>
  <si>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</si>
  <si>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</si>
  <si>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</si>
  <si>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</si>
  <si>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</si>
  <si>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</si>
  <si>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</si>
  <si>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</si>
  <si>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</si>
  <si>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</si>
  <si>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</si>
  <si>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</si>
  <si>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</si>
  <si>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</si>
  <si>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</si>
  <si>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</si>
  <si>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</si>
  <si>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</si>
  <si>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</si>
  <si>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</si>
  <si>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</si>
  <si>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</si>
  <si>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</si>
  <si>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</si>
  <si>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</si>
  <si>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</si>
  <si>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</si>
  <si>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</si>
  <si>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</si>
  <si>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</si>
  <si>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</si>
  <si>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</si>
  <si>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</si>
  <si>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</si>
  <si>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</si>
  <si>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</si>
  <si>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</si>
  <si>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</si>
  <si>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</si>
  <si>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</si>
  <si>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</si>
  <si>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</si>
  <si>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</si>
  <si>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</si>
  <si>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</si>
  <si>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</si>
  <si>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</si>
  <si>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</si>
  <si>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</si>
  <si>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</si>
  <si>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</si>
  <si>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</si>
  <si>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</si>
  <si>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</si>
  <si>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</si>
  <si>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</si>
  <si>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</si>
  <si>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</si>
  <si>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</si>
  <si>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</si>
  <si>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</si>
  <si>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</si>
  <si>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</si>
  <si>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</si>
  <si>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</si>
  <si>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</si>
  <si>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</si>
  <si>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</si>
  <si>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</si>
  <si>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</si>
  <si>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</si>
  <si>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</si>
  <si>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</si>
  <si>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</si>
  <si>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</si>
  <si>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</si>
  <si>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</si>
  <si>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</si>
  <si>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</si>
  <si>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</si>
  <si>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</si>
  <si>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</si>
  <si>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</si>
  <si>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</si>
  <si>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</si>
  <si>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</si>
  <si>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</si>
  <si>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</si>
  <si>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</si>
  <si>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</si>
  <si>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</si>
  <si>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</si>
  <si>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</si>
  <si>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</si>
  <si>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</si>
  <si>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</si>
  <si>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</si>
  <si>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</si>
  <si>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</si>
  <si>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</si>
  <si>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</si>
  <si>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</si>
  <si>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</si>
  <si>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</si>
  <si>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</si>
  <si>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</si>
  <si>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</si>
  <si>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</si>
  <si>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</si>
  <si>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</si>
  <si>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</si>
  <si>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</si>
  <si>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</si>
  <si>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</si>
  <si>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</si>
  <si>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</si>
  <si>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</si>
  <si>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</si>
  <si>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</si>
  <si>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</si>
  <si>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</si>
  <si>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</si>
  <si>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</si>
  <si>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</si>
  <si>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</si>
  <si>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</si>
  <si>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</si>
  <si>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</si>
  <si>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</si>
  <si>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</si>
  <si>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</si>
  <si>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</si>
  <si>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</si>
  <si>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</si>
  <si>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</si>
  <si>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</si>
  <si>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</si>
  <si>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</si>
  <si>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</si>
  <si>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</si>
  <si>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</si>
  <si>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</si>
  <si>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</si>
  <si>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</si>
  <si>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</si>
  <si>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</si>
  <si>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</si>
  <si>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</si>
  <si>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</si>
  <si>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</si>
  <si>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</si>
  <si>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</si>
  <si>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</si>
  <si>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</si>
  <si>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</si>
  <si>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</si>
  <si>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</si>
  <si>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</si>
  <si>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</si>
  <si>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</si>
  <si>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</si>
  <si>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</si>
  <si>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</si>
  <si>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</si>
  <si>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</si>
  <si>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</si>
  <si>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</si>
  <si>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</si>
  <si>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</si>
  <si>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</si>
  <si>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</si>
  <si>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</si>
  <si>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</si>
  <si>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</si>
  <si>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</si>
  <si>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</si>
  <si>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</si>
  <si>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</si>
  <si>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</si>
  <si>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</si>
  <si>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</si>
  <si>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</si>
  <si>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</si>
  <si>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</si>
  <si>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</si>
  <si>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</si>
  <si>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</si>
  <si>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</si>
  <si>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</si>
  <si>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</si>
  <si>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</si>
  <si>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</si>
  <si>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</si>
  <si>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</si>
  <si>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</si>
  <si>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</si>
  <si>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</si>
  <si>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</si>
  <si>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</si>
  <si>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</si>
  <si>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</si>
  <si>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</si>
  <si>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</si>
  <si>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</si>
  <si>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</si>
  <si>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</si>
  <si>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</si>
  <si>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</si>
  <si>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</si>
  <si>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</si>
  <si>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</si>
  <si>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</si>
  <si>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</si>
  <si>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</si>
  <si>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</si>
  <si>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</si>
  <si>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</si>
  <si>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</si>
  <si>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</si>
  <si>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</si>
  <si>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</si>
  <si>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</si>
  <si>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</si>
  <si>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</si>
  <si>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</si>
  <si>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</si>
  <si>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</si>
  <si>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</si>
  <si>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</si>
  <si>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</si>
  <si>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</si>
  <si>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</si>
  <si>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</si>
  <si>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</si>
  <si>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</si>
  <si>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</si>
  <si>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</si>
  <si>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</si>
  <si>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</si>
  <si>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</si>
  <si>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</si>
  <si>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</si>
  <si>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</si>
  <si>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</si>
  <si>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</si>
  <si>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</si>
  <si>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</si>
  <si>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</si>
  <si>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</si>
  <si>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</si>
  <si>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</si>
  <si>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</si>
  <si>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</si>
  <si>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</si>
  <si>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</si>
  <si>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</si>
  <si>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</si>
  <si>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</si>
  <si>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</si>
  <si>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</si>
  <si>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</si>
  <si>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</si>
  <si>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</si>
  <si>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</si>
  <si>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</si>
  <si>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</si>
  <si>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</si>
  <si>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</si>
  <si>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</si>
  <si>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</si>
  <si>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</si>
  <si>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</si>
  <si>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</si>
  <si>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</si>
  <si>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</si>
  <si>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</si>
  <si>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</si>
  <si>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</si>
  <si>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</si>
  <si>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</si>
  <si>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</si>
  <si>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</si>
  <si>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</si>
  <si>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</si>
  <si>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</si>
  <si>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</si>
  <si>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</si>
  <si>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</si>
  <si>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</si>
  <si>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</si>
  <si>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</si>
  <si>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</si>
  <si>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</si>
  <si>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</si>
  <si>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</si>
  <si>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</si>
  <si>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</si>
  <si>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</si>
  <si>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</si>
  <si>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</si>
  <si>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</si>
  <si>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</si>
  <si>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</si>
  <si>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</si>
  <si>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</si>
  <si>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</si>
  <si>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</si>
  <si>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</si>
  <si>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</si>
  <si>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</si>
  <si>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</si>
  <si>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</si>
  <si>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</si>
  <si>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</si>
  <si>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</si>
  <si>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</si>
  <si>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</si>
  <si>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</si>
  <si>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</si>
  <si>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</si>
  <si>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</si>
  <si>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</si>
  <si>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</si>
  <si>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</si>
  <si>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</si>
  <si>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</si>
  <si>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</si>
  <si>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</si>
  <si>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</si>
  <si>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</si>
  <si>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</si>
  <si>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</si>
  <si>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</si>
  <si>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</si>
  <si>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</si>
  <si>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</si>
  <si>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</si>
  <si>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</si>
  <si>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</si>
  <si>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</si>
  <si>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</si>
  <si>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</si>
  <si>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</si>
  <si>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</si>
  <si>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</si>
  <si>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</si>
  <si>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</si>
  <si>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</si>
  <si>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</si>
  <si>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</si>
  <si>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</si>
  <si>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</si>
  <si>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</si>
  <si>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</si>
  <si>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</si>
  <si>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</si>
  <si>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</si>
  <si>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</si>
  <si>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</si>
  <si>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</si>
  <si>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</si>
  <si>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</si>
  <si>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</si>
  <si>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</si>
  <si>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</si>
  <si>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</si>
  <si>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</si>
  <si>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</si>
  <si>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</si>
  <si>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</si>
  <si>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</si>
  <si>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</si>
  <si>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</si>
  <si>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</si>
  <si>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</si>
  <si>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</si>
  <si>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</si>
  <si>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</si>
  <si>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</si>
  <si>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</si>
  <si>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</si>
  <si>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</si>
  <si>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</si>
  <si>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</si>
  <si>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</si>
  <si>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</si>
  <si>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</si>
  <si>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</si>
  <si>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</si>
  <si>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</si>
  <si>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</si>
  <si>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</si>
  <si>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</si>
  <si>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</si>
  <si>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</si>
  <si>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</si>
  <si>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</si>
  <si>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</si>
  <si>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</si>
  <si>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</si>
  <si>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</si>
  <si>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</si>
  <si>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</si>
  <si>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</si>
  <si>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</si>
  <si>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</si>
  <si>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</si>
  <si>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</si>
  <si>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</si>
  <si>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</si>
  <si>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</si>
  <si>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</si>
  <si>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</si>
  <si>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</si>
  <si>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</si>
  <si>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</si>
  <si>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</si>
  <si>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</si>
  <si>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</si>
  <si>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</si>
  <si>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</si>
  <si>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</si>
  <si>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</si>
  <si>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</si>
  <si>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</si>
  <si>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</si>
  <si>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</si>
  <si>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</si>
  <si>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</si>
  <si>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</si>
  <si>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</si>
  <si>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</si>
  <si>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</si>
  <si>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</si>
  <si>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</si>
  <si>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</si>
  <si>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</si>
  <si>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</si>
  <si>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</si>
  <si>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</si>
  <si>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</si>
  <si>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</si>
  <si>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</si>
  <si>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</si>
  <si>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</si>
  <si>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</si>
  <si>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</si>
  <si>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</si>
  <si>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</si>
  <si>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</si>
  <si>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</si>
  <si>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</si>
  <si>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</si>
  <si>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</si>
  <si>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</si>
  <si>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</si>
  <si>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</si>
  <si>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</si>
  <si>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</si>
  <si>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</si>
  <si>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</si>
  <si>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</si>
  <si>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</si>
  <si>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</si>
  <si>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</si>
  <si>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</si>
  <si>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</si>
  <si>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</si>
  <si>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</si>
  <si>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</si>
  <si>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</si>
  <si>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</si>
  <si>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</si>
  <si>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</si>
  <si>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</si>
  <si>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</si>
  <si>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</si>
  <si>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</si>
  <si>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</si>
  <si>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</si>
  <si>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</si>
  <si>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</si>
  <si>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</si>
  <si>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</si>
  <si>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</si>
  <si>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</si>
  <si>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</si>
  <si>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</si>
  <si>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</si>
  <si>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</si>
  <si>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</si>
  <si>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</si>
  <si>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</si>
  <si>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</si>
  <si>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</si>
  <si>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</si>
  <si>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</si>
  <si>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</si>
  <si>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</si>
  <si>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</si>
  <si>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</si>
  <si>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</si>
  <si>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</si>
  <si>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</si>
  <si>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</si>
  <si>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</si>
  <si>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</si>
  <si>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</si>
  <si>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</si>
  <si>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</si>
  <si>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</si>
  <si>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</si>
  <si>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</si>
  <si>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</si>
  <si>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</si>
  <si>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</si>
  <si>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</si>
  <si>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</si>
  <si>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</si>
  <si>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</si>
  <si>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</si>
  <si>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</si>
  <si>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</si>
  <si>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</si>
  <si>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</si>
  <si>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</si>
  <si>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</si>
  <si>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</si>
  <si>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</si>
  <si>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</si>
  <si>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</si>
  <si>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</si>
  <si>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</si>
  <si>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</si>
  <si>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</si>
  <si>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</si>
  <si>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</si>
  <si>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</si>
  <si>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</si>
  <si>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</si>
  <si>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</si>
  <si>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</si>
  <si>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</si>
  <si>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</si>
  <si>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</si>
  <si>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</si>
  <si>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</si>
  <si>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</si>
  <si>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</si>
  <si>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</si>
  <si>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</si>
  <si>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</si>
  <si>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</si>
  <si>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</si>
  <si>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</si>
  <si>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</si>
  <si>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</si>
  <si>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</si>
  <si>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</si>
  <si>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</si>
  <si>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</si>
  <si>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</si>
  <si>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</si>
  <si>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</si>
  <si>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</si>
  <si>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</si>
  <si>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</si>
  <si>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</si>
  <si>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</si>
  <si>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</si>
  <si>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</si>
  <si>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</si>
  <si>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</si>
  <si>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</si>
  <si>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</si>
  <si>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</si>
  <si>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</si>
  <si>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</si>
  <si>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</si>
  <si>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</si>
  <si>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</si>
  <si>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</si>
  <si>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</si>
  <si>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</si>
  <si>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</si>
  <si>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</si>
  <si>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</si>
  <si>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</si>
  <si>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</si>
  <si>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</si>
  <si>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</si>
  <si>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</si>
  <si>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</si>
  <si>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</si>
  <si>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</si>
  <si>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</si>
  <si>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</si>
  <si>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</si>
  <si>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</si>
  <si>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</si>
  <si>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</si>
  <si>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</si>
  <si>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</si>
  <si>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</si>
  <si>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</si>
  <si>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</si>
  <si>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</si>
  <si>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</si>
  <si>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</si>
  <si>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</si>
  <si>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</si>
  <si>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</si>
  <si>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</si>
  <si>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</si>
  <si>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</si>
  <si>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</si>
  <si>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</si>
  <si>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</si>
  <si>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</si>
  <si>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</si>
  <si>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</si>
  <si>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</si>
  <si>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</si>
  <si>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</si>
  <si>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</si>
  <si>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</si>
  <si>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</si>
  <si>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</si>
  <si>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</si>
  <si>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</si>
  <si>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</si>
  <si>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</si>
  <si>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</si>
  <si>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</si>
  <si>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</si>
  <si>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</si>
  <si>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</si>
  <si>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</si>
  <si>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</si>
  <si>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</si>
  <si>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</si>
  <si>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</si>
  <si>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</si>
  <si>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</si>
  <si>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</si>
  <si>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</si>
  <si>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</si>
  <si>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</si>
  <si>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</si>
  <si>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</si>
  <si>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</si>
  <si>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</si>
  <si>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</si>
  <si>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</si>
  <si>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</si>
  <si>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</si>
  <si>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</si>
  <si>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</si>
  <si>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</si>
  <si>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</si>
  <si>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</si>
  <si>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</si>
  <si>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</si>
  <si>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</si>
  <si>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</si>
  <si>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</si>
  <si>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</si>
  <si>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</si>
  <si>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</si>
  <si>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</si>
  <si>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</si>
  <si>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</si>
  <si>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</si>
  <si>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</si>
  <si>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</si>
  <si>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</si>
  <si>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</si>
  <si>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</si>
  <si>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</si>
  <si>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</si>
  <si>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</si>
  <si>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</si>
  <si>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</si>
  <si>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</si>
  <si>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</si>
  <si>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</si>
  <si>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</si>
  <si>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</si>
  <si>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</si>
  <si>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</si>
  <si>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</si>
  <si>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</si>
  <si>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</si>
  <si>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</si>
  <si>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</si>
  <si>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</si>
  <si>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</si>
  <si>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</si>
  <si>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</si>
  <si>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</si>
  <si>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</si>
  <si>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</si>
  <si>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</si>
  <si>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</si>
  <si>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</si>
  <si>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</si>
  <si>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</si>
  <si>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</si>
  <si>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</si>
  <si>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</si>
  <si>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</si>
  <si>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</si>
  <si>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</si>
  <si>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</si>
  <si>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</si>
  <si>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</si>
  <si>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</si>
  <si>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</si>
  <si>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</si>
  <si>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</si>
  <si>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</si>
  <si>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</si>
  <si>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</si>
  <si>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</si>
  <si>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</si>
  <si>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</si>
  <si>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</si>
  <si>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</si>
  <si>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</si>
  <si>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</si>
  <si>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</si>
  <si>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</si>
  <si>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</si>
  <si>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</si>
  <si>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</si>
  <si>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</si>
  <si>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</si>
  <si>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</si>
  <si>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</si>
  <si>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</si>
  <si>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</si>
  <si>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</si>
  <si>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</si>
  <si>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</si>
  <si>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</si>
  <si>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</si>
  <si>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</si>
  <si>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</si>
  <si>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</si>
  <si>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</si>
  <si>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</si>
  <si>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</si>
  <si>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</si>
  <si>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</si>
  <si>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</si>
  <si>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</si>
  <si>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</si>
  <si>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</si>
  <si>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</si>
  <si>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</si>
  <si>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</si>
  <si>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</si>
  <si>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</si>
  <si>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</si>
  <si>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</si>
  <si>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</si>
  <si>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</si>
  <si>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</si>
  <si>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</si>
  <si>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</si>
  <si>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</si>
  <si>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</si>
  <si>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</si>
  <si>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</si>
  <si>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</si>
  <si>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</si>
  <si>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</si>
  <si>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</si>
  <si>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</si>
  <si>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</si>
  <si>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</si>
  <si>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</si>
  <si>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</si>
  <si>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</si>
  <si>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</si>
  <si>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</si>
  <si>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</si>
  <si>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</si>
  <si>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</si>
  <si>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</si>
  <si>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</si>
  <si>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</si>
  <si>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</si>
  <si>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</si>
  <si>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</si>
  <si>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</si>
  <si>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</si>
  <si>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</si>
  <si>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</si>
  <si>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</si>
  <si>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</si>
  <si>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</si>
  <si>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</si>
  <si>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</si>
  <si>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</si>
  <si>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</si>
  <si>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</si>
  <si>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</si>
  <si>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</si>
  <si>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</si>
  <si>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</si>
  <si>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</si>
  <si>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</si>
  <si>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</si>
  <si>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</si>
  <si>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</si>
  <si>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</si>
  <si>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</si>
  <si>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</si>
  <si>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</si>
  <si>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</si>
  <si>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</si>
  <si>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</si>
  <si>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</si>
  <si>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</si>
  <si>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</si>
  <si>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</si>
  <si>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</si>
  <si>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</si>
  <si>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</si>
  <si>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</si>
  <si>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</si>
  <si>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</si>
  <si>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</si>
  <si>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</si>
  <si>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</si>
  <si>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</si>
  <si>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</si>
  <si>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</si>
  <si>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</si>
  <si>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</si>
  <si>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</si>
  <si>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</si>
  <si>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</si>
  <si>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</si>
  <si>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</si>
  <si>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</si>
  <si>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</si>
  <si>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</si>
  <si>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</si>
  <si>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</si>
  <si>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</si>
  <si>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</si>
  <si>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</si>
  <si>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</si>
  <si>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</si>
  <si>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</si>
  <si>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</si>
  <si>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</si>
  <si>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</si>
  <si>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</si>
  <si>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</si>
  <si>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</si>
  <si>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</si>
  <si>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</si>
  <si>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</si>
  <si>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</si>
  <si>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</si>
  <si>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</si>
  <si>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</si>
  <si>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</si>
  <si>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</si>
  <si>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</si>
  <si>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</si>
  <si>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</si>
  <si>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</si>
  <si>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</si>
  <si>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</si>
  <si>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</si>
  <si>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</si>
  <si>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</si>
  <si>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</si>
  <si>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</si>
  <si>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</si>
  <si>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</si>
  <si>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</si>
  <si>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</si>
  <si>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</si>
  <si>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</si>
  <si>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</si>
  <si>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</si>
  <si>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</si>
  <si>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</si>
  <si>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</si>
  <si>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</si>
  <si>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</si>
  <si>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</si>
  <si>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</si>
  <si>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</si>
  <si>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</si>
  <si>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</si>
  <si>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</si>
  <si>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</si>
  <si>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</si>
  <si>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</si>
  <si>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</si>
  <si>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</si>
  <si>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</si>
  <si>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</si>
  <si>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</si>
  <si>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</si>
  <si>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</si>
  <si>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</si>
  <si>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</si>
  <si>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</si>
  <si>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</si>
  <si>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</si>
  <si>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</si>
  <si>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</si>
  <si>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</si>
  <si>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</si>
  <si>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</si>
  <si>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</si>
  <si>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</si>
  <si>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</si>
  <si>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</si>
  <si>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</si>
  <si>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</si>
  <si>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</si>
  <si>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</si>
  <si>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</si>
  <si>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</si>
  <si>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</si>
  <si>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</si>
  <si>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</si>
  <si>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</si>
  <si>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</si>
  <si>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</si>
  <si>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</si>
  <si>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</si>
  <si>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</si>
  <si>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</si>
  <si>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</si>
  <si>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</si>
  <si>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</si>
  <si>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</si>
  <si>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</si>
  <si>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</si>
  <si>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</si>
  <si>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</si>
  <si>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</si>
  <si>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</si>
  <si>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</si>
  <si>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</si>
  <si>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</si>
  <si>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</si>
  <si>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</si>
  <si>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</si>
  <si>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</si>
  <si>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</si>
  <si>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</si>
  <si>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</si>
  <si>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</si>
  <si>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</si>
  <si>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</si>
  <si>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</si>
  <si>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</si>
  <si>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</si>
  <si>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</si>
  <si>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</si>
  <si>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</si>
  <si>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</si>
  <si>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</si>
  <si>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</si>
  <si>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</si>
  <si>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</si>
  <si>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</si>
  <si>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</si>
  <si>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</si>
  <si>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</si>
  <si>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</si>
  <si>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</si>
  <si>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</si>
  <si>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</si>
  <si>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</si>
  <si>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</si>
  <si>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</si>
  <si>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</si>
  <si>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</si>
  <si>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</si>
  <si>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</si>
  <si>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</si>
  <si>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</si>
  <si>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</si>
  <si>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</si>
  <si>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</si>
  <si>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</si>
  <si>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</si>
  <si>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</si>
  <si>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</si>
  <si>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</si>
  <si>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</si>
  <si>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</si>
  <si>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</si>
  <si>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</si>
  <si>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</si>
  <si>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</si>
  <si>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</si>
  <si>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</si>
  <si>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</si>
  <si>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</si>
  <si>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</si>
  <si>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</si>
  <si>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</si>
  <si>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</si>
  <si>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</si>
  <si>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</si>
  <si>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</si>
  <si>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</si>
  <si>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</si>
  <si>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</si>
  <si>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</si>
  <si>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</si>
  <si>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</si>
  <si>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</si>
  <si>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</si>
  <si>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</si>
  <si>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</si>
  <si>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</si>
  <si>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</si>
  <si>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</si>
  <si>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</si>
  <si>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</si>
  <si>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</si>
  <si>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</si>
  <si>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</si>
  <si>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</si>
  <si>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</si>
  <si>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</si>
  <si>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</si>
  <si>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</si>
  <si>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</si>
  <si>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</si>
  <si>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</si>
  <si>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</si>
  <si>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</si>
  <si>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</si>
  <si>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</si>
  <si>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</si>
  <si>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</si>
  <si>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</si>
  <si>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</si>
  <si>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</si>
  <si>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</si>
  <si>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</si>
  <si>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</si>
  <si>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</si>
  <si>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</si>
  <si>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</si>
  <si>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</si>
  <si>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</si>
  <si>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</si>
  <si>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</si>
  <si>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</si>
  <si>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</si>
  <si>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</si>
  <si>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</si>
  <si>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</si>
  <si>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</si>
  <si>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</si>
  <si>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</si>
  <si>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</si>
  <si>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</si>
  <si>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</si>
  <si>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</si>
  <si>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</si>
  <si>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</si>
  <si>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</si>
  <si>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</si>
  <si>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</si>
  <si>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</si>
  <si>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</si>
  <si>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</si>
  <si>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</si>
  <si>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</si>
  <si>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</si>
  <si>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</si>
  <si>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</si>
  <si>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</si>
  <si>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</si>
  <si>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</si>
  <si>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</si>
  <si>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</si>
  <si>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</si>
  <si>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</si>
  <si>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</si>
  <si>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</si>
  <si>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</si>
  <si>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</si>
  <si>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</si>
  <si>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</si>
  <si>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</si>
  <si>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</si>
  <si>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</si>
  <si>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</si>
  <si>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</si>
  <si>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</si>
  <si>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</si>
  <si>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</si>
  <si>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</si>
  <si>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</si>
  <si>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</si>
  <si>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</si>
  <si>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</si>
  <si>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</si>
  <si>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</si>
  <si>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</si>
  <si>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</si>
  <si>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</si>
  <si>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</si>
  <si>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</si>
  <si>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</si>
  <si>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</si>
  <si>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</si>
  <si>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</si>
  <si>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</si>
  <si>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</si>
  <si>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</si>
  <si>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</si>
  <si>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</si>
  <si>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</si>
  <si>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</si>
  <si>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</si>
  <si>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</si>
  <si>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</si>
  <si>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</si>
  <si>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</si>
  <si>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</si>
  <si>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</si>
  <si>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</si>
  <si>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</si>
  <si>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</si>
  <si>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</si>
  <si>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</si>
  <si>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</si>
  <si>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</si>
  <si>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</si>
  <si>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</si>
  <si>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</si>
  <si>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</si>
  <si>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</si>
  <si>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</si>
  <si>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</si>
  <si>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</si>
  <si>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</si>
  <si>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</si>
  <si>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</si>
  <si>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</si>
  <si>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</si>
  <si>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</si>
  <si>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</si>
  <si>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</si>
  <si>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</si>
  <si>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</si>
  <si>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</si>
  <si>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</si>
  <si>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</si>
  <si>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</si>
  <si>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</si>
  <si>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</si>
  <si>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</si>
  <si>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</si>
  <si>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</si>
  <si>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</si>
  <si>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</si>
  <si>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</si>
  <si>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</si>
  <si>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</si>
  <si>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</si>
  <si>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</si>
  <si>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</si>
  <si>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</si>
  <si>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</si>
  <si>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</si>
  <si>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</si>
  <si>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</si>
  <si>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</si>
  <si>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</si>
  <si>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</si>
  <si>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</si>
  <si>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</si>
  <si>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</si>
  <si>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</si>
  <si>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</si>
  <si>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</si>
  <si>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</si>
  <si>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</si>
  <si>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</si>
  <si>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</si>
  <si>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</si>
  <si>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</si>
  <si>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</si>
  <si>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</si>
  <si>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</si>
  <si>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</si>
  <si>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</si>
  <si>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</si>
  <si>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</si>
  <si>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</si>
  <si>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</si>
  <si>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</si>
  <si>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</si>
  <si>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</si>
  <si>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</si>
  <si>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</si>
  <si>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</si>
  <si>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</si>
  <si>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</si>
  <si>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</si>
  <si>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</si>
  <si>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</si>
  <si>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</si>
  <si>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</si>
  <si>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</si>
  <si>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</si>
  <si>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</si>
  <si>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</si>
  <si>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</si>
  <si>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</si>
  <si>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</si>
  <si>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</si>
  <si>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</si>
  <si>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</si>
  <si>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</si>
  <si>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</si>
  <si>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</si>
  <si>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</si>
  <si>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</si>
  <si>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</si>
  <si>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</si>
  <si>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</si>
  <si>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</si>
  <si>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</si>
  <si>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</si>
  <si>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</si>
  <si>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</si>
  <si>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</si>
  <si>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</si>
  <si>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</si>
  <si>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</si>
  <si>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</si>
  <si>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</si>
  <si>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</si>
  <si>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</si>
  <si>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</si>
  <si>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</si>
  <si>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</si>
  <si>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</si>
  <si>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</si>
  <si>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</si>
  <si>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</si>
  <si>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</si>
  <si>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</si>
  <si>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</si>
  <si>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</si>
  <si>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</si>
  <si>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</si>
  <si>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</si>
  <si>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</si>
  <si>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</si>
  <si>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</si>
  <si>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</si>
  <si>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</si>
  <si>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</si>
  <si>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</si>
  <si>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</si>
  <si>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</si>
  <si>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</si>
  <si>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</si>
  <si>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</si>
  <si>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</si>
  <si>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</si>
  <si>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</si>
  <si>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</si>
  <si>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</si>
  <si>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</si>
  <si>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</si>
  <si>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</si>
  <si>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</si>
  <si>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</si>
  <si>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</si>
  <si>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</si>
  <si>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</si>
  <si>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</si>
  <si>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</si>
  <si>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</si>
  <si>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</si>
  <si>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</si>
  <si>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</si>
  <si>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</si>
  <si>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</si>
  <si>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</si>
  <si>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</si>
  <si>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</si>
  <si>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</si>
  <si>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</si>
  <si>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</si>
  <si>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</si>
  <si>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</si>
  <si>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</si>
  <si>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</si>
  <si>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</si>
  <si>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</si>
  <si>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</si>
  <si>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</si>
  <si>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</si>
  <si>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</si>
  <si>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</si>
  <si>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</si>
  <si>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</si>
  <si>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</si>
  <si>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</si>
  <si>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</si>
  <si>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</si>
  <si>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</si>
  <si>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</si>
  <si>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</si>
  <si>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</si>
  <si>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</si>
  <si>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</si>
  <si>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</si>
  <si>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</si>
  <si>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</si>
  <si>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</si>
  <si>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</si>
  <si>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</si>
  <si>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</si>
  <si>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</si>
  <si>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</si>
  <si>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</si>
  <si>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</si>
  <si>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</si>
  <si>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</si>
  <si>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</si>
  <si>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</si>
  <si>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</si>
  <si>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</si>
  <si>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</si>
  <si>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</si>
  <si>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</si>
  <si>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</si>
  <si>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</si>
  <si>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</si>
  <si>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</si>
  <si>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</si>
  <si>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</si>
  <si>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</si>
  <si>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</si>
  <si>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</si>
  <si>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</si>
  <si>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</si>
  <si>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</si>
  <si>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</si>
  <si>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</si>
  <si>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</si>
  <si>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</si>
  <si>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</si>
  <si>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</si>
  <si>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</si>
  <si>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</si>
  <si>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</si>
  <si>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</si>
  <si>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</si>
  <si>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</si>
  <si>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</si>
  <si>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</si>
  <si>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</si>
  <si>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</si>
  <si>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</si>
  <si>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</si>
  <si>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</si>
  <si>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</si>
  <si>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</si>
  <si>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</si>
  <si>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</si>
  <si>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</si>
  <si>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</si>
  <si>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</si>
  <si>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</si>
  <si>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</si>
  <si>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</si>
  <si>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</si>
  <si>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</si>
  <si>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</si>
  <si>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</si>
  <si>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</si>
  <si>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</si>
  <si>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</si>
  <si>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</si>
  <si>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</si>
  <si>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</si>
  <si>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</si>
  <si>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</si>
  <si>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</si>
  <si>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</si>
  <si>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</si>
  <si>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</si>
  <si>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</si>
  <si>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</si>
  <si>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</si>
  <si>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</si>
  <si>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</si>
  <si>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</si>
  <si>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</si>
  <si>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</si>
  <si>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</si>
  <si>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</si>
  <si>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</si>
  <si>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</si>
  <si>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</si>
  <si>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</si>
  <si>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</si>
  <si>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</si>
  <si>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</si>
  <si>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</si>
  <si>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</si>
  <si>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</si>
  <si>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</si>
  <si>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</si>
  <si>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</si>
  <si>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</si>
  <si>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</si>
  <si>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</si>
  <si>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</si>
  <si>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</si>
  <si>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</si>
  <si>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</si>
  <si>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</si>
  <si>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</si>
  <si>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</si>
  <si>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</si>
  <si>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</si>
  <si>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</si>
  <si>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</si>
  <si>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</si>
  <si>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</si>
  <si>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</si>
  <si>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</si>
  <si>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</si>
  <si>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</si>
  <si>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</si>
  <si>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</si>
  <si>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</si>
  <si>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</si>
  <si>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</si>
  <si>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</si>
  <si>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</si>
  <si>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</si>
  <si>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</si>
  <si>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</si>
  <si>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</si>
  <si>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</si>
  <si>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</si>
  <si>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</si>
  <si>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</si>
  <si>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</si>
  <si>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</si>
  <si>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</si>
  <si>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</si>
  <si>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</si>
  <si>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</si>
  <si>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</si>
  <si>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</si>
  <si>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</si>
  <si>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</si>
  <si>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</si>
  <si>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</si>
  <si>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</si>
  <si>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</si>
  <si>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</si>
  <si>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</si>
  <si>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</si>
  <si>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</si>
  <si>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</si>
  <si>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</si>
  <si>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</si>
  <si>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</si>
  <si>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</si>
  <si>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</si>
  <si>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</si>
  <si>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</si>
  <si>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</si>
  <si>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</si>
  <si>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</si>
  <si>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</si>
  <si>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</si>
  <si>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</si>
  <si>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</si>
  <si>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</si>
  <si>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</si>
  <si>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</si>
  <si>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</si>
  <si>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</si>
  <si>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</si>
  <si>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</si>
  <si>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</si>
  <si>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</si>
  <si>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</si>
  <si>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</si>
  <si>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</si>
  <si>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</si>
  <si>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</si>
  <si>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</si>
  <si>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</si>
  <si>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</si>
  <si>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</si>
  <si>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</si>
  <si>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</si>
  <si>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</si>
  <si>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</si>
  <si>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</si>
  <si>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</si>
  <si>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</si>
  <si>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</si>
  <si>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</si>
  <si>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</si>
  <si>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</si>
  <si>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</si>
  <si>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</si>
  <si>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</si>
  <si>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</si>
  <si>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</si>
  <si>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</si>
  <si>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</si>
  <si>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</si>
  <si>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</si>
  <si>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</si>
  <si>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</si>
  <si>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</si>
  <si>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</si>
  <si>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</si>
  <si>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</si>
  <si>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</si>
  <si>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</si>
  <si>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</si>
  <si>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</si>
  <si>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</si>
  <si>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</si>
  <si>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</si>
  <si>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</si>
  <si>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</si>
  <si>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</si>
  <si>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</si>
  <si>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</si>
  <si>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</si>
  <si>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</si>
  <si>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</si>
  <si>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</si>
  <si>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</si>
  <si>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</si>
  <si>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</si>
  <si>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</si>
  <si>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</si>
  <si>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</si>
  <si>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</si>
  <si>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</si>
  <si>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</si>
  <si>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</si>
  <si>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</si>
  <si>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</si>
  <si>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</si>
  <si>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</si>
  <si>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</si>
  <si>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</si>
  <si>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</si>
  <si>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</si>
  <si>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</si>
  <si>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</si>
  <si>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</si>
  <si>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</si>
  <si>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</si>
  <si>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</si>
  <si>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</si>
  <si>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</si>
  <si>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</si>
  <si>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</si>
  <si>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</si>
  <si>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</si>
  <si>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</si>
  <si>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</si>
  <si>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</si>
  <si>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</si>
  <si>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</si>
  <si>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</si>
  <si>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</si>
  <si>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</si>
  <si>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</si>
  <si>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</si>
  <si>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</si>
  <si>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</si>
  <si>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</si>
  <si>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</si>
  <si>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</si>
  <si>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</si>
  <si>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</si>
  <si>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</si>
  <si>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</si>
  <si>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</si>
  <si>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</si>
  <si>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</si>
  <si>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</si>
  <si>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</si>
  <si>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</si>
  <si>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</si>
  <si>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</si>
  <si>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</si>
  <si>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</si>
  <si>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</si>
  <si>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</si>
  <si>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</si>
  <si>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</si>
  <si>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</si>
  <si>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</si>
  <si>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</si>
  <si>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</si>
  <si>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</si>
  <si>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</si>
  <si>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</si>
  <si>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</si>
  <si>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</si>
  <si>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</si>
  <si>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</si>
  <si>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</si>
  <si>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</si>
  <si>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</si>
  <si>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</si>
  <si>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</si>
  <si>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</si>
  <si>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</si>
  <si>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</si>
  <si>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</si>
  <si>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</si>
  <si>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</si>
  <si>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</si>
  <si>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</si>
  <si>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</si>
  <si>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</si>
  <si>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</si>
  <si>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</si>
  <si>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</si>
  <si>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</si>
  <si>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</si>
  <si>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</si>
  <si>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</si>
  <si>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</si>
  <si>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</si>
  <si>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</si>
  <si>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</si>
  <si>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</si>
  <si>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</si>
  <si>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</si>
  <si>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</si>
  <si>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</si>
  <si>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</si>
  <si>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</si>
  <si>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</si>
  <si>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</si>
  <si>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</si>
  <si>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</si>
  <si>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</si>
  <si>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</si>
  <si>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</si>
  <si>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</si>
  <si>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</si>
  <si>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</si>
  <si>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</si>
  <si>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</si>
  <si>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</si>
  <si>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</si>
  <si>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</si>
  <si>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</si>
  <si>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</si>
  <si>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</si>
  <si>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</si>
  <si>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</si>
  <si>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</si>
  <si>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</si>
  <si>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</si>
  <si>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</si>
  <si>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</si>
  <si>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</si>
  <si>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</si>
  <si>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</si>
  <si>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</si>
  <si>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</si>
  <si>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</si>
  <si>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</si>
  <si>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</si>
  <si>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</si>
  <si>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</si>
  <si>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</si>
  <si>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</si>
  <si>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</si>
  <si>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</si>
  <si>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</si>
  <si>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</si>
  <si>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</si>
  <si>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</si>
  <si>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</si>
  <si>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</si>
  <si>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</si>
  <si>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</si>
  <si>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</si>
  <si>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</si>
  <si>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</si>
  <si>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</si>
  <si>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</si>
  <si>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</si>
  <si>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</si>
  <si>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</si>
  <si>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</si>
  <si>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</si>
  <si>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</si>
  <si>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</si>
  <si>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</si>
  <si>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</si>
  <si>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</si>
  <si>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</si>
  <si>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</si>
  <si>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</si>
  <si>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</si>
  <si>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</si>
  <si>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</si>
  <si>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</si>
  <si>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</si>
  <si>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</si>
  <si>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</si>
  <si>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</si>
  <si>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</si>
  <si>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</si>
  <si>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</si>
  <si>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</si>
  <si>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</si>
  <si>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</si>
  <si>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</si>
  <si>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</si>
  <si>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</si>
  <si>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</si>
  <si>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</si>
  <si>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</si>
  <si>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</si>
  <si>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</si>
  <si>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</si>
  <si>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</si>
  <si>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</si>
  <si>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</si>
  <si>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</si>
  <si>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</si>
  <si>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</si>
  <si>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</si>
  <si>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</si>
  <si>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</si>
  <si>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</si>
  <si>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</si>
  <si>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</si>
  <si>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</si>
  <si>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</si>
  <si>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</si>
  <si>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</si>
  <si>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</si>
  <si>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</si>
  <si>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</si>
  <si>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</si>
  <si>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</si>
  <si>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</si>
  <si>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</si>
  <si>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</si>
  <si>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</si>
  <si>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</si>
  <si>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</si>
  <si>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</si>
  <si>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</si>
  <si>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</si>
  <si>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</si>
  <si>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</si>
  <si>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</si>
  <si>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</si>
  <si>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</si>
  <si>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</si>
  <si>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</si>
  <si>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</si>
  <si>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</si>
  <si>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</si>
  <si>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</si>
  <si>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</si>
  <si>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</si>
  <si>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</si>
  <si>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</si>
  <si>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</si>
  <si>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</si>
  <si>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</si>
  <si>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</si>
  <si>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</si>
  <si>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</si>
  <si>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</si>
  <si>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</si>
  <si>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</si>
  <si>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</si>
  <si>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</si>
  <si>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</si>
  <si>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</si>
  <si>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</si>
  <si>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</si>
  <si>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</si>
  <si>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</si>
  <si>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</si>
  <si>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</si>
  <si>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</si>
  <si>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</si>
  <si>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</si>
  <si>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</si>
  <si>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</si>
  <si>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</si>
  <si>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</si>
  <si>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</si>
  <si>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</si>
  <si>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</si>
  <si>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</si>
  <si>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</si>
  <si>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</si>
  <si>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</si>
  <si>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</si>
  <si>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</si>
  <si>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</si>
  <si>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</si>
  <si>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</si>
  <si>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</si>
  <si>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</si>
  <si>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</si>
  <si>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</si>
  <si>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</si>
  <si>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</si>
  <si>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</si>
  <si>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</si>
  <si>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</si>
  <si>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</si>
  <si>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</si>
  <si>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</si>
  <si>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</si>
  <si>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</si>
  <si>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</si>
  <si>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</si>
  <si>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</si>
  <si>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</si>
  <si>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</si>
  <si>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</si>
  <si>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</si>
  <si>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</si>
  <si>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</si>
  <si>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</si>
  <si>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</si>
  <si>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</si>
  <si>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</si>
  <si>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</si>
  <si>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</si>
  <si>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</si>
  <si>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</si>
  <si>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</si>
  <si>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</si>
  <si>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</si>
  <si>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</si>
  <si>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</si>
  <si>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</si>
  <si>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</si>
  <si>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</si>
  <si>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</si>
  <si>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</si>
  <si>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</si>
  <si>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</si>
  <si>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</si>
  <si>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</si>
  <si>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</si>
  <si>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</si>
  <si>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</si>
  <si>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</si>
  <si>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</si>
  <si>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</si>
  <si>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</si>
  <si>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</si>
  <si>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</si>
  <si>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</si>
  <si>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</si>
  <si>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</si>
  <si>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</si>
  <si>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</si>
  <si>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</si>
  <si>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</si>
  <si>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</si>
  <si>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</si>
  <si>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</si>
  <si>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</si>
  <si>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</si>
  <si>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</si>
  <si>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</si>
  <si>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</si>
  <si>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</si>
  <si>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</si>
  <si>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</si>
  <si>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</si>
  <si>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</si>
  <si>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</si>
  <si>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</si>
  <si>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</si>
  <si>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</si>
  <si>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</si>
  <si>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</si>
  <si>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</si>
  <si>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</si>
  <si>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</si>
  <si>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</si>
  <si>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</si>
  <si>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rAF</t>
  </si>
  <si>
    <t>easings</t>
  </si>
  <si>
    <t>multi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</si>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</sst>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4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02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0" fillId="0" borderId="16" xfId="0" applyBorder="1" applyAlignment="1">
      <alignment horizontal="center"/>
    </xf>
    <xf numFmtId="9" fontId="0" fillId="0" borderId="0" xfId="6" applyFont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600000"/>
      <color rgb="FF003399"/>
      <color rgb="FF660066"/>
      <color rgb="FF800080"/>
      <color rgb="FF800000"/>
      <color rgb="FFA50021"/>
      <color rgb="FF000066"/>
      <color rgb="FFE1F0FF"/>
      <color rgb="FFF8F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83" t="s">
        <v>720</v>
      </c>
      <c r="C2" s="1484"/>
      <c r="D2" s="1484"/>
      <c r="E2" s="1484"/>
      <c r="F2" s="1484"/>
      <c r="G2" s="1485"/>
      <c r="H2" s="1485"/>
      <c r="I2" s="1485"/>
      <c r="J2" s="1485"/>
      <c r="K2" s="1484"/>
      <c r="L2" s="1484"/>
      <c r="M2" s="1484"/>
      <c r="N2" s="1484"/>
      <c r="O2" s="1484"/>
      <c r="P2" s="1484"/>
      <c r="Q2" s="1484"/>
      <c r="R2" s="1486"/>
      <c r="S2" s="378"/>
      <c r="T2" s="394"/>
      <c r="U2" s="394"/>
      <c r="V2" s="384"/>
      <c r="W2" s="382" t="s">
        <v>1163</v>
      </c>
    </row>
    <row r="3" spans="1:28" x14ac:dyDescent="0.25">
      <c r="A3" s="383"/>
      <c r="B3" s="1491" t="s">
        <v>713</v>
      </c>
      <c r="C3" s="1492"/>
      <c r="D3" s="1492"/>
      <c r="E3" s="1492"/>
      <c r="F3" s="1493"/>
      <c r="G3" s="378"/>
      <c r="H3" s="1494" t="s">
        <v>714</v>
      </c>
      <c r="I3" s="1495"/>
      <c r="J3" s="378"/>
      <c r="K3" s="1491" t="s">
        <v>715</v>
      </c>
      <c r="L3" s="1492"/>
      <c r="M3" s="1492"/>
      <c r="N3" s="1492"/>
      <c r="O3" s="1492"/>
      <c r="P3" s="1492"/>
      <c r="Q3" s="1492"/>
      <c r="R3" s="1492"/>
      <c r="S3" s="1492"/>
      <c r="T3" s="1492"/>
      <c r="U3" s="1493"/>
      <c r="V3" s="384"/>
      <c r="W3" s="382" t="s">
        <v>1026</v>
      </c>
    </row>
    <row r="4" spans="1:28" x14ac:dyDescent="0.25">
      <c r="A4" s="383"/>
      <c r="B4" s="1487" t="s">
        <v>722</v>
      </c>
      <c r="C4" s="1488"/>
      <c r="D4" s="243"/>
      <c r="E4" s="1487" t="s">
        <v>1193</v>
      </c>
      <c r="F4" s="1488"/>
      <c r="G4" s="378"/>
      <c r="H4" s="1487" t="s">
        <v>1735</v>
      </c>
      <c r="I4" s="1488"/>
      <c r="J4" s="378"/>
      <c r="K4" s="1489" t="s">
        <v>716</v>
      </c>
      <c r="L4" s="1490"/>
      <c r="M4" s="385"/>
      <c r="N4" s="1489" t="s">
        <v>717</v>
      </c>
      <c r="O4" s="1490"/>
      <c r="P4" s="385"/>
      <c r="Q4" s="1489" t="s">
        <v>719</v>
      </c>
      <c r="R4" s="1490"/>
      <c r="S4" s="378"/>
      <c r="T4" s="1489" t="s">
        <v>1815</v>
      </c>
      <c r="U4" s="1490"/>
      <c r="V4" s="384"/>
      <c r="W4" s="382" t="s">
        <v>1159</v>
      </c>
      <c r="X4" s="382" t="s">
        <v>715</v>
      </c>
      <c r="Y4" s="367" t="s">
        <v>1164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1165</v>
      </c>
      <c r="C5" s="742">
        <v>1</v>
      </c>
      <c r="D5" s="378"/>
      <c r="E5" s="739" t="s">
        <v>1173</v>
      </c>
      <c r="F5" s="178">
        <v>1</v>
      </c>
      <c r="G5" s="378"/>
      <c r="H5" s="386" t="s">
        <v>1194</v>
      </c>
      <c r="I5" s="176">
        <f>I10</f>
        <v>1</v>
      </c>
      <c r="J5" s="378"/>
      <c r="K5" s="748" t="s">
        <v>1203</v>
      </c>
      <c r="L5" s="176">
        <v>1</v>
      </c>
      <c r="M5" s="383"/>
      <c r="N5" s="389" t="s">
        <v>1219</v>
      </c>
      <c r="O5" s="176">
        <v>1</v>
      </c>
      <c r="P5" s="383"/>
      <c r="Q5" s="389" t="s">
        <v>1227</v>
      </c>
      <c r="R5" s="176">
        <v>1</v>
      </c>
      <c r="S5" s="378"/>
      <c r="T5" s="386" t="s">
        <v>1234</v>
      </c>
      <c r="U5" s="387">
        <f>PI() / 180</f>
        <v>1.7453292519943295E-2</v>
      </c>
      <c r="V5" s="384"/>
      <c r="W5" s="382" t="s">
        <v>1160</v>
      </c>
      <c r="X5" s="382" t="s">
        <v>715</v>
      </c>
      <c r="Y5" s="367" t="s">
        <v>1164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1166</v>
      </c>
      <c r="C6" s="743">
        <f t="shared" ref="C6:C8" si="2">C5*2</f>
        <v>2</v>
      </c>
      <c r="D6" s="378"/>
      <c r="E6" s="739" t="s">
        <v>1174</v>
      </c>
      <c r="F6" s="178">
        <f t="shared" ref="F6:F24" si="3">F5*2</f>
        <v>2</v>
      </c>
      <c r="G6" s="378"/>
      <c r="H6" s="389" t="s">
        <v>1195</v>
      </c>
      <c r="I6" s="178">
        <f t="shared" ref="I6:I7" si="4">I11</f>
        <v>2</v>
      </c>
      <c r="J6" s="378"/>
      <c r="K6" s="739" t="s">
        <v>1204</v>
      </c>
      <c r="L6" s="178">
        <f>L5*2</f>
        <v>2</v>
      </c>
      <c r="M6" s="383"/>
      <c r="N6" s="389" t="s">
        <v>1220</v>
      </c>
      <c r="O6" s="178">
        <f t="shared" ref="O6:O10" si="5">O5*2</f>
        <v>2</v>
      </c>
      <c r="P6" s="383"/>
      <c r="Q6" s="389" t="s">
        <v>1228</v>
      </c>
      <c r="R6" s="178">
        <f t="shared" ref="R6:R7" si="6">R5*2</f>
        <v>2</v>
      </c>
      <c r="S6" s="378"/>
      <c r="T6" s="389" t="s">
        <v>1235</v>
      </c>
      <c r="U6" s="388">
        <f>10/9</f>
        <v>1.1111111111111112</v>
      </c>
      <c r="V6" s="384"/>
      <c r="W6" s="382" t="s">
        <v>1157</v>
      </c>
      <c r="X6" s="382" t="s">
        <v>715</v>
      </c>
      <c r="Y6" s="367" t="s">
        <v>1164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1167</v>
      </c>
      <c r="C7" s="743">
        <f t="shared" si="2"/>
        <v>4</v>
      </c>
      <c r="D7" s="378"/>
      <c r="E7" s="739" t="s">
        <v>1175</v>
      </c>
      <c r="F7" s="178">
        <f t="shared" si="3"/>
        <v>4</v>
      </c>
      <c r="G7" s="378"/>
      <c r="H7" s="746" t="s">
        <v>1196</v>
      </c>
      <c r="I7" s="741">
        <f t="shared" si="4"/>
        <v>4</v>
      </c>
      <c r="J7" s="378"/>
      <c r="K7" s="739" t="s">
        <v>1205</v>
      </c>
      <c r="L7" s="178">
        <f t="shared" ref="L7:L20" si="7">L6*2</f>
        <v>4</v>
      </c>
      <c r="M7" s="383"/>
      <c r="N7" s="389" t="s">
        <v>1221</v>
      </c>
      <c r="O7" s="178">
        <f t="shared" si="5"/>
        <v>4</v>
      </c>
      <c r="P7" s="383"/>
      <c r="Q7" s="746" t="s">
        <v>1229</v>
      </c>
      <c r="R7" s="741">
        <f t="shared" si="6"/>
        <v>4</v>
      </c>
      <c r="S7" s="378"/>
      <c r="T7" s="390" t="s">
        <v>1236</v>
      </c>
      <c r="U7" s="391">
        <f>1/360</f>
        <v>2.7777777777777779E-3</v>
      </c>
      <c r="V7" s="384"/>
      <c r="W7" s="382" t="s">
        <v>1161</v>
      </c>
      <c r="X7" s="382" t="s">
        <v>715</v>
      </c>
      <c r="Y7" s="367" t="s">
        <v>1164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1168</v>
      </c>
      <c r="C8" s="744">
        <f t="shared" si="2"/>
        <v>8</v>
      </c>
      <c r="D8" s="378"/>
      <c r="E8" s="739" t="s">
        <v>1176</v>
      </c>
      <c r="F8" s="178">
        <f t="shared" si="3"/>
        <v>8</v>
      </c>
      <c r="G8" s="378"/>
      <c r="H8" s="389" t="s">
        <v>1197</v>
      </c>
      <c r="I8" s="178">
        <f>I11</f>
        <v>2</v>
      </c>
      <c r="J8" s="378"/>
      <c r="K8" s="747" t="s">
        <v>1206</v>
      </c>
      <c r="L8" s="741">
        <f t="shared" si="7"/>
        <v>8</v>
      </c>
      <c r="M8" s="383"/>
      <c r="N8" s="389" t="s">
        <v>1222</v>
      </c>
      <c r="O8" s="178">
        <f t="shared" si="5"/>
        <v>8</v>
      </c>
      <c r="P8" s="383"/>
      <c r="Q8" s="389" t="s">
        <v>1230</v>
      </c>
      <c r="R8" s="178">
        <f>R6*2</f>
        <v>4</v>
      </c>
      <c r="S8" s="394"/>
      <c r="T8" s="398"/>
      <c r="U8" s="392"/>
      <c r="V8" s="393"/>
      <c r="W8" s="382" t="s">
        <v>1158</v>
      </c>
      <c r="X8" s="382" t="s">
        <v>715</v>
      </c>
      <c r="Y8" s="367" t="s">
        <v>1164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1169</v>
      </c>
      <c r="C9" s="743">
        <f>C5</f>
        <v>1</v>
      </c>
      <c r="D9" s="378"/>
      <c r="E9" s="747" t="s">
        <v>1177</v>
      </c>
      <c r="F9" s="741">
        <f t="shared" si="3"/>
        <v>16</v>
      </c>
      <c r="G9" s="378"/>
      <c r="H9" s="746" t="s">
        <v>1198</v>
      </c>
      <c r="I9" s="741">
        <f>I12</f>
        <v>4</v>
      </c>
      <c r="J9" s="378"/>
      <c r="K9" s="739" t="s">
        <v>1207</v>
      </c>
      <c r="L9" s="178">
        <f t="shared" si="7"/>
        <v>16</v>
      </c>
      <c r="M9" s="383"/>
      <c r="N9" s="389" t="s">
        <v>1223</v>
      </c>
      <c r="O9" s="178">
        <f t="shared" si="5"/>
        <v>16</v>
      </c>
      <c r="P9" s="383"/>
      <c r="Q9" s="389" t="s">
        <v>1231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1164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1170</v>
      </c>
      <c r="C10" s="743">
        <f t="shared" ref="C10:C11" si="8">C6</f>
        <v>2</v>
      </c>
      <c r="D10" s="378"/>
      <c r="E10" s="739" t="s">
        <v>1178</v>
      </c>
      <c r="F10" s="178">
        <f t="shared" si="3"/>
        <v>32</v>
      </c>
      <c r="G10" s="378"/>
      <c r="H10" s="389" t="s">
        <v>1199</v>
      </c>
      <c r="I10" s="178">
        <v>1</v>
      </c>
      <c r="J10" s="378"/>
      <c r="K10" s="739" t="s">
        <v>1208</v>
      </c>
      <c r="L10" s="178">
        <f t="shared" si="7"/>
        <v>32</v>
      </c>
      <c r="M10" s="383"/>
      <c r="N10" s="746" t="s">
        <v>1224</v>
      </c>
      <c r="O10" s="741">
        <f t="shared" si="5"/>
        <v>32</v>
      </c>
      <c r="P10" s="383"/>
      <c r="Q10" s="389" t="s">
        <v>1232</v>
      </c>
      <c r="R10" s="178">
        <f>R8</f>
        <v>4</v>
      </c>
      <c r="S10" s="384"/>
      <c r="W10" s="367" t="s">
        <v>1162</v>
      </c>
      <c r="X10" s="382" t="s">
        <v>715</v>
      </c>
      <c r="Y10" s="367" t="s">
        <v>1164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1171</v>
      </c>
      <c r="C11" s="743">
        <f t="shared" si="8"/>
        <v>4</v>
      </c>
      <c r="D11" s="378"/>
      <c r="E11" s="739" t="s">
        <v>1179</v>
      </c>
      <c r="F11" s="178">
        <f t="shared" si="3"/>
        <v>64</v>
      </c>
      <c r="G11" s="378"/>
      <c r="H11" s="389" t="s">
        <v>1200</v>
      </c>
      <c r="I11" s="178">
        <f t="shared" ref="I11:I13" si="9">I10*2</f>
        <v>2</v>
      </c>
      <c r="J11" s="378"/>
      <c r="K11" s="739" t="s">
        <v>1209</v>
      </c>
      <c r="L11" s="178">
        <f t="shared" si="7"/>
        <v>64</v>
      </c>
      <c r="M11" s="383"/>
      <c r="N11" s="389" t="s">
        <v>1225</v>
      </c>
      <c r="O11" s="178">
        <f>O9</f>
        <v>16</v>
      </c>
      <c r="P11" s="383"/>
      <c r="Q11" s="390" t="s">
        <v>1233</v>
      </c>
      <c r="R11" s="177">
        <f>R9</f>
        <v>8</v>
      </c>
      <c r="S11" s="384"/>
      <c r="X11" s="382" t="s">
        <v>715</v>
      </c>
      <c r="Y11" s="367" t="s">
        <v>1164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1172</v>
      </c>
      <c r="C12" s="745">
        <f>C6</f>
        <v>2</v>
      </c>
      <c r="D12" s="378"/>
      <c r="E12" s="739" t="s">
        <v>1180</v>
      </c>
      <c r="F12" s="178">
        <f t="shared" si="3"/>
        <v>128</v>
      </c>
      <c r="G12" s="378"/>
      <c r="H12" s="746" t="s">
        <v>1201</v>
      </c>
      <c r="I12" s="741">
        <f t="shared" si="9"/>
        <v>4</v>
      </c>
      <c r="J12" s="378"/>
      <c r="K12" s="747" t="s">
        <v>1210</v>
      </c>
      <c r="L12" s="741">
        <f t="shared" si="7"/>
        <v>128</v>
      </c>
      <c r="M12" s="383"/>
      <c r="N12" s="390" t="s">
        <v>1226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1164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1181</v>
      </c>
      <c r="F13" s="178">
        <f t="shared" si="3"/>
        <v>256</v>
      </c>
      <c r="G13" s="378"/>
      <c r="H13" s="390" t="s">
        <v>1202</v>
      </c>
      <c r="I13" s="177">
        <f t="shared" si="9"/>
        <v>8</v>
      </c>
      <c r="J13" s="384"/>
      <c r="K13" s="739" t="s">
        <v>1211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1164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1182</v>
      </c>
      <c r="F14" s="741">
        <f t="shared" si="3"/>
        <v>512</v>
      </c>
      <c r="G14" s="394"/>
      <c r="H14" s="380"/>
      <c r="I14" s="380"/>
      <c r="J14" s="384"/>
      <c r="K14" s="739" t="s">
        <v>1212</v>
      </c>
      <c r="L14" s="178">
        <f t="shared" si="7"/>
        <v>512</v>
      </c>
      <c r="M14" s="394"/>
      <c r="N14" s="378"/>
      <c r="O14" s="378"/>
      <c r="P14" s="394"/>
      <c r="Q14" s="1487" t="s">
        <v>721</v>
      </c>
      <c r="R14" s="1488"/>
      <c r="S14" s="384"/>
      <c r="X14" s="382" t="s">
        <v>715</v>
      </c>
      <c r="Y14" s="367" t="s">
        <v>1164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1570</v>
      </c>
      <c r="C15" s="394"/>
      <c r="D15" s="394"/>
      <c r="E15" s="739" t="s">
        <v>1183</v>
      </c>
      <c r="F15" s="178">
        <f t="shared" si="3"/>
        <v>1024</v>
      </c>
      <c r="G15" s="383"/>
      <c r="H15" s="1482" t="s">
        <v>1573</v>
      </c>
      <c r="I15" s="1482"/>
      <c r="J15" s="384"/>
      <c r="K15" s="739" t="s">
        <v>1213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1164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1571</v>
      </c>
      <c r="C16" s="394"/>
      <c r="D16" s="394"/>
      <c r="E16" s="739" t="s">
        <v>1184</v>
      </c>
      <c r="F16" s="178">
        <f t="shared" si="3"/>
        <v>2048</v>
      </c>
      <c r="G16" s="383"/>
      <c r="H16" s="1482" t="s">
        <v>1574</v>
      </c>
      <c r="I16" s="1482"/>
      <c r="J16" s="384"/>
      <c r="K16" s="747" t="s">
        <v>1214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1164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1572</v>
      </c>
      <c r="C17" s="394"/>
      <c r="D17" s="394"/>
      <c r="E17" s="739" t="s">
        <v>1185</v>
      </c>
      <c r="F17" s="178">
        <f t="shared" si="3"/>
        <v>4096</v>
      </c>
      <c r="G17" s="383"/>
      <c r="H17" s="1482" t="s">
        <v>1575</v>
      </c>
      <c r="I17" s="1482"/>
      <c r="J17" s="384"/>
      <c r="K17" s="739" t="s">
        <v>1215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1164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1186</v>
      </c>
      <c r="F18" s="178">
        <f t="shared" si="3"/>
        <v>8192</v>
      </c>
      <c r="G18" s="383"/>
      <c r="H18" s="1482" t="s">
        <v>1576</v>
      </c>
      <c r="I18" s="1482"/>
      <c r="J18" s="384"/>
      <c r="K18" s="739" t="s">
        <v>1216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1164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1187</v>
      </c>
      <c r="F19" s="741">
        <f t="shared" si="3"/>
        <v>16384</v>
      </c>
      <c r="G19" s="383"/>
      <c r="H19" s="1482" t="s">
        <v>1577</v>
      </c>
      <c r="I19" s="1482"/>
      <c r="J19" s="384"/>
      <c r="K19" s="739" t="s">
        <v>1217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1164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1188</v>
      </c>
      <c r="F20" s="178">
        <f t="shared" si="3"/>
        <v>32768</v>
      </c>
      <c r="G20" s="383"/>
      <c r="H20" s="394"/>
      <c r="I20" s="394"/>
      <c r="J20" s="384"/>
      <c r="K20" s="740" t="s">
        <v>1218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1164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1189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1164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1190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1164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1191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1164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1192</v>
      </c>
      <c r="F24" s="177">
        <f t="shared" si="3"/>
        <v>524288</v>
      </c>
      <c r="G24" s="399"/>
      <c r="X24" s="382" t="s">
        <v>715</v>
      </c>
      <c r="Y24" s="367" t="s">
        <v>1164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09" t="s">
        <v>1372</v>
      </c>
      <c r="C1" s="1509"/>
      <c r="D1" s="1509"/>
      <c r="E1" s="792"/>
    </row>
    <row r="2" spans="1:5" x14ac:dyDescent="0.3">
      <c r="A2" s="195"/>
      <c r="B2" s="1510" t="s">
        <v>1685</v>
      </c>
      <c r="C2" s="1511"/>
      <c r="D2" s="1512"/>
      <c r="E2" s="195"/>
    </row>
    <row r="3" spans="1:5" x14ac:dyDescent="0.3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3">
      <c r="A4" s="194"/>
      <c r="B4" s="794" t="s">
        <v>1387</v>
      </c>
      <c r="C4" s="794"/>
      <c r="D4" s="794" t="s">
        <v>1388</v>
      </c>
      <c r="E4" s="194"/>
    </row>
    <row r="5" spans="1:5" x14ac:dyDescent="0.3">
      <c r="A5" s="194"/>
      <c r="B5" s="352" t="s">
        <v>809</v>
      </c>
      <c r="C5" s="352" t="s">
        <v>969</v>
      </c>
      <c r="D5" s="352" t="s">
        <v>1374</v>
      </c>
      <c r="E5" s="194"/>
    </row>
    <row r="6" spans="1:5" x14ac:dyDescent="0.3">
      <c r="A6" s="195"/>
      <c r="B6" s="352" t="s">
        <v>1734</v>
      </c>
      <c r="C6" s="352" t="s">
        <v>991</v>
      </c>
      <c r="D6" s="352" t="s">
        <v>1373</v>
      </c>
      <c r="E6" s="195"/>
    </row>
    <row r="7" spans="1:5" x14ac:dyDescent="0.3">
      <c r="A7" s="194"/>
      <c r="B7" s="1510" t="s">
        <v>1687</v>
      </c>
      <c r="C7" s="1511"/>
      <c r="D7" s="1512"/>
      <c r="E7" s="194"/>
    </row>
    <row r="8" spans="1:5" x14ac:dyDescent="0.3">
      <c r="A8" s="194"/>
      <c r="B8" s="1502" t="s">
        <v>1245</v>
      </c>
      <c r="C8" s="1503" t="s">
        <v>956</v>
      </c>
      <c r="D8" s="1504"/>
      <c r="E8" s="194"/>
    </row>
    <row r="9" spans="1:5" x14ac:dyDescent="0.3">
      <c r="A9" s="194"/>
      <c r="B9" s="181" t="s">
        <v>1375</v>
      </c>
      <c r="C9" s="181" t="s">
        <v>991</v>
      </c>
      <c r="D9" s="181" t="s">
        <v>1386</v>
      </c>
      <c r="E9" s="194"/>
    </row>
    <row r="10" spans="1:5" x14ac:dyDescent="0.3">
      <c r="A10" s="194"/>
      <c r="B10" s="700" t="s">
        <v>1376</v>
      </c>
      <c r="C10" s="700" t="s">
        <v>991</v>
      </c>
      <c r="D10" s="700"/>
      <c r="E10" s="194"/>
    </row>
    <row r="11" spans="1:5" x14ac:dyDescent="0.3">
      <c r="A11" s="194"/>
      <c r="B11" s="352" t="s">
        <v>1377</v>
      </c>
      <c r="C11" s="352" t="s">
        <v>991</v>
      </c>
      <c r="D11" s="352"/>
      <c r="E11" s="194"/>
    </row>
    <row r="12" spans="1:5" x14ac:dyDescent="0.3">
      <c r="A12" s="194"/>
      <c r="B12" s="352" t="s">
        <v>1378</v>
      </c>
      <c r="C12" s="352" t="s">
        <v>991</v>
      </c>
      <c r="D12" s="352"/>
      <c r="E12" s="194"/>
    </row>
    <row r="13" spans="1:5" x14ac:dyDescent="0.3">
      <c r="A13" s="194"/>
      <c r="B13" s="352" t="s">
        <v>1379</v>
      </c>
      <c r="C13" s="352" t="s">
        <v>991</v>
      </c>
      <c r="D13" s="352"/>
      <c r="E13" s="194"/>
    </row>
    <row r="14" spans="1:5" x14ac:dyDescent="0.3">
      <c r="A14" s="194"/>
      <c r="B14" s="352" t="s">
        <v>1380</v>
      </c>
      <c r="C14" s="352" t="s">
        <v>991</v>
      </c>
      <c r="D14" s="352"/>
      <c r="E14" s="194"/>
    </row>
    <row r="15" spans="1:5" x14ac:dyDescent="0.3">
      <c r="A15" s="195"/>
      <c r="B15" s="352" t="s">
        <v>1381</v>
      </c>
      <c r="C15" s="352" t="s">
        <v>991</v>
      </c>
      <c r="D15" s="352"/>
      <c r="E15" s="195"/>
    </row>
    <row r="16" spans="1:5" x14ac:dyDescent="0.3">
      <c r="A16" s="195"/>
      <c r="B16" s="1502" t="s">
        <v>1328</v>
      </c>
      <c r="C16" s="1503" t="s">
        <v>956</v>
      </c>
      <c r="D16" s="1504"/>
      <c r="E16" s="195"/>
    </row>
    <row r="17" spans="1:5" x14ac:dyDescent="0.3">
      <c r="A17" s="195"/>
      <c r="B17" s="181" t="s">
        <v>1383</v>
      </c>
      <c r="C17" s="181"/>
      <c r="D17" s="181"/>
      <c r="E17" s="195"/>
    </row>
    <row r="18" spans="1:5" x14ac:dyDescent="0.3">
      <c r="A18" s="195"/>
      <c r="B18" s="181" t="s">
        <v>1382</v>
      </c>
      <c r="C18" s="181"/>
      <c r="D18" s="181"/>
      <c r="E18" s="195"/>
    </row>
    <row r="19" spans="1:5" x14ac:dyDescent="0.3">
      <c r="A19" s="195"/>
      <c r="B19" s="181" t="s">
        <v>1384</v>
      </c>
      <c r="C19" s="181"/>
      <c r="D19" s="181"/>
      <c r="E19" s="195"/>
    </row>
    <row r="20" spans="1:5" x14ac:dyDescent="0.3">
      <c r="A20" s="195"/>
      <c r="B20" s="352" t="s">
        <v>1385</v>
      </c>
      <c r="C20" s="352"/>
      <c r="D20" s="352"/>
      <c r="E20" s="195"/>
    </row>
    <row r="21" spans="1:5" x14ac:dyDescent="0.3">
      <c r="A21" s="710"/>
      <c r="B21" s="769"/>
      <c r="C21" s="1518"/>
      <c r="D21" s="1518"/>
      <c r="E21" s="719"/>
    </row>
    <row r="22" spans="1:5" x14ac:dyDescent="0.3">
      <c r="A22" s="711"/>
      <c r="B22" s="749"/>
      <c r="C22" s="1506"/>
      <c r="D22" s="1506"/>
      <c r="E22" s="711"/>
    </row>
    <row r="23" spans="1:5" x14ac:dyDescent="0.3">
      <c r="A23" s="239"/>
      <c r="B23" s="749"/>
      <c r="C23" s="1506"/>
      <c r="D23" s="1506"/>
      <c r="E23" s="239"/>
    </row>
    <row r="24" spans="1:5" x14ac:dyDescent="0.3">
      <c r="A24" s="239"/>
      <c r="B24" s="749"/>
      <c r="C24" s="1506"/>
      <c r="D24" s="1506"/>
      <c r="E24" s="239"/>
    </row>
    <row r="25" spans="1:5" x14ac:dyDescent="0.3">
      <c r="A25" s="239"/>
      <c r="B25" s="749"/>
      <c r="C25" s="1506"/>
      <c r="D25" s="1506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>
      <selection activeCell="D16" sqref="D1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509" t="s">
        <v>1331</v>
      </c>
      <c r="C1" s="1509"/>
      <c r="D1" s="1509"/>
      <c r="E1" s="717"/>
      <c r="F1" s="147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1845</v>
      </c>
      <c r="AF1" s="175"/>
      <c r="AG1" s="175"/>
      <c r="AH1" s="175"/>
      <c r="AI1" s="1496" t="s">
        <v>2897</v>
      </c>
      <c r="AJ1" s="1498"/>
      <c r="AK1" s="1497"/>
    </row>
    <row r="2" spans="1:37" s="114" customFormat="1" ht="15" customHeight="1" x14ac:dyDescent="0.25">
      <c r="A2" s="800"/>
      <c r="B2" s="1596" t="s">
        <v>1685</v>
      </c>
      <c r="C2" s="1597"/>
      <c r="D2" s="1598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1454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2903</v>
      </c>
      <c r="AJ2" s="370"/>
      <c r="AK2" s="370"/>
    </row>
    <row r="3" spans="1:37" s="114" customFormat="1" ht="15" customHeight="1" x14ac:dyDescent="0.25">
      <c r="A3" s="801"/>
      <c r="B3" s="1502" t="s">
        <v>958</v>
      </c>
      <c r="C3" s="1503"/>
      <c r="D3" s="1504"/>
      <c r="E3" s="254"/>
      <c r="F3" s="1600" t="s">
        <v>3472</v>
      </c>
      <c r="G3" s="1600"/>
      <c r="H3" s="1600"/>
      <c r="I3" s="813"/>
      <c r="J3" s="1600" t="s">
        <v>1625</v>
      </c>
      <c r="K3" s="1600"/>
      <c r="L3" s="1600"/>
      <c r="M3" s="254"/>
      <c r="P3" s="179" t="s">
        <v>1455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2904</v>
      </c>
      <c r="AJ3" s="1094" t="s">
        <v>2905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1028</v>
      </c>
      <c r="E5" s="254"/>
      <c r="F5" s="814" t="s">
        <v>809</v>
      </c>
      <c r="G5" s="814" t="s">
        <v>969</v>
      </c>
      <c r="H5" s="814" t="s">
        <v>1688</v>
      </c>
      <c r="I5" s="188"/>
      <c r="J5" s="832" t="s">
        <v>467</v>
      </c>
      <c r="K5" s="832" t="s">
        <v>988</v>
      </c>
      <c r="L5" s="832" t="s">
        <v>1608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1612</v>
      </c>
      <c r="L6" s="181" t="s">
        <v>1609</v>
      </c>
      <c r="M6" s="801"/>
      <c r="P6" s="441" t="s">
        <v>1456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2901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3264</v>
      </c>
      <c r="C7" s="754" t="s">
        <v>969</v>
      </c>
      <c r="D7" s="754" t="s">
        <v>1568</v>
      </c>
      <c r="E7" s="254"/>
      <c r="F7" s="181" t="s">
        <v>3264</v>
      </c>
      <c r="G7" s="181" t="s">
        <v>969</v>
      </c>
      <c r="H7" s="181" t="s">
        <v>1017</v>
      </c>
      <c r="I7" s="188"/>
      <c r="J7" s="753" t="s">
        <v>1675</v>
      </c>
      <c r="K7" s="753" t="s">
        <v>1612</v>
      </c>
      <c r="L7" s="753" t="s">
        <v>1610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3266</v>
      </c>
      <c r="G8" s="181" t="s">
        <v>969</v>
      </c>
      <c r="H8" s="181" t="s">
        <v>3591</v>
      </c>
      <c r="I8" s="188"/>
      <c r="J8" s="181" t="s">
        <v>810</v>
      </c>
      <c r="K8" s="181" t="s">
        <v>1641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1659</v>
      </c>
      <c r="C9" s="352" t="s">
        <v>628</v>
      </c>
      <c r="D9" s="352" t="s">
        <v>1428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1674</v>
      </c>
      <c r="C10" s="352" t="s">
        <v>498</v>
      </c>
      <c r="D10" s="352" t="s">
        <v>1405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1620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1660</v>
      </c>
      <c r="C11" s="702" t="s">
        <v>498</v>
      </c>
      <c r="D11" s="702" t="s">
        <v>1431</v>
      </c>
      <c r="E11" s="254"/>
      <c r="F11" s="703" t="s">
        <v>1664</v>
      </c>
      <c r="G11" s="703" t="s">
        <v>1023</v>
      </c>
      <c r="H11" s="703" t="s">
        <v>797</v>
      </c>
      <c r="I11" s="188"/>
      <c r="J11" s="181" t="s">
        <v>826</v>
      </c>
      <c r="K11" s="181" t="s">
        <v>1623</v>
      </c>
      <c r="L11" s="181" t="s">
        <v>1621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1661</v>
      </c>
      <c r="C12" s="352" t="s">
        <v>498</v>
      </c>
      <c r="D12" s="352" t="s">
        <v>1427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1614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2898</v>
      </c>
      <c r="AJ12" s="1078" t="s">
        <v>2899</v>
      </c>
      <c r="AK12" s="1077" t="s">
        <v>2900</v>
      </c>
    </row>
    <row r="13" spans="1:37" s="114" customFormat="1" ht="15" customHeight="1" x14ac:dyDescent="0.25">
      <c r="A13" s="801"/>
      <c r="B13" s="352" t="s">
        <v>3266</v>
      </c>
      <c r="C13" s="352" t="s">
        <v>969</v>
      </c>
      <c r="D13" s="352" t="s">
        <v>3592</v>
      </c>
      <c r="E13" s="254"/>
      <c r="F13" s="841" t="s">
        <v>699</v>
      </c>
      <c r="G13" s="841" t="s">
        <v>629</v>
      </c>
      <c r="H13" s="842" t="s">
        <v>3474</v>
      </c>
      <c r="I13" s="242"/>
      <c r="J13" s="181" t="s">
        <v>827</v>
      </c>
      <c r="K13" s="181" t="s">
        <v>1611</v>
      </c>
      <c r="L13" s="181" t="s">
        <v>1622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1663</v>
      </c>
      <c r="C14" s="352" t="s">
        <v>498</v>
      </c>
      <c r="D14" s="1473" t="s">
        <v>3593</v>
      </c>
      <c r="E14" s="254"/>
      <c r="F14" s="1318" t="s">
        <v>1670</v>
      </c>
      <c r="G14" s="1318" t="s">
        <v>955</v>
      </c>
      <c r="H14" s="1318" t="s">
        <v>3475</v>
      </c>
      <c r="I14" s="242"/>
      <c r="J14" s="753" t="s">
        <v>829</v>
      </c>
      <c r="K14" s="753" t="s">
        <v>1623</v>
      </c>
      <c r="L14" s="753" t="s">
        <v>1624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75" t="s">
        <v>3594</v>
      </c>
      <c r="E15" s="254"/>
      <c r="F15" s="1317" t="s">
        <v>1671</v>
      </c>
      <c r="G15" s="1317" t="s">
        <v>1021</v>
      </c>
      <c r="H15" s="1317" t="s">
        <v>1022</v>
      </c>
      <c r="I15" s="242"/>
      <c r="J15" s="181" t="s">
        <v>1677</v>
      </c>
      <c r="K15" s="181" t="s">
        <v>980</v>
      </c>
      <c r="L15" s="181" t="s">
        <v>1613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2901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1665</v>
      </c>
      <c r="C16" s="181" t="s">
        <v>983</v>
      </c>
      <c r="D16" s="181" t="s">
        <v>1820</v>
      </c>
      <c r="E16" s="254"/>
      <c r="F16" s="843" t="s">
        <v>1672</v>
      </c>
      <c r="G16" s="843" t="s">
        <v>629</v>
      </c>
      <c r="H16" s="844"/>
      <c r="I16" s="813"/>
      <c r="J16" s="753" t="s">
        <v>1678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1666</v>
      </c>
      <c r="C17" s="181" t="s">
        <v>983</v>
      </c>
      <c r="D17" s="181" t="s">
        <v>1821</v>
      </c>
      <c r="E17" s="254"/>
      <c r="F17" s="843" t="s">
        <v>1673</v>
      </c>
      <c r="G17" s="843" t="s">
        <v>988</v>
      </c>
      <c r="H17" s="843" t="s">
        <v>1025</v>
      </c>
      <c r="I17" s="242"/>
      <c r="J17" s="861" t="s">
        <v>619</v>
      </c>
      <c r="K17" s="861"/>
      <c r="L17" s="861" t="s">
        <v>1619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1667</v>
      </c>
      <c r="C18" s="181" t="s">
        <v>983</v>
      </c>
      <c r="D18" s="181" t="s">
        <v>1823</v>
      </c>
      <c r="E18" s="813"/>
      <c r="F18" s="864" t="s">
        <v>1659</v>
      </c>
      <c r="G18" s="181" t="s">
        <v>628</v>
      </c>
      <c r="H18" s="181" t="s">
        <v>1016</v>
      </c>
      <c r="I18" s="242"/>
      <c r="J18" s="703" t="s">
        <v>1673</v>
      </c>
      <c r="K18" s="703" t="s">
        <v>1626</v>
      </c>
      <c r="L18" s="703" t="s">
        <v>1615</v>
      </c>
      <c r="M18" s="801"/>
      <c r="N18" s="114"/>
      <c r="O18" s="114" t="s">
        <v>2882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1819</v>
      </c>
      <c r="C19" s="703" t="s">
        <v>983</v>
      </c>
      <c r="D19" s="703" t="s">
        <v>1822</v>
      </c>
      <c r="E19" s="813"/>
      <c r="F19" s="864" t="s">
        <v>1674</v>
      </c>
      <c r="G19" s="181" t="s">
        <v>498</v>
      </c>
      <c r="H19" s="181" t="s">
        <v>631</v>
      </c>
      <c r="I19" s="242"/>
      <c r="J19" s="181" t="s">
        <v>699</v>
      </c>
      <c r="K19" s="181" t="s">
        <v>1616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2902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1668</v>
      </c>
      <c r="C20" s="703" t="s">
        <v>955</v>
      </c>
      <c r="D20" s="703" t="s">
        <v>957</v>
      </c>
      <c r="E20" s="254"/>
      <c r="F20" s="864" t="s">
        <v>1675</v>
      </c>
      <c r="G20" s="181" t="s">
        <v>628</v>
      </c>
      <c r="H20" s="181" t="s">
        <v>1018</v>
      </c>
      <c r="I20" s="813"/>
      <c r="J20" s="865" t="s">
        <v>1671</v>
      </c>
      <c r="K20" s="181" t="s">
        <v>1021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1669</v>
      </c>
      <c r="C21" s="811" t="s">
        <v>498</v>
      </c>
      <c r="D21" s="811" t="s">
        <v>1443</v>
      </c>
      <c r="E21" s="813"/>
      <c r="F21" s="1319" t="s">
        <v>1676</v>
      </c>
      <c r="G21" s="1318" t="s">
        <v>1020</v>
      </c>
      <c r="H21" s="1318" t="s">
        <v>3476</v>
      </c>
      <c r="I21" s="242"/>
      <c r="J21" s="181" t="s">
        <v>1672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502" t="s">
        <v>1013</v>
      </c>
      <c r="C22" s="1503" t="s">
        <v>956</v>
      </c>
      <c r="D22" s="1504"/>
      <c r="E22" s="813"/>
      <c r="F22" s="1318" t="s">
        <v>1668</v>
      </c>
      <c r="G22" s="1318" t="s">
        <v>1019</v>
      </c>
      <c r="H22" s="1318" t="s">
        <v>3473</v>
      </c>
      <c r="I22" s="242"/>
      <c r="J22" s="862" t="s">
        <v>1670</v>
      </c>
      <c r="K22" s="862" t="s">
        <v>1617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1665</v>
      </c>
      <c r="G23" s="1316" t="s">
        <v>493</v>
      </c>
      <c r="H23" s="1316" t="s">
        <v>625</v>
      </c>
      <c r="I23" s="242"/>
      <c r="J23" s="721" t="s">
        <v>1679</v>
      </c>
      <c r="K23" s="722" t="s">
        <v>1618</v>
      </c>
      <c r="L23" s="722" t="s">
        <v>1644</v>
      </c>
      <c r="M23" s="801"/>
      <c r="N23" s="114"/>
      <c r="O23" s="114"/>
      <c r="P23" s="734" t="s">
        <v>2893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1666</v>
      </c>
      <c r="G24" s="1316" t="s">
        <v>493</v>
      </c>
      <c r="H24" s="1316" t="s">
        <v>520</v>
      </c>
      <c r="I24" s="242"/>
      <c r="J24" s="723" t="s">
        <v>1680</v>
      </c>
      <c r="K24" s="723" t="s">
        <v>1639</v>
      </c>
      <c r="L24" s="723" t="s">
        <v>1645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1429</v>
      </c>
      <c r="E25" s="813"/>
      <c r="F25" s="1315" t="s">
        <v>1667</v>
      </c>
      <c r="G25" s="1316" t="s">
        <v>493</v>
      </c>
      <c r="H25" s="1316" t="s">
        <v>626</v>
      </c>
      <c r="I25" s="242"/>
      <c r="J25" s="756" t="s">
        <v>1681</v>
      </c>
      <c r="K25" s="722" t="s">
        <v>1642</v>
      </c>
      <c r="L25" s="722" t="s">
        <v>1640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2906</v>
      </c>
      <c r="ALX25" s="347"/>
    </row>
    <row r="26" spans="1:1012" ht="15" customHeight="1" x14ac:dyDescent="0.25">
      <c r="A26" s="801"/>
      <c r="B26" s="718" t="s">
        <v>1048</v>
      </c>
      <c r="C26" s="352" t="s">
        <v>1051</v>
      </c>
      <c r="D26" s="724" t="s">
        <v>1054</v>
      </c>
      <c r="E26" s="813"/>
      <c r="F26" s="877" t="s">
        <v>524</v>
      </c>
      <c r="G26" s="878"/>
      <c r="H26" s="879"/>
      <c r="I26" s="813"/>
      <c r="J26" s="722" t="s">
        <v>1682</v>
      </c>
      <c r="K26" s="722" t="s">
        <v>1639</v>
      </c>
      <c r="L26" s="722" t="s">
        <v>1646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2911</v>
      </c>
      <c r="AJ26" s="175" t="s">
        <v>2907</v>
      </c>
      <c r="ALX26" s="347"/>
    </row>
    <row r="27" spans="1:1012" ht="15" customHeight="1" x14ac:dyDescent="0.25">
      <c r="A27" s="801"/>
      <c r="B27" s="718" t="s">
        <v>1049</v>
      </c>
      <c r="C27" s="352" t="s">
        <v>965</v>
      </c>
      <c r="D27" s="724" t="s">
        <v>1053</v>
      </c>
      <c r="E27" s="813"/>
      <c r="F27" s="866" t="s">
        <v>1664</v>
      </c>
      <c r="G27" s="866" t="s">
        <v>796</v>
      </c>
      <c r="H27" s="867"/>
      <c r="I27" s="242"/>
      <c r="J27" s="723" t="s">
        <v>1683</v>
      </c>
      <c r="K27" s="723" t="s">
        <v>988</v>
      </c>
      <c r="L27" s="723" t="s">
        <v>1643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2912</v>
      </c>
      <c r="AJ27" s="175" t="s">
        <v>2908</v>
      </c>
      <c r="ALX27" s="347"/>
    </row>
    <row r="28" spans="1:1012" ht="15" customHeight="1" x14ac:dyDescent="0.25">
      <c r="A28" s="801"/>
      <c r="B28" s="718" t="s">
        <v>1050</v>
      </c>
      <c r="C28" s="725" t="s">
        <v>498</v>
      </c>
      <c r="D28" s="724" t="s">
        <v>1052</v>
      </c>
      <c r="E28" s="813"/>
      <c r="F28" s="864" t="s">
        <v>1659</v>
      </c>
      <c r="G28" s="864" t="s">
        <v>1816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2909</v>
      </c>
      <c r="AJ28" s="175" t="s">
        <v>2910</v>
      </c>
      <c r="ALX28" s="347"/>
    </row>
    <row r="29" spans="1:1012" ht="15" customHeight="1" x14ac:dyDescent="0.25">
      <c r="A29" s="801"/>
      <c r="B29" s="1596" t="s">
        <v>1686</v>
      </c>
      <c r="C29" s="1597"/>
      <c r="D29" s="1598"/>
      <c r="E29" s="813"/>
      <c r="F29" s="732" t="s">
        <v>1674</v>
      </c>
      <c r="G29" s="732" t="s">
        <v>1024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2817</v>
      </c>
      <c r="AF29" s="1064" t="s">
        <v>2818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1432</v>
      </c>
      <c r="C30" s="836" t="s">
        <v>1430</v>
      </c>
      <c r="D30" s="836" t="s">
        <v>1433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2894</v>
      </c>
      <c r="AA30" s="175" t="s">
        <v>2815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2913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2883</v>
      </c>
      <c r="AA31" s="175" t="s">
        <v>2816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2888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1683</v>
      </c>
      <c r="AA32" s="114" t="s">
        <v>2820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2744</v>
      </c>
      <c r="C33" s="352" t="s">
        <v>965</v>
      </c>
      <c r="D33" s="352" t="s">
        <v>2745</v>
      </c>
      <c r="E33" s="805"/>
      <c r="F33" s="243"/>
      <c r="G33" s="243"/>
      <c r="H33" s="243"/>
      <c r="I33" s="242"/>
      <c r="K33" s="114" t="s">
        <v>1459</v>
      </c>
      <c r="L33" s="114" t="s">
        <v>1460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2887</v>
      </c>
      <c r="AA33" s="114" t="s">
        <v>2821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596" t="s">
        <v>1687</v>
      </c>
      <c r="C34" s="1597"/>
      <c r="D34" s="1598"/>
      <c r="E34" s="805"/>
      <c r="F34" s="1600" t="s">
        <v>1331</v>
      </c>
      <c r="G34" s="1600"/>
      <c r="H34" s="1600"/>
      <c r="I34" s="242"/>
      <c r="K34" s="114" t="s">
        <v>1457</v>
      </c>
      <c r="L34" s="114" t="s">
        <v>1457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2884</v>
      </c>
      <c r="Z34" s="114"/>
      <c r="AA34" s="114" t="s">
        <v>2819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2882</v>
      </c>
      <c r="AI34" s="175" t="s">
        <v>3550</v>
      </c>
      <c r="ALW34" s="347"/>
      <c r="ALX34" s="347"/>
    </row>
    <row r="35" spans="1:1012" ht="15" customHeight="1" x14ac:dyDescent="0.25">
      <c r="A35" s="242"/>
      <c r="B35" s="1502" t="s">
        <v>1425</v>
      </c>
      <c r="C35" s="1503"/>
      <c r="D35" s="1504"/>
      <c r="E35" s="801"/>
      <c r="F35" s="1601" t="s">
        <v>1687</v>
      </c>
      <c r="G35" s="1602"/>
      <c r="H35" s="1603"/>
      <c r="I35" s="430"/>
      <c r="J35" s="114" t="s">
        <v>1458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2822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3552</v>
      </c>
      <c r="ALW35" s="347"/>
      <c r="ALX35" s="347"/>
    </row>
    <row r="36" spans="1:1012" ht="15" customHeight="1" x14ac:dyDescent="0.25">
      <c r="A36" s="801"/>
      <c r="B36" s="777" t="s">
        <v>1027</v>
      </c>
      <c r="C36" s="777" t="s">
        <v>969</v>
      </c>
      <c r="D36" s="777" t="s">
        <v>1029</v>
      </c>
      <c r="E36" s="254"/>
      <c r="F36" s="1604" t="s">
        <v>1328</v>
      </c>
      <c r="G36" s="1605"/>
      <c r="H36" s="1606"/>
      <c r="I36" s="430"/>
      <c r="K36" s="114" t="s">
        <v>306</v>
      </c>
      <c r="L36" s="114" t="s">
        <v>1457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2885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1035</v>
      </c>
      <c r="E37" s="242"/>
      <c r="F37" s="833" t="s">
        <v>1045</v>
      </c>
      <c r="G37" s="833"/>
      <c r="H37" s="833" t="s">
        <v>1630</v>
      </c>
      <c r="I37" s="430"/>
      <c r="K37" s="114" t="s">
        <v>1457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2886</v>
      </c>
      <c r="Z37" s="114" t="s">
        <v>453</v>
      </c>
      <c r="AA37" s="1068" t="s">
        <v>2824</v>
      </c>
      <c r="AB37" s="1061"/>
      <c r="AI37" s="175" t="s">
        <v>3551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1036</v>
      </c>
      <c r="E38" s="254"/>
      <c r="F38" s="835" t="s">
        <v>1629</v>
      </c>
      <c r="G38" s="835"/>
      <c r="H38" s="835" t="s">
        <v>824</v>
      </c>
      <c r="I38" s="430"/>
      <c r="J38" s="114" t="s">
        <v>1461</v>
      </c>
      <c r="P38" s="179" t="s">
        <v>2889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2826</v>
      </c>
      <c r="ALW38" s="347"/>
      <c r="ALX38" s="347"/>
    </row>
    <row r="39" spans="1:1012" ht="15" customHeight="1" x14ac:dyDescent="0.25">
      <c r="A39" s="801"/>
      <c r="B39" s="776" t="s">
        <v>1684</v>
      </c>
      <c r="C39" s="776" t="s">
        <v>628</v>
      </c>
      <c r="D39" s="776" t="s">
        <v>973</v>
      </c>
      <c r="E39" s="188"/>
      <c r="F39" s="833" t="s">
        <v>1047</v>
      </c>
      <c r="G39" s="834"/>
      <c r="H39" s="834" t="s">
        <v>1631</v>
      </c>
      <c r="I39" s="430"/>
      <c r="J39" s="114" t="s">
        <v>1462</v>
      </c>
      <c r="N39" s="114"/>
      <c r="P39" s="424" t="s">
        <v>2890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2827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1824</v>
      </c>
      <c r="D40" s="834" t="s">
        <v>1033</v>
      </c>
      <c r="E40" s="188"/>
      <c r="F40" s="833" t="s">
        <v>1046</v>
      </c>
      <c r="G40" s="833"/>
      <c r="H40" s="833" t="s">
        <v>1632</v>
      </c>
      <c r="I40" s="430"/>
      <c r="K40" s="114" t="s">
        <v>306</v>
      </c>
      <c r="L40" s="114" t="s">
        <v>306</v>
      </c>
      <c r="N40" s="114"/>
      <c r="O40" s="179"/>
      <c r="P40" s="424" t="s">
        <v>2891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2828</v>
      </c>
      <c r="ALW40" s="347"/>
      <c r="ALX40" s="347"/>
    </row>
    <row r="41" spans="1:1012" ht="15" customHeight="1" x14ac:dyDescent="0.25">
      <c r="A41" s="801"/>
      <c r="B41" s="835" t="s">
        <v>1825</v>
      </c>
      <c r="C41" s="835" t="s">
        <v>628</v>
      </c>
      <c r="D41" s="835" t="s">
        <v>1826</v>
      </c>
      <c r="E41" s="188"/>
      <c r="F41" s="834" t="s">
        <v>1055</v>
      </c>
      <c r="G41" s="834"/>
      <c r="H41" s="834"/>
      <c r="I41" s="430"/>
      <c r="J41" s="114" t="s">
        <v>1463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1566</v>
      </c>
      <c r="E42" s="188"/>
      <c r="F42" s="833" t="s">
        <v>1056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2823</v>
      </c>
    </row>
    <row r="43" spans="1:1012" ht="15" customHeight="1" x14ac:dyDescent="0.25">
      <c r="A43" s="801"/>
      <c r="B43" s="352" t="s">
        <v>1031</v>
      </c>
      <c r="C43" s="352" t="s">
        <v>969</v>
      </c>
      <c r="D43" s="352" t="s">
        <v>1567</v>
      </c>
      <c r="E43" s="188"/>
      <c r="F43" s="835" t="s">
        <v>1057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2661</v>
      </c>
    </row>
    <row r="44" spans="1:1012" ht="15" customHeight="1" x14ac:dyDescent="0.25">
      <c r="A44" s="800"/>
      <c r="B44" s="352" t="s">
        <v>1032</v>
      </c>
      <c r="C44" s="352" t="s">
        <v>969</v>
      </c>
      <c r="D44" s="352" t="s">
        <v>1565</v>
      </c>
      <c r="E44" s="188"/>
      <c r="F44" s="352" t="s">
        <v>1043</v>
      </c>
      <c r="G44" s="352"/>
      <c r="H44" s="352" t="s">
        <v>1041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1661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1034</v>
      </c>
      <c r="E45" s="188"/>
      <c r="F45" s="703" t="s">
        <v>1044</v>
      </c>
      <c r="G45" s="928"/>
      <c r="H45" s="703" t="s">
        <v>1042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1663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1634</v>
      </c>
      <c r="G46" s="837"/>
      <c r="H46" s="837" t="s">
        <v>1636</v>
      </c>
      <c r="I46" s="261"/>
      <c r="K46" s="114" t="s">
        <v>1827</v>
      </c>
      <c r="L46" s="114" t="s">
        <v>1832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1662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1030</v>
      </c>
      <c r="E47" s="188"/>
      <c r="F47" s="837" t="s">
        <v>1635</v>
      </c>
      <c r="G47" s="837"/>
      <c r="H47" s="837" t="s">
        <v>1637</v>
      </c>
      <c r="I47" s="261"/>
      <c r="K47" s="114" t="s">
        <v>1828</v>
      </c>
      <c r="L47" s="114" t="s">
        <v>824</v>
      </c>
      <c r="N47" s="179"/>
      <c r="P47" s="179" t="s">
        <v>2892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2825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1633</v>
      </c>
      <c r="G48" s="838"/>
      <c r="H48" s="838" t="s">
        <v>1638</v>
      </c>
      <c r="I48" s="261"/>
      <c r="K48" s="114" t="s">
        <v>1048</v>
      </c>
      <c r="L48" s="114" t="s">
        <v>1829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2829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1071</v>
      </c>
      <c r="G49" s="837"/>
      <c r="H49" s="837"/>
      <c r="I49" s="333"/>
      <c r="K49" s="114" t="s">
        <v>1049</v>
      </c>
      <c r="L49" s="114" t="s">
        <v>1830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1658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1072</v>
      </c>
      <c r="G50" s="837"/>
      <c r="H50" s="837"/>
      <c r="I50" s="333"/>
      <c r="K50" s="114" t="s">
        <v>1050</v>
      </c>
      <c r="L50" s="114" t="s">
        <v>1831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1817</v>
      </c>
      <c r="C51" s="703" t="s">
        <v>983</v>
      </c>
      <c r="D51" s="703" t="s">
        <v>1818</v>
      </c>
      <c r="E51" s="254"/>
      <c r="F51" s="838" t="s">
        <v>1073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487" t="s">
        <v>1329</v>
      </c>
      <c r="G52" s="1513"/>
      <c r="H52" s="1488"/>
      <c r="I52" s="242"/>
      <c r="K52" s="114" t="s">
        <v>1833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1058</v>
      </c>
      <c r="G53" s="928"/>
      <c r="H53" s="703"/>
      <c r="I53" s="242"/>
      <c r="K53" s="114" t="s">
        <v>1834</v>
      </c>
      <c r="L53" s="114" t="s">
        <v>1835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1059</v>
      </c>
      <c r="G54" s="834"/>
      <c r="H54" s="834"/>
      <c r="I54" s="242"/>
      <c r="K54" s="114" t="s">
        <v>1828</v>
      </c>
      <c r="L54" s="114" t="s">
        <v>1836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1060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1037</v>
      </c>
      <c r="C56" s="352" t="s">
        <v>991</v>
      </c>
      <c r="D56" s="181" t="s">
        <v>1038</v>
      </c>
      <c r="E56" s="188"/>
      <c r="F56" s="833" t="s">
        <v>1061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1062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1627</v>
      </c>
      <c r="C58" s="723" t="s">
        <v>498</v>
      </c>
      <c r="D58" s="723" t="s">
        <v>987</v>
      </c>
      <c r="E58" s="242"/>
      <c r="F58" s="833" t="s">
        <v>1063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1628</v>
      </c>
      <c r="C59" s="700" t="s">
        <v>498</v>
      </c>
      <c r="D59" s="702" t="s">
        <v>1001</v>
      </c>
      <c r="E59" s="242"/>
      <c r="F59" s="833" t="s">
        <v>1064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1065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1066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1067</v>
      </c>
      <c r="G62" s="833"/>
      <c r="H62" s="833"/>
      <c r="I62" s="242"/>
      <c r="K62" s="114" t="s">
        <v>1837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1068</v>
      </c>
      <c r="G63" s="833"/>
      <c r="H63" s="833"/>
      <c r="I63" s="242"/>
      <c r="K63" s="114" t="s">
        <v>1838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1069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1070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1079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1082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1080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87" t="s">
        <v>1426</v>
      </c>
      <c r="C69" s="1513"/>
      <c r="D69" s="1488"/>
      <c r="E69" s="242"/>
      <c r="F69" s="837" t="s">
        <v>1081</v>
      </c>
      <c r="G69" s="837"/>
      <c r="H69" s="837"/>
      <c r="I69" s="242"/>
    </row>
    <row r="70" spans="1:25" ht="15" customHeight="1" x14ac:dyDescent="0.25">
      <c r="A70" s="800"/>
      <c r="B70" s="700" t="s">
        <v>1087</v>
      </c>
      <c r="C70" s="700" t="s">
        <v>313</v>
      </c>
      <c r="D70" s="728" t="s">
        <v>1088</v>
      </c>
      <c r="E70" s="242"/>
      <c r="F70" s="837" t="s">
        <v>1075</v>
      </c>
      <c r="G70" s="837"/>
      <c r="H70" s="837"/>
      <c r="I70" s="242"/>
    </row>
    <row r="71" spans="1:25" ht="15" customHeight="1" x14ac:dyDescent="0.25">
      <c r="A71" s="800"/>
      <c r="B71" s="352" t="s">
        <v>1089</v>
      </c>
      <c r="C71" s="352" t="s">
        <v>1090</v>
      </c>
      <c r="D71" s="864" t="s">
        <v>1091</v>
      </c>
      <c r="E71" s="430"/>
      <c r="F71" s="837" t="s">
        <v>1074</v>
      </c>
      <c r="G71" s="837"/>
      <c r="H71" s="837"/>
      <c r="I71" s="242"/>
    </row>
    <row r="72" spans="1:25" ht="15" customHeight="1" x14ac:dyDescent="0.25">
      <c r="A72" s="800"/>
      <c r="B72" s="352" t="s">
        <v>1092</v>
      </c>
      <c r="C72" s="352" t="s">
        <v>955</v>
      </c>
      <c r="D72" s="864" t="s">
        <v>1094</v>
      </c>
      <c r="E72" s="430"/>
      <c r="F72" s="837" t="s">
        <v>1076</v>
      </c>
      <c r="G72" s="837"/>
      <c r="H72" s="837"/>
      <c r="I72" s="242"/>
    </row>
    <row r="73" spans="1:25" ht="15" customHeight="1" x14ac:dyDescent="0.25">
      <c r="A73" s="801"/>
      <c r="B73" s="352" t="s">
        <v>1093</v>
      </c>
      <c r="C73" s="352" t="s">
        <v>955</v>
      </c>
      <c r="D73" s="864" t="s">
        <v>1095</v>
      </c>
      <c r="E73" s="430"/>
      <c r="F73" s="837" t="s">
        <v>1077</v>
      </c>
      <c r="G73" s="837"/>
      <c r="H73" s="837"/>
      <c r="I73" s="242"/>
    </row>
    <row r="74" spans="1:25" ht="15" customHeight="1" x14ac:dyDescent="0.25">
      <c r="A74" s="801"/>
      <c r="B74" s="352" t="s">
        <v>1096</v>
      </c>
      <c r="C74" s="352" t="s">
        <v>991</v>
      </c>
      <c r="D74" s="182" t="s">
        <v>1097</v>
      </c>
      <c r="E74" s="430"/>
      <c r="F74" s="837" t="s">
        <v>1078</v>
      </c>
      <c r="G74" s="837"/>
      <c r="H74" s="837"/>
      <c r="I74" s="242"/>
    </row>
    <row r="75" spans="1:25" ht="15" customHeight="1" x14ac:dyDescent="0.25">
      <c r="A75" s="241"/>
      <c r="B75" s="1599"/>
      <c r="C75" s="1599"/>
      <c r="D75" s="1599"/>
      <c r="E75" s="242"/>
      <c r="F75" s="927" t="s">
        <v>1083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1084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1085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508"/>
      <c r="C95" s="1508"/>
      <c r="D95" s="1508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508"/>
      <c r="C110" s="1508"/>
      <c r="D110" s="1508"/>
      <c r="E110" s="197"/>
      <c r="I110" s="283"/>
    </row>
    <row r="111" spans="1:9" ht="15" customHeight="1" x14ac:dyDescent="0.25">
      <c r="A111" s="803"/>
      <c r="B111" s="926"/>
      <c r="C111" s="1506"/>
      <c r="D111" s="1506"/>
      <c r="E111" s="926"/>
      <c r="I111" s="283"/>
    </row>
    <row r="112" spans="1:9" ht="15" customHeight="1" x14ac:dyDescent="0.25">
      <c r="A112" s="803"/>
      <c r="B112" s="926"/>
      <c r="C112" s="1506"/>
      <c r="D112" s="1506"/>
      <c r="E112" s="283"/>
      <c r="I112" s="283"/>
    </row>
    <row r="113" spans="1:5" ht="15" customHeight="1" x14ac:dyDescent="0.25">
      <c r="A113" s="803"/>
      <c r="B113" s="926"/>
      <c r="C113" s="1506"/>
      <c r="D113" s="1506"/>
      <c r="E113" s="283"/>
    </row>
    <row r="114" spans="1:5" ht="15" customHeight="1" x14ac:dyDescent="0.25">
      <c r="A114" s="803"/>
      <c r="B114" s="926"/>
      <c r="C114" s="1506"/>
      <c r="D114" s="1506"/>
      <c r="E114" s="283"/>
    </row>
    <row r="115" spans="1:5" ht="15" customHeight="1" x14ac:dyDescent="0.25">
      <c r="A115" s="803"/>
      <c r="B115" s="926"/>
      <c r="C115" s="1506"/>
      <c r="D115" s="1506"/>
      <c r="E115" s="283"/>
    </row>
    <row r="116" spans="1:5" ht="15" customHeight="1" x14ac:dyDescent="0.25">
      <c r="A116" s="803"/>
      <c r="B116" s="926"/>
      <c r="C116" s="1506"/>
      <c r="D116" s="1506"/>
      <c r="E116" s="283"/>
    </row>
    <row r="117" spans="1:5" ht="15" customHeight="1" x14ac:dyDescent="0.25">
      <c r="A117" s="803"/>
      <c r="B117" s="926"/>
      <c r="C117" s="1506"/>
      <c r="D117" s="1506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5"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09" t="s">
        <v>1416</v>
      </c>
      <c r="C1" s="1509"/>
      <c r="D1" s="1509"/>
      <c r="E1" s="278"/>
      <c r="G1" s="661" t="s">
        <v>1464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510" t="s">
        <v>1685</v>
      </c>
      <c r="C3" s="1511"/>
      <c r="D3" s="1512"/>
      <c r="E3" s="262"/>
      <c r="H3" s="688"/>
      <c r="I3" s="688" t="s">
        <v>935</v>
      </c>
    </row>
    <row r="4" spans="1:11" x14ac:dyDescent="0.3">
      <c r="A4" s="194"/>
      <c r="B4" s="1502" t="s">
        <v>958</v>
      </c>
      <c r="C4" s="1503"/>
      <c r="D4" s="1504"/>
      <c r="E4" s="262"/>
      <c r="H4" s="688"/>
      <c r="I4" s="688" t="s">
        <v>937</v>
      </c>
    </row>
    <row r="5" spans="1:11" x14ac:dyDescent="0.3">
      <c r="A5" s="194"/>
      <c r="B5" s="793" t="s">
        <v>1736</v>
      </c>
      <c r="C5" s="793" t="s">
        <v>628</v>
      </c>
      <c r="D5" s="793" t="s">
        <v>1473</v>
      </c>
      <c r="E5" s="262"/>
      <c r="H5" s="688"/>
      <c r="I5" s="688" t="s">
        <v>940</v>
      </c>
    </row>
    <row r="6" spans="1:11" x14ac:dyDescent="0.3">
      <c r="A6" s="194"/>
      <c r="B6" s="725" t="s">
        <v>1737</v>
      </c>
      <c r="C6" s="725" t="s">
        <v>498</v>
      </c>
      <c r="D6" s="725" t="s">
        <v>1509</v>
      </c>
      <c r="E6" s="262"/>
      <c r="H6" s="10" t="s">
        <v>934</v>
      </c>
      <c r="I6" s="10"/>
    </row>
    <row r="7" spans="1:11" x14ac:dyDescent="0.3">
      <c r="A7" s="194"/>
      <c r="B7" s="1502" t="s">
        <v>1484</v>
      </c>
      <c r="C7" s="1503" t="s">
        <v>956</v>
      </c>
      <c r="D7" s="1504"/>
      <c r="E7" s="242"/>
      <c r="H7" s="10"/>
      <c r="I7" s="10" t="s">
        <v>936</v>
      </c>
    </row>
    <row r="8" spans="1:11" x14ac:dyDescent="0.3">
      <c r="A8" s="194"/>
      <c r="B8" s="784" t="s">
        <v>1474</v>
      </c>
      <c r="C8" s="784" t="s">
        <v>498</v>
      </c>
      <c r="D8" s="784" t="s">
        <v>1475</v>
      </c>
      <c r="E8" s="242"/>
      <c r="H8" s="10"/>
      <c r="I8" s="10" t="s">
        <v>938</v>
      </c>
    </row>
    <row r="9" spans="1:11" x14ac:dyDescent="0.3">
      <c r="A9" s="195"/>
      <c r="B9" s="722" t="s">
        <v>1476</v>
      </c>
      <c r="C9" s="722" t="s">
        <v>965</v>
      </c>
      <c r="D9" s="722" t="s">
        <v>1477</v>
      </c>
      <c r="E9" s="242"/>
      <c r="H9" s="10"/>
      <c r="I9" s="10" t="s">
        <v>939</v>
      </c>
    </row>
    <row r="10" spans="1:11" x14ac:dyDescent="0.3">
      <c r="A10" s="194"/>
      <c r="B10" s="722" t="s">
        <v>1478</v>
      </c>
      <c r="C10" s="722" t="s">
        <v>498</v>
      </c>
      <c r="D10" s="722" t="s">
        <v>1479</v>
      </c>
      <c r="E10" s="242"/>
      <c r="H10" s="10"/>
      <c r="I10" s="10" t="s">
        <v>1465</v>
      </c>
    </row>
    <row r="11" spans="1:11" x14ac:dyDescent="0.3">
      <c r="A11" s="194"/>
      <c r="B11" s="722" t="s">
        <v>1480</v>
      </c>
      <c r="C11" s="722" t="s">
        <v>965</v>
      </c>
      <c r="D11" s="722" t="s">
        <v>1481</v>
      </c>
      <c r="E11" s="242"/>
      <c r="H11" s="10"/>
      <c r="I11" s="10"/>
    </row>
    <row r="12" spans="1:11" x14ac:dyDescent="0.3">
      <c r="A12" s="194"/>
      <c r="B12" s="722" t="s">
        <v>1482</v>
      </c>
      <c r="C12" s="722" t="s">
        <v>1510</v>
      </c>
      <c r="D12" s="722" t="s">
        <v>1483</v>
      </c>
      <c r="E12" s="242"/>
      <c r="G12" s="367" t="s">
        <v>1337</v>
      </c>
      <c r="H12" s="941"/>
      <c r="I12" s="10"/>
    </row>
    <row r="13" spans="1:11" x14ac:dyDescent="0.3">
      <c r="A13" s="194"/>
      <c r="B13" s="1502" t="s">
        <v>1328</v>
      </c>
      <c r="C13" s="1503" t="s">
        <v>956</v>
      </c>
      <c r="D13" s="1504"/>
      <c r="E13" s="242"/>
      <c r="G13" s="367" t="s">
        <v>1846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1505</v>
      </c>
      <c r="E14" s="242"/>
      <c r="G14" s="367"/>
      <c r="H14" s="367"/>
    </row>
    <row r="15" spans="1:11" x14ac:dyDescent="0.3">
      <c r="A15" s="195"/>
      <c r="B15" s="754" t="s">
        <v>1048</v>
      </c>
      <c r="C15" s="754" t="s">
        <v>1503</v>
      </c>
      <c r="D15" s="754" t="s">
        <v>1507</v>
      </c>
      <c r="E15" s="242"/>
      <c r="G15" s="367" t="s">
        <v>1847</v>
      </c>
      <c r="H15" s="367"/>
    </row>
    <row r="16" spans="1:11" x14ac:dyDescent="0.3">
      <c r="A16" s="194"/>
      <c r="B16" s="754" t="s">
        <v>1049</v>
      </c>
      <c r="C16" s="754" t="s">
        <v>1503</v>
      </c>
      <c r="D16" s="754" t="s">
        <v>1508</v>
      </c>
      <c r="E16" s="242"/>
      <c r="G16" s="367"/>
      <c r="H16" s="367" t="s">
        <v>1848</v>
      </c>
      <c r="J16" s="10"/>
      <c r="K16" s="10"/>
    </row>
    <row r="17" spans="1:13" x14ac:dyDescent="0.3">
      <c r="A17" s="194"/>
      <c r="B17" s="754" t="s">
        <v>1050</v>
      </c>
      <c r="C17" s="754" t="s">
        <v>498</v>
      </c>
      <c r="D17" s="754" t="s">
        <v>1504</v>
      </c>
      <c r="E17" s="242"/>
      <c r="G17" s="367"/>
      <c r="H17" s="367" t="s">
        <v>1849</v>
      </c>
      <c r="J17" s="10"/>
      <c r="K17" s="10"/>
    </row>
    <row r="18" spans="1:13" x14ac:dyDescent="0.3">
      <c r="A18" s="194"/>
      <c r="B18" s="776" t="s">
        <v>1486</v>
      </c>
      <c r="C18" s="776" t="s">
        <v>965</v>
      </c>
      <c r="D18" s="776" t="s">
        <v>1506</v>
      </c>
      <c r="E18" s="242"/>
      <c r="G18" s="367"/>
      <c r="H18" s="367" t="s">
        <v>1850</v>
      </c>
      <c r="I18" s="10"/>
      <c r="J18" s="10"/>
      <c r="K18" s="10"/>
    </row>
    <row r="19" spans="1:13" x14ac:dyDescent="0.3">
      <c r="A19" s="194"/>
      <c r="B19" s="1502" t="s">
        <v>1329</v>
      </c>
      <c r="C19" s="1503" t="s">
        <v>956</v>
      </c>
      <c r="D19" s="1504"/>
      <c r="E19" s="242"/>
      <c r="G19" s="367"/>
      <c r="H19" s="367" t="s">
        <v>1851</v>
      </c>
      <c r="J19" s="10"/>
      <c r="K19" s="10"/>
    </row>
    <row r="20" spans="1:13" x14ac:dyDescent="0.3">
      <c r="A20" s="194"/>
      <c r="B20" s="814" t="s">
        <v>1487</v>
      </c>
      <c r="C20" s="814" t="s">
        <v>1334</v>
      </c>
      <c r="D20" s="814" t="s">
        <v>1502</v>
      </c>
      <c r="E20" s="242"/>
      <c r="G20" s="367"/>
      <c r="H20" s="367" t="s">
        <v>1852</v>
      </c>
      <c r="I20" s="367"/>
      <c r="J20" s="10"/>
      <c r="K20" s="10"/>
    </row>
    <row r="21" spans="1:13" x14ac:dyDescent="0.3">
      <c r="A21" s="194"/>
      <c r="B21" s="725" t="s">
        <v>1489</v>
      </c>
      <c r="C21" s="725" t="s">
        <v>1040</v>
      </c>
      <c r="D21" s="725" t="s">
        <v>1501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10" t="s">
        <v>1686</v>
      </c>
      <c r="C22" s="1511"/>
      <c r="D22" s="1512"/>
      <c r="E22" s="262"/>
      <c r="G22" s="367" t="s">
        <v>1853</v>
      </c>
      <c r="H22" s="367"/>
      <c r="I22" s="367"/>
      <c r="J22" s="10"/>
      <c r="K22" s="10"/>
    </row>
    <row r="23" spans="1:13" x14ac:dyDescent="0.3">
      <c r="A23" s="194"/>
      <c r="B23" s="1502" t="s">
        <v>1013</v>
      </c>
      <c r="C23" s="1503"/>
      <c r="D23" s="1504"/>
      <c r="E23" s="262"/>
      <c r="G23" s="367"/>
      <c r="H23" s="367" t="s">
        <v>1854</v>
      </c>
      <c r="I23" s="367"/>
    </row>
    <row r="24" spans="1:13" x14ac:dyDescent="0.3">
      <c r="A24" s="195"/>
      <c r="B24" s="815" t="s">
        <v>1490</v>
      </c>
      <c r="C24" s="815" t="s">
        <v>1496</v>
      </c>
      <c r="D24" s="815" t="s">
        <v>1493</v>
      </c>
      <c r="E24" s="262"/>
      <c r="G24" s="367"/>
      <c r="H24" s="367" t="s">
        <v>1855</v>
      </c>
      <c r="I24" s="367"/>
    </row>
    <row r="25" spans="1:13" x14ac:dyDescent="0.3">
      <c r="A25" s="194"/>
      <c r="B25" s="352" t="s">
        <v>1491</v>
      </c>
      <c r="C25" s="352" t="s">
        <v>965</v>
      </c>
      <c r="D25" s="352" t="s">
        <v>1494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1495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1492</v>
      </c>
      <c r="D27" s="352" t="s">
        <v>1497</v>
      </c>
      <c r="E27" s="262"/>
      <c r="G27" s="367"/>
      <c r="H27" s="367"/>
      <c r="I27" s="367" t="s">
        <v>3237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510" t="s">
        <v>1687</v>
      </c>
      <c r="C28" s="1511"/>
      <c r="D28" s="1512"/>
      <c r="E28" s="262"/>
      <c r="G28" s="367"/>
      <c r="H28" s="367"/>
      <c r="I28" s="367" t="s">
        <v>3237</v>
      </c>
      <c r="J28" s="367" t="s">
        <v>3238</v>
      </c>
      <c r="K28" s="941"/>
      <c r="L28" s="367">
        <f>L27*L26</f>
        <v>216.75</v>
      </c>
      <c r="M28" s="367"/>
    </row>
    <row r="29" spans="1:13" x14ac:dyDescent="0.3">
      <c r="A29" s="195"/>
      <c r="B29" s="1502" t="s">
        <v>1245</v>
      </c>
      <c r="C29" s="1503"/>
      <c r="D29" s="1504"/>
      <c r="E29" s="262"/>
      <c r="G29" s="367"/>
      <c r="H29" s="367"/>
      <c r="I29" s="367" t="s">
        <v>3237</v>
      </c>
      <c r="J29" s="367" t="s">
        <v>3237</v>
      </c>
      <c r="K29" s="367"/>
      <c r="L29" s="367"/>
      <c r="M29" s="367"/>
    </row>
    <row r="30" spans="1:13" x14ac:dyDescent="0.3">
      <c r="A30" s="194"/>
      <c r="B30" s="793" t="s">
        <v>1337</v>
      </c>
      <c r="C30" s="793" t="s">
        <v>1470</v>
      </c>
      <c r="D30" s="793" t="s">
        <v>1471</v>
      </c>
      <c r="E30" s="262"/>
      <c r="G30" s="367"/>
      <c r="H30" s="367"/>
      <c r="I30" s="367" t="s">
        <v>3238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1466</v>
      </c>
      <c r="C31" s="822" t="s">
        <v>1470</v>
      </c>
      <c r="D31" s="822" t="s">
        <v>1467</v>
      </c>
      <c r="E31" s="262"/>
      <c r="G31" s="367"/>
      <c r="H31" s="367"/>
      <c r="I31" s="367" t="s">
        <v>3238</v>
      </c>
      <c r="J31" s="367" t="s">
        <v>3238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1469</v>
      </c>
      <c r="D32" s="754" t="s">
        <v>1500</v>
      </c>
      <c r="E32" s="262"/>
      <c r="G32" s="367"/>
      <c r="H32" s="367"/>
      <c r="I32" s="367" t="s">
        <v>3238</v>
      </c>
      <c r="J32" s="367" t="s">
        <v>3237</v>
      </c>
      <c r="K32" s="367"/>
      <c r="L32" s="367"/>
      <c r="M32" s="367"/>
    </row>
    <row r="33" spans="1:13" x14ac:dyDescent="0.3">
      <c r="A33" s="195"/>
      <c r="B33" s="782" t="s">
        <v>1468</v>
      </c>
      <c r="C33" s="782" t="s">
        <v>1511</v>
      </c>
      <c r="D33" s="782" t="s">
        <v>1472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02" t="s">
        <v>1013</v>
      </c>
      <c r="C34" s="1503" t="s">
        <v>956</v>
      </c>
      <c r="D34" s="1504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1485</v>
      </c>
      <c r="C35" s="814"/>
      <c r="D35" s="814" t="s">
        <v>1498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1488</v>
      </c>
      <c r="C36" s="352" t="s">
        <v>498</v>
      </c>
      <c r="D36" s="352" t="s">
        <v>1499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507"/>
      <c r="C37" s="1507"/>
      <c r="D37" s="1507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508"/>
      <c r="C57" s="1508"/>
      <c r="D57" s="1508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508"/>
      <c r="C72" s="1508"/>
      <c r="D72" s="1508"/>
    </row>
    <row r="73" spans="1:5" x14ac:dyDescent="0.3">
      <c r="A73" s="714"/>
      <c r="B73" s="749"/>
      <c r="C73" s="1506"/>
      <c r="D73" s="1506"/>
    </row>
    <row r="74" spans="1:5" x14ac:dyDescent="0.3">
      <c r="A74" s="714"/>
      <c r="B74" s="749"/>
      <c r="C74" s="1506"/>
      <c r="D74" s="1506"/>
    </row>
    <row r="75" spans="1:5" x14ac:dyDescent="0.3">
      <c r="A75" s="714"/>
      <c r="B75" s="749"/>
      <c r="C75" s="1506"/>
      <c r="D75" s="1506"/>
    </row>
    <row r="76" spans="1:5" x14ac:dyDescent="0.3">
      <c r="A76" s="714"/>
      <c r="B76" s="749"/>
      <c r="C76" s="1506"/>
      <c r="D76" s="1506"/>
    </row>
    <row r="77" spans="1:5" x14ac:dyDescent="0.3">
      <c r="A77" s="714"/>
      <c r="B77" s="749"/>
      <c r="C77" s="1506"/>
      <c r="D77" s="1506"/>
    </row>
    <row r="78" spans="1:5" x14ac:dyDescent="0.3">
      <c r="A78" s="714"/>
      <c r="B78" s="749"/>
      <c r="C78" s="1506"/>
      <c r="D78" s="1506"/>
    </row>
    <row r="79" spans="1:5" x14ac:dyDescent="0.3">
      <c r="A79" s="714"/>
      <c r="B79" s="749"/>
      <c r="C79" s="1506"/>
      <c r="D79" s="1506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509" t="s">
        <v>1415</v>
      </c>
      <c r="C1" s="1509"/>
      <c r="D1" s="1509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510" t="s">
        <v>1685</v>
      </c>
      <c r="C3" s="1511"/>
      <c r="D3" s="1512"/>
      <c r="E3" s="188"/>
    </row>
    <row r="4" spans="1:5" ht="15" customHeight="1" x14ac:dyDescent="0.25">
      <c r="A4" s="801"/>
      <c r="B4" s="1502" t="s">
        <v>958</v>
      </c>
      <c r="C4" s="1503"/>
      <c r="D4" s="1504"/>
      <c r="E4" s="188"/>
    </row>
    <row r="5" spans="1:5" ht="15" customHeight="1" x14ac:dyDescent="0.25">
      <c r="A5" s="801"/>
      <c r="B5" s="911" t="s">
        <v>1739</v>
      </c>
      <c r="C5" s="911" t="s">
        <v>1422</v>
      </c>
      <c r="D5" s="911" t="s">
        <v>1405</v>
      </c>
      <c r="E5" s="188"/>
    </row>
    <row r="6" spans="1:5" ht="15" customHeight="1" x14ac:dyDescent="0.25">
      <c r="A6" s="800"/>
      <c r="B6" s="352" t="s">
        <v>1665</v>
      </c>
      <c r="C6" s="352" t="s">
        <v>983</v>
      </c>
      <c r="D6" s="352" t="s">
        <v>1405</v>
      </c>
      <c r="E6" s="188"/>
    </row>
    <row r="7" spans="1:5" ht="15" customHeight="1" x14ac:dyDescent="0.25">
      <c r="A7" s="800"/>
      <c r="B7" s="352" t="s">
        <v>1666</v>
      </c>
      <c r="C7" s="352" t="s">
        <v>983</v>
      </c>
      <c r="D7" s="352" t="s">
        <v>1794</v>
      </c>
      <c r="E7" s="188"/>
    </row>
    <row r="8" spans="1:5" ht="15" customHeight="1" x14ac:dyDescent="0.25">
      <c r="A8" s="801"/>
      <c r="B8" s="352" t="s">
        <v>1667</v>
      </c>
      <c r="C8" s="352" t="s">
        <v>983</v>
      </c>
      <c r="D8" s="352" t="s">
        <v>1405</v>
      </c>
      <c r="E8" s="188"/>
    </row>
    <row r="9" spans="1:5" ht="15" customHeight="1" x14ac:dyDescent="0.25">
      <c r="A9" s="801"/>
      <c r="B9" s="812" t="s">
        <v>983</v>
      </c>
      <c r="C9" s="812" t="s">
        <v>1799</v>
      </c>
      <c r="D9" s="812" t="s">
        <v>1424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1797</v>
      </c>
      <c r="E10" s="188"/>
    </row>
    <row r="11" spans="1:5" ht="15" customHeight="1" x14ac:dyDescent="0.25">
      <c r="A11" s="801"/>
      <c r="B11" s="912" t="s">
        <v>1690</v>
      </c>
      <c r="C11" s="812" t="s">
        <v>499</v>
      </c>
      <c r="D11" s="913" t="s">
        <v>1798</v>
      </c>
      <c r="E11" s="188"/>
    </row>
    <row r="12" spans="1:5" ht="15" customHeight="1" x14ac:dyDescent="0.25">
      <c r="A12" s="801"/>
      <c r="B12" s="718" t="s">
        <v>1800</v>
      </c>
      <c r="C12" s="352" t="s">
        <v>498</v>
      </c>
      <c r="D12" s="724" t="s">
        <v>1801</v>
      </c>
      <c r="E12" s="188"/>
    </row>
    <row r="13" spans="1:5" ht="15" customHeight="1" x14ac:dyDescent="0.25">
      <c r="A13" s="801"/>
      <c r="B13" s="809" t="s">
        <v>1738</v>
      </c>
      <c r="C13" s="725" t="s">
        <v>498</v>
      </c>
      <c r="D13" s="810" t="s">
        <v>1423</v>
      </c>
      <c r="E13" s="188"/>
    </row>
    <row r="14" spans="1:5" ht="15" customHeight="1" x14ac:dyDescent="0.25">
      <c r="A14" s="801"/>
      <c r="B14" s="1502" t="s">
        <v>1013</v>
      </c>
      <c r="C14" s="1503" t="s">
        <v>956</v>
      </c>
      <c r="D14" s="1504"/>
      <c r="E14" s="188"/>
    </row>
    <row r="15" spans="1:5" ht="15" customHeight="1" x14ac:dyDescent="0.25">
      <c r="A15" s="800"/>
      <c r="B15" s="911" t="s">
        <v>1795</v>
      </c>
      <c r="C15" s="911"/>
      <c r="D15" s="911" t="s">
        <v>1796</v>
      </c>
      <c r="E15" s="242"/>
    </row>
    <row r="16" spans="1:5" ht="15" customHeight="1" x14ac:dyDescent="0.25">
      <c r="A16" s="800"/>
      <c r="B16" s="352" t="s">
        <v>1802</v>
      </c>
      <c r="C16" s="352"/>
      <c r="D16" s="352"/>
      <c r="E16" s="242"/>
    </row>
    <row r="17" spans="1:7" ht="15" customHeight="1" x14ac:dyDescent="0.25">
      <c r="A17" s="800"/>
      <c r="B17" s="352" t="s">
        <v>1803</v>
      </c>
      <c r="C17" s="352"/>
      <c r="D17" s="352"/>
      <c r="E17" s="242"/>
    </row>
    <row r="18" spans="1:7" ht="15" customHeight="1" x14ac:dyDescent="0.25">
      <c r="A18" s="800"/>
      <c r="B18" s="352" t="s">
        <v>1804</v>
      </c>
      <c r="C18" s="352"/>
      <c r="D18" s="352"/>
      <c r="E18" s="242"/>
    </row>
    <row r="19" spans="1:7" ht="15" customHeight="1" x14ac:dyDescent="0.25">
      <c r="A19" s="800"/>
      <c r="B19" s="352" t="s">
        <v>1742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1805</v>
      </c>
      <c r="C20" s="352"/>
      <c r="D20" s="352"/>
      <c r="E20" s="242"/>
    </row>
    <row r="21" spans="1:7" ht="15" customHeight="1" x14ac:dyDescent="0.25">
      <c r="A21" s="800"/>
      <c r="B21" s="352" t="s">
        <v>2743</v>
      </c>
      <c r="C21" s="352"/>
      <c r="D21" s="352"/>
      <c r="E21" s="242"/>
    </row>
    <row r="22" spans="1:7" ht="15" customHeight="1" x14ac:dyDescent="0.25">
      <c r="A22" s="801"/>
      <c r="B22" s="1510" t="s">
        <v>1686</v>
      </c>
      <c r="C22" s="1511"/>
      <c r="D22" s="1512"/>
      <c r="E22" s="242"/>
      <c r="G22" s="203"/>
    </row>
    <row r="23" spans="1:7" ht="15" customHeight="1" x14ac:dyDescent="0.25">
      <c r="A23" s="801"/>
      <c r="B23" s="1502" t="s">
        <v>1013</v>
      </c>
      <c r="C23" s="1503" t="s">
        <v>956</v>
      </c>
      <c r="D23" s="1504"/>
      <c r="E23" s="188"/>
    </row>
    <row r="24" spans="1:7" ht="15" customHeight="1" x14ac:dyDescent="0.25">
      <c r="A24" s="801"/>
      <c r="B24" s="352" t="s">
        <v>1740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2744</v>
      </c>
      <c r="C26" s="352"/>
      <c r="D26" s="352"/>
      <c r="E26" s="242"/>
    </row>
    <row r="27" spans="1:7" ht="15" customHeight="1" x14ac:dyDescent="0.25">
      <c r="A27" s="801"/>
      <c r="B27" s="352" t="s">
        <v>1741</v>
      </c>
      <c r="C27" s="352"/>
      <c r="D27" s="352"/>
      <c r="E27" s="188"/>
    </row>
    <row r="28" spans="1:7" ht="15" customHeight="1" x14ac:dyDescent="0.25">
      <c r="A28" s="801"/>
      <c r="B28" s="806" t="s">
        <v>1793</v>
      </c>
      <c r="C28" s="806"/>
      <c r="D28" s="806"/>
      <c r="E28" s="188"/>
    </row>
    <row r="29" spans="1:7" ht="15" customHeight="1" x14ac:dyDescent="0.25">
      <c r="A29" s="800"/>
      <c r="B29" s="1499" t="s">
        <v>1687</v>
      </c>
      <c r="C29" s="1500"/>
      <c r="D29" s="1501"/>
      <c r="E29" s="188"/>
    </row>
    <row r="30" spans="1:7" ht="15" customHeight="1" x14ac:dyDescent="0.25">
      <c r="A30" s="801"/>
      <c r="B30" s="1502" t="s">
        <v>1245</v>
      </c>
      <c r="C30" s="1503"/>
      <c r="D30" s="1504"/>
      <c r="E30" s="188"/>
    </row>
    <row r="31" spans="1:7" ht="15" customHeight="1" x14ac:dyDescent="0.25">
      <c r="A31" s="801"/>
      <c r="B31" s="793" t="s">
        <v>1417</v>
      </c>
      <c r="C31" s="793" t="s">
        <v>1811</v>
      </c>
      <c r="D31" s="793"/>
      <c r="E31" s="188"/>
    </row>
    <row r="32" spans="1:7" ht="15" customHeight="1" x14ac:dyDescent="0.25">
      <c r="A32" s="801"/>
      <c r="B32" s="352" t="s">
        <v>1788</v>
      </c>
      <c r="C32" s="352" t="s">
        <v>1809</v>
      </c>
      <c r="D32" s="352" t="s">
        <v>1810</v>
      </c>
      <c r="E32" s="188"/>
    </row>
    <row r="33" spans="1:5" ht="15" customHeight="1" x14ac:dyDescent="0.25">
      <c r="A33" s="800"/>
      <c r="B33" s="812" t="s">
        <v>1418</v>
      </c>
      <c r="C33" s="812" t="s">
        <v>1809</v>
      </c>
      <c r="D33" s="812" t="s">
        <v>1812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1306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1310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1813</v>
      </c>
      <c r="C41" s="352" t="s">
        <v>983</v>
      </c>
      <c r="D41" s="352" t="s">
        <v>1814</v>
      </c>
      <c r="E41" s="188"/>
    </row>
    <row r="42" spans="1:5" ht="15" customHeight="1" x14ac:dyDescent="0.25">
      <c r="A42" s="801"/>
      <c r="B42" s="1502" t="s">
        <v>1013</v>
      </c>
      <c r="C42" s="1503" t="s">
        <v>956</v>
      </c>
      <c r="D42" s="1504"/>
      <c r="E42" s="188"/>
    </row>
    <row r="43" spans="1:5" ht="15" customHeight="1" x14ac:dyDescent="0.25">
      <c r="A43" s="801"/>
      <c r="B43" s="352" t="s">
        <v>1806</v>
      </c>
      <c r="C43" s="352"/>
      <c r="D43" s="352"/>
      <c r="E43" s="188"/>
    </row>
    <row r="44" spans="1:5" ht="15" customHeight="1" x14ac:dyDescent="0.25">
      <c r="A44" s="801"/>
      <c r="B44" s="352" t="s">
        <v>1807</v>
      </c>
      <c r="C44" s="352"/>
      <c r="D44" s="352"/>
      <c r="E44" s="188"/>
    </row>
    <row r="45" spans="1:5" ht="15" customHeight="1" x14ac:dyDescent="0.25">
      <c r="A45" s="801"/>
      <c r="B45" s="876" t="s">
        <v>1808</v>
      </c>
      <c r="C45" s="876"/>
      <c r="D45" s="876"/>
      <c r="E45" s="188"/>
    </row>
    <row r="46" spans="1:5" ht="15" customHeight="1" x14ac:dyDescent="0.25">
      <c r="A46" s="241"/>
      <c r="B46" s="1507"/>
      <c r="C46" s="1507"/>
      <c r="D46" s="1507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508"/>
      <c r="C66" s="1508"/>
      <c r="D66" s="1508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508"/>
      <c r="C81" s="1508"/>
      <c r="D81" s="1508"/>
    </row>
    <row r="82" spans="1:4" ht="15" customHeight="1" x14ac:dyDescent="0.25">
      <c r="A82" s="803"/>
      <c r="B82" s="749"/>
      <c r="C82" s="1506"/>
      <c r="D82" s="1506"/>
    </row>
    <row r="83" spans="1:4" ht="15" customHeight="1" x14ac:dyDescent="0.25">
      <c r="A83" s="803"/>
      <c r="B83" s="749"/>
      <c r="C83" s="1506"/>
      <c r="D83" s="1506"/>
    </row>
    <row r="84" spans="1:4" ht="15" customHeight="1" x14ac:dyDescent="0.25">
      <c r="A84" s="803"/>
      <c r="B84" s="749"/>
      <c r="C84" s="1506"/>
      <c r="D84" s="1506"/>
    </row>
    <row r="85" spans="1:4" ht="15" customHeight="1" x14ac:dyDescent="0.25">
      <c r="A85" s="803"/>
      <c r="B85" s="749"/>
      <c r="C85" s="1506"/>
      <c r="D85" s="1506"/>
    </row>
    <row r="86" spans="1:4" ht="15" customHeight="1" x14ac:dyDescent="0.25">
      <c r="A86" s="803"/>
      <c r="B86" s="749"/>
      <c r="C86" s="1506"/>
      <c r="D86" s="1506"/>
    </row>
    <row r="87" spans="1:4" ht="15" customHeight="1" x14ac:dyDescent="0.25">
      <c r="A87" s="803"/>
      <c r="B87" s="749"/>
      <c r="C87" s="1506"/>
      <c r="D87" s="1506"/>
    </row>
    <row r="88" spans="1:4" ht="15" customHeight="1" x14ac:dyDescent="0.25">
      <c r="A88" s="803"/>
      <c r="B88" s="749"/>
      <c r="C88" s="1506"/>
      <c r="D88" s="1506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46:D46"/>
    <mergeCell ref="B66:D66"/>
    <mergeCell ref="B81:D81"/>
    <mergeCell ref="C82:D82"/>
    <mergeCell ref="B30:D30"/>
    <mergeCell ref="B42:D42"/>
    <mergeCell ref="C88:D88"/>
    <mergeCell ref="C83:D83"/>
    <mergeCell ref="C84:D84"/>
    <mergeCell ref="C85:D85"/>
    <mergeCell ref="C86:D86"/>
    <mergeCell ref="C87:D87"/>
    <mergeCell ref="B1:D1"/>
    <mergeCell ref="B3:D3"/>
    <mergeCell ref="B4:D4"/>
    <mergeCell ref="B23:D23"/>
    <mergeCell ref="B29:D29"/>
    <mergeCell ref="B22:D22"/>
    <mergeCell ref="B14:D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09" t="s">
        <v>1399</v>
      </c>
      <c r="C1" s="1509"/>
      <c r="D1" s="1509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10" t="s">
        <v>1685</v>
      </c>
      <c r="C3" s="1511"/>
      <c r="D3" s="1512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02" t="s">
        <v>1421</v>
      </c>
      <c r="C4" s="1503"/>
      <c r="D4" s="1504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1756</v>
      </c>
      <c r="C5" s="703" t="s">
        <v>498</v>
      </c>
      <c r="D5" s="703" t="s">
        <v>1434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02" t="s">
        <v>958</v>
      </c>
      <c r="C6" s="1503"/>
      <c r="D6" s="1504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1668</v>
      </c>
      <c r="C7" s="775" t="s">
        <v>1746</v>
      </c>
      <c r="D7" s="885" t="s">
        <v>1405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1666</v>
      </c>
      <c r="C8" s="702" t="s">
        <v>983</v>
      </c>
      <c r="D8" s="816" t="s">
        <v>1779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1667</v>
      </c>
      <c r="C9" s="181" t="s">
        <v>983</v>
      </c>
      <c r="D9" s="865" t="s">
        <v>1780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1777</v>
      </c>
      <c r="C10" s="181" t="s">
        <v>1753</v>
      </c>
      <c r="D10" s="865" t="s">
        <v>1778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1781</v>
      </c>
      <c r="C11" s="703" t="s">
        <v>498</v>
      </c>
      <c r="D11" s="817" t="s">
        <v>1782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1769</v>
      </c>
      <c r="C12" s="777" t="s">
        <v>498</v>
      </c>
      <c r="D12" s="819" t="s">
        <v>1770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1764</v>
      </c>
      <c r="C13" s="754" t="s">
        <v>498</v>
      </c>
      <c r="D13" s="778" t="s">
        <v>1771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1765</v>
      </c>
      <c r="C14" s="754" t="s">
        <v>498</v>
      </c>
      <c r="D14" s="778" t="s">
        <v>1772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1766</v>
      </c>
      <c r="C15" s="754" t="s">
        <v>498</v>
      </c>
      <c r="D15" s="778" t="s">
        <v>1773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1767</v>
      </c>
      <c r="C16" s="754" t="s">
        <v>498</v>
      </c>
      <c r="D16" s="778" t="s">
        <v>1774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1757</v>
      </c>
      <c r="C17" s="754" t="s">
        <v>498</v>
      </c>
      <c r="D17" s="778" t="s">
        <v>1775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1768</v>
      </c>
      <c r="C18" s="776" t="s">
        <v>498</v>
      </c>
      <c r="D18" s="820" t="s">
        <v>1776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1758</v>
      </c>
      <c r="C19" s="837" t="s">
        <v>498</v>
      </c>
      <c r="D19" s="839" t="s">
        <v>1783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1759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02" t="s">
        <v>1013</v>
      </c>
      <c r="C21" s="1503" t="s">
        <v>956</v>
      </c>
      <c r="D21" s="1504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1760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1761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1762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1763</v>
      </c>
      <c r="C25" s="760"/>
      <c r="D25" s="760"/>
      <c r="E25" s="262"/>
      <c r="I25" s="137"/>
    </row>
    <row r="26" spans="1:978" ht="15" customHeight="1" x14ac:dyDescent="0.3">
      <c r="A26" s="194"/>
      <c r="B26" s="1510" t="s">
        <v>1687</v>
      </c>
      <c r="C26" s="1511"/>
      <c r="D26" s="1512"/>
      <c r="E26" s="262"/>
      <c r="I26" s="137"/>
    </row>
    <row r="27" spans="1:978" ht="15" customHeight="1" x14ac:dyDescent="0.3">
      <c r="A27" s="195"/>
      <c r="B27" s="1502" t="s">
        <v>1245</v>
      </c>
      <c r="C27" s="1503"/>
      <c r="D27" s="1504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1746</v>
      </c>
      <c r="D28" s="784" t="s">
        <v>1747</v>
      </c>
      <c r="E28" s="262"/>
      <c r="I28" s="137"/>
      <c r="AKP28"/>
    </row>
    <row r="29" spans="1:978" ht="15" customHeight="1" x14ac:dyDescent="0.3">
      <c r="A29" s="194"/>
      <c r="B29" s="723" t="s">
        <v>1466</v>
      </c>
      <c r="C29" s="723" t="s">
        <v>1746</v>
      </c>
      <c r="D29" s="723" t="s">
        <v>1748</v>
      </c>
      <c r="E29" s="262"/>
      <c r="I29" s="863"/>
      <c r="AKP29"/>
    </row>
    <row r="30" spans="1:978" ht="15" customHeight="1" x14ac:dyDescent="0.3">
      <c r="A30" s="195"/>
      <c r="B30" s="754" t="s">
        <v>1744</v>
      </c>
      <c r="C30" s="754" t="s">
        <v>1749</v>
      </c>
      <c r="D30" s="754" t="s">
        <v>1750</v>
      </c>
      <c r="E30" s="262"/>
      <c r="I30" s="137"/>
      <c r="AKP30"/>
    </row>
    <row r="31" spans="1:978" ht="15" customHeight="1" x14ac:dyDescent="0.3">
      <c r="A31" s="195"/>
      <c r="B31" s="754" t="s">
        <v>1745</v>
      </c>
      <c r="C31" s="754" t="s">
        <v>988</v>
      </c>
      <c r="D31" s="754" t="s">
        <v>1752</v>
      </c>
      <c r="E31" s="262"/>
      <c r="I31" s="137"/>
      <c r="AKP31"/>
    </row>
    <row r="32" spans="1:978" s="117" customFormat="1" ht="15" customHeight="1" x14ac:dyDescent="0.3">
      <c r="A32" s="195"/>
      <c r="B32" s="754" t="s">
        <v>1743</v>
      </c>
      <c r="C32" s="754" t="s">
        <v>1753</v>
      </c>
      <c r="D32" s="754" t="s">
        <v>1754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1408</v>
      </c>
      <c r="C33" s="754" t="s">
        <v>498</v>
      </c>
      <c r="D33" s="754" t="s">
        <v>1755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1402</v>
      </c>
      <c r="C34" s="776" t="s">
        <v>628</v>
      </c>
      <c r="D34" s="776" t="s">
        <v>1751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1400</v>
      </c>
      <c r="C37" s="837" t="s">
        <v>628</v>
      </c>
      <c r="D37" s="837" t="s">
        <v>1435</v>
      </c>
      <c r="E37" s="262"/>
      <c r="I37" s="863"/>
      <c r="AKP37"/>
    </row>
    <row r="38" spans="1:978" ht="15" customHeight="1" x14ac:dyDescent="0.3">
      <c r="A38" s="195"/>
      <c r="B38" s="837" t="s">
        <v>1406</v>
      </c>
      <c r="C38" s="837" t="s">
        <v>629</v>
      </c>
      <c r="D38" s="837" t="s">
        <v>1436</v>
      </c>
      <c r="E38" s="262"/>
      <c r="AKP38"/>
    </row>
    <row r="39" spans="1:978" ht="15" customHeight="1" x14ac:dyDescent="0.3">
      <c r="A39" s="195"/>
      <c r="B39" s="837" t="s">
        <v>1401</v>
      </c>
      <c r="C39" s="837" t="s">
        <v>629</v>
      </c>
      <c r="D39" s="837" t="s">
        <v>1437</v>
      </c>
      <c r="E39" s="262"/>
      <c r="AKO39"/>
      <c r="AKP39"/>
    </row>
    <row r="40" spans="1:978" ht="15" customHeight="1" x14ac:dyDescent="0.3">
      <c r="A40" s="195"/>
      <c r="B40" s="837" t="s">
        <v>1407</v>
      </c>
      <c r="C40" s="837" t="s">
        <v>498</v>
      </c>
      <c r="D40" s="837" t="s">
        <v>1438</v>
      </c>
      <c r="E40" s="262"/>
    </row>
    <row r="41" spans="1:978" ht="15" customHeight="1" x14ac:dyDescent="0.3">
      <c r="A41" s="195"/>
      <c r="B41" s="837" t="s">
        <v>1403</v>
      </c>
      <c r="C41" s="837" t="s">
        <v>983</v>
      </c>
      <c r="D41" s="837" t="s">
        <v>1439</v>
      </c>
      <c r="E41" s="262"/>
    </row>
    <row r="42" spans="1:978" ht="15" customHeight="1" x14ac:dyDescent="0.3">
      <c r="A42" s="195"/>
      <c r="B42" s="837" t="s">
        <v>1404</v>
      </c>
      <c r="C42" s="837" t="s">
        <v>628</v>
      </c>
      <c r="D42" s="837" t="s">
        <v>1440</v>
      </c>
      <c r="E42" s="242"/>
      <c r="AKO42"/>
      <c r="AKP42"/>
    </row>
    <row r="43" spans="1:978" ht="15" customHeight="1" x14ac:dyDescent="0.3">
      <c r="A43" s="194"/>
      <c r="B43" s="1502" t="s">
        <v>1013</v>
      </c>
      <c r="C43" s="1503" t="s">
        <v>956</v>
      </c>
      <c r="D43" s="1504"/>
      <c r="E43" s="242"/>
      <c r="AKO43"/>
      <c r="AKP43"/>
    </row>
    <row r="44" spans="1:978" ht="15" customHeight="1" x14ac:dyDescent="0.3">
      <c r="A44" s="195"/>
      <c r="B44" s="860" t="s">
        <v>1409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1420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1410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1411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1412</v>
      </c>
      <c r="C48" s="837"/>
      <c r="D48" s="837"/>
      <c r="E48" s="242"/>
    </row>
    <row r="49" spans="1:980" ht="15" customHeight="1" x14ac:dyDescent="0.3">
      <c r="A49" s="194"/>
      <c r="B49" s="837" t="s">
        <v>1413</v>
      </c>
      <c r="C49" s="837"/>
      <c r="D49" s="837"/>
      <c r="E49" s="242"/>
    </row>
    <row r="50" spans="1:980" ht="15" customHeight="1" x14ac:dyDescent="0.3">
      <c r="A50" s="194"/>
      <c r="B50" s="837" t="s">
        <v>1414</v>
      </c>
      <c r="C50" s="837"/>
      <c r="D50" s="837"/>
      <c r="E50" s="242"/>
    </row>
    <row r="51" spans="1:980" ht="15" customHeight="1" x14ac:dyDescent="0.3">
      <c r="A51" s="710"/>
      <c r="B51" s="1507"/>
      <c r="C51" s="1507"/>
      <c r="D51" s="1507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508"/>
      <c r="C71" s="1508"/>
      <c r="D71" s="1508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508"/>
      <c r="C86" s="1508"/>
      <c r="D86" s="1508"/>
    </row>
    <row r="87" spans="1:5" ht="15" customHeight="1" x14ac:dyDescent="0.3">
      <c r="A87" s="714"/>
      <c r="B87" s="715"/>
      <c r="C87" s="1506"/>
      <c r="D87" s="1506"/>
    </row>
    <row r="88" spans="1:5" ht="15" customHeight="1" x14ac:dyDescent="0.3">
      <c r="A88" s="714"/>
      <c r="B88" s="715"/>
      <c r="C88" s="1506"/>
      <c r="D88" s="1506"/>
    </row>
    <row r="89" spans="1:5" ht="15" customHeight="1" x14ac:dyDescent="0.3">
      <c r="A89" s="714"/>
      <c r="B89" s="715"/>
      <c r="C89" s="1506"/>
      <c r="D89" s="1506"/>
    </row>
    <row r="90" spans="1:5" ht="15" customHeight="1" x14ac:dyDescent="0.3">
      <c r="A90" s="714"/>
      <c r="B90" s="715"/>
      <c r="C90" s="1506"/>
      <c r="D90" s="1506"/>
    </row>
    <row r="91" spans="1:5" ht="15" customHeight="1" x14ac:dyDescent="0.3">
      <c r="A91" s="714"/>
      <c r="B91" s="715"/>
      <c r="C91" s="1506"/>
      <c r="D91" s="1506"/>
    </row>
    <row r="92" spans="1:5" ht="15" customHeight="1" x14ac:dyDescent="0.3">
      <c r="A92" s="714"/>
      <c r="B92" s="715"/>
      <c r="C92" s="1506"/>
      <c r="D92" s="1506"/>
    </row>
    <row r="93" spans="1:5" ht="15" customHeight="1" x14ac:dyDescent="0.3">
      <c r="A93" s="714"/>
      <c r="B93" s="715"/>
      <c r="C93" s="1506"/>
      <c r="D93" s="1506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610" t="s">
        <v>506</v>
      </c>
      <c r="O2" s="1611"/>
      <c r="P2" s="1612"/>
      <c r="R2" s="1610" t="s">
        <v>899</v>
      </c>
      <c r="S2" s="1611"/>
      <c r="T2" s="1611"/>
      <c r="U2" s="1611"/>
      <c r="V2" s="1611"/>
      <c r="W2" s="1612"/>
      <c r="Y2" s="661" t="s">
        <v>895</v>
      </c>
    </row>
    <row r="3" spans="2:34" ht="16.5" x14ac:dyDescent="0.3">
      <c r="C3" s="476" t="s">
        <v>506</v>
      </c>
      <c r="D3" s="1608" t="s">
        <v>892</v>
      </c>
      <c r="E3" s="1608"/>
      <c r="F3" s="1608"/>
      <c r="G3" s="1608" t="s">
        <v>835</v>
      </c>
      <c r="H3" s="1608"/>
      <c r="I3" s="1608"/>
      <c r="J3" s="1608" t="s">
        <v>836</v>
      </c>
      <c r="K3" s="1608"/>
      <c r="L3" s="1609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610" t="s">
        <v>879</v>
      </c>
      <c r="Z4" s="1611"/>
      <c r="AA4" s="1611"/>
      <c r="AB4" s="1611"/>
      <c r="AC4" s="1611"/>
      <c r="AD4" s="1611"/>
      <c r="AE4" s="1611"/>
      <c r="AF4" s="1611"/>
      <c r="AG4" s="1611"/>
      <c r="AH4" s="1612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607" t="s">
        <v>893</v>
      </c>
      <c r="AA7" s="1608"/>
      <c r="AB7" s="1608"/>
      <c r="AC7" s="1608" t="s">
        <v>830</v>
      </c>
      <c r="AD7" s="1608"/>
      <c r="AE7" s="1608"/>
      <c r="AF7" s="1608" t="s">
        <v>831</v>
      </c>
      <c r="AG7" s="1608"/>
      <c r="AH7" s="1609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610" t="s">
        <v>880</v>
      </c>
      <c r="Z9" s="1611"/>
      <c r="AA9" s="1611"/>
      <c r="AB9" s="1611"/>
      <c r="AC9" s="1611"/>
      <c r="AD9" s="1611"/>
      <c r="AE9" s="1612"/>
    </row>
    <row r="10" spans="2:34" x14ac:dyDescent="0.25">
      <c r="C10" s="476" t="s">
        <v>507</v>
      </c>
      <c r="D10" s="1608" t="s">
        <v>893</v>
      </c>
      <c r="E10" s="1608"/>
      <c r="F10" s="1608"/>
      <c r="G10" s="1608" t="s">
        <v>830</v>
      </c>
      <c r="H10" s="1608"/>
      <c r="I10" s="1608"/>
      <c r="J10" s="1608" t="s">
        <v>831</v>
      </c>
      <c r="K10" s="1608"/>
      <c r="L10" s="1609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607" t="s">
        <v>892</v>
      </c>
      <c r="AA11" s="1608"/>
      <c r="AB11" s="1608"/>
      <c r="AC11" s="1608" t="s">
        <v>835</v>
      </c>
      <c r="AD11" s="1608"/>
      <c r="AE11" s="1609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615" t="s">
        <v>893</v>
      </c>
      <c r="AA13" s="1616"/>
      <c r="AB13" s="1617" t="s">
        <v>830</v>
      </c>
      <c r="AC13" s="1616"/>
      <c r="AD13" s="1617" t="s">
        <v>831</v>
      </c>
      <c r="AE13" s="1618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610" t="s">
        <v>875</v>
      </c>
      <c r="Z15" s="1611"/>
      <c r="AA15" s="1611"/>
      <c r="AB15" s="1611"/>
      <c r="AC15" s="1611"/>
      <c r="AD15" s="1611"/>
      <c r="AE15" s="1611"/>
      <c r="AF15" s="1611"/>
      <c r="AG15" s="1611"/>
      <c r="AH15" s="1612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619" t="s">
        <v>926</v>
      </c>
      <c r="E18" s="1619"/>
      <c r="F18" s="1619"/>
      <c r="G18" s="1619" t="s">
        <v>927</v>
      </c>
      <c r="H18" s="1619"/>
      <c r="I18" s="1619" t="s">
        <v>928</v>
      </c>
      <c r="J18" s="1619"/>
      <c r="K18" s="1619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607" t="s">
        <v>893</v>
      </c>
      <c r="AA18" s="1608"/>
      <c r="AB18" s="1608"/>
      <c r="AC18" s="1608" t="s">
        <v>830</v>
      </c>
      <c r="AD18" s="1608"/>
      <c r="AE18" s="1608"/>
      <c r="AF18" s="1608" t="s">
        <v>831</v>
      </c>
      <c r="AG18" s="1608"/>
      <c r="AH18" s="1609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610" t="s">
        <v>904</v>
      </c>
      <c r="S20" s="1611"/>
      <c r="T20" s="1611"/>
      <c r="U20" s="1611"/>
      <c r="V20" s="1612"/>
      <c r="Y20" s="1610" t="s">
        <v>890</v>
      </c>
      <c r="Z20" s="1611"/>
      <c r="AA20" s="1611"/>
      <c r="AB20" s="1611"/>
      <c r="AC20" s="1611"/>
      <c r="AD20" s="1611"/>
      <c r="AE20" s="1611"/>
      <c r="AF20" s="1611"/>
      <c r="AG20" s="1611"/>
      <c r="AH20" s="1612"/>
      <c r="AJ20" s="1610" t="s">
        <v>874</v>
      </c>
      <c r="AK20" s="1611"/>
      <c r="AL20" s="1611"/>
      <c r="AM20" s="1611"/>
      <c r="AN20" s="1611"/>
      <c r="AO20" s="1611"/>
      <c r="AP20" s="1611"/>
      <c r="AQ20" s="1611"/>
      <c r="AR20" s="1611"/>
      <c r="AS20" s="1612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607" t="s">
        <v>892</v>
      </c>
      <c r="AA22" s="1608"/>
      <c r="AB22" s="1608"/>
      <c r="AC22" s="1608" t="s">
        <v>835</v>
      </c>
      <c r="AD22" s="1608"/>
      <c r="AE22" s="1608"/>
      <c r="AF22" s="1608" t="s">
        <v>836</v>
      </c>
      <c r="AG22" s="1608"/>
      <c r="AH22" s="1609"/>
      <c r="AJ22" s="667" t="s">
        <v>507</v>
      </c>
      <c r="AK22" s="1607" t="s">
        <v>893</v>
      </c>
      <c r="AL22" s="1608"/>
      <c r="AM22" s="1608"/>
      <c r="AN22" s="1608" t="s">
        <v>830</v>
      </c>
      <c r="AO22" s="1608"/>
      <c r="AP22" s="1608"/>
      <c r="AQ22" s="1608" t="s">
        <v>831</v>
      </c>
      <c r="AR22" s="1608"/>
      <c r="AS22" s="1609"/>
    </row>
    <row r="23" spans="3:45" x14ac:dyDescent="0.25">
      <c r="C23" s="367" t="s">
        <v>850</v>
      </c>
      <c r="D23" s="1619" t="s">
        <v>926</v>
      </c>
      <c r="E23" s="1619"/>
      <c r="F23" s="1619"/>
      <c r="G23" s="1619" t="s">
        <v>927</v>
      </c>
      <c r="H23" s="1619"/>
      <c r="I23" s="1619" t="s">
        <v>928</v>
      </c>
      <c r="J23" s="1619"/>
      <c r="K23" s="1619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613" t="s">
        <v>893</v>
      </c>
      <c r="AA24" s="1614"/>
      <c r="AB24" s="1614"/>
      <c r="AC24" s="1608" t="s">
        <v>830</v>
      </c>
      <c r="AD24" s="1608"/>
      <c r="AE24" s="1608"/>
      <c r="AF24" s="1608" t="s">
        <v>831</v>
      </c>
      <c r="AG24" s="1608"/>
      <c r="AH24" s="1609"/>
      <c r="AJ24" s="667" t="s">
        <v>850</v>
      </c>
      <c r="AK24" s="1613" t="s">
        <v>893</v>
      </c>
      <c r="AL24" s="1614"/>
      <c r="AM24" s="1614"/>
      <c r="AN24" s="1608" t="s">
        <v>830</v>
      </c>
      <c r="AO24" s="1608"/>
      <c r="AP24" s="1608"/>
      <c r="AQ24" s="1608" t="s">
        <v>831</v>
      </c>
      <c r="AR24" s="1608"/>
      <c r="AS24" s="1609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610" t="s">
        <v>884</v>
      </c>
      <c r="Z26" s="1611"/>
      <c r="AA26" s="1611"/>
      <c r="AB26" s="1611"/>
      <c r="AC26" s="1611"/>
      <c r="AD26" s="1611"/>
      <c r="AE26" s="1611"/>
      <c r="AF26" s="1611"/>
      <c r="AG26" s="1611"/>
      <c r="AH26" s="1612"/>
      <c r="AJ26" s="1610" t="s">
        <v>883</v>
      </c>
      <c r="AK26" s="1611"/>
      <c r="AL26" s="1611"/>
      <c r="AM26" s="1611"/>
      <c r="AN26" s="1611"/>
      <c r="AO26" s="1611"/>
      <c r="AP26" s="1611"/>
      <c r="AQ26" s="1611"/>
      <c r="AR26" s="1611"/>
      <c r="AS26" s="1612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607" t="s">
        <v>893</v>
      </c>
      <c r="AA27" s="1608"/>
      <c r="AB27" s="1608"/>
      <c r="AC27" s="1608" t="s">
        <v>830</v>
      </c>
      <c r="AD27" s="1608"/>
      <c r="AE27" s="1608"/>
      <c r="AF27" s="1608" t="s">
        <v>831</v>
      </c>
      <c r="AG27" s="1608"/>
      <c r="AH27" s="1609"/>
      <c r="AJ27" s="669" t="s">
        <v>850</v>
      </c>
      <c r="AK27" s="1607" t="s">
        <v>893</v>
      </c>
      <c r="AL27" s="1608"/>
      <c r="AM27" s="1608"/>
      <c r="AN27" s="1608" t="s">
        <v>830</v>
      </c>
      <c r="AO27" s="1608"/>
      <c r="AP27" s="1608"/>
      <c r="AQ27" s="1608" t="s">
        <v>831</v>
      </c>
      <c r="AR27" s="1608"/>
      <c r="AS27" s="1609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607" t="s">
        <v>893</v>
      </c>
      <c r="AA30" s="1608"/>
      <c r="AB30" s="1608"/>
      <c r="AC30" s="1608" t="s">
        <v>830</v>
      </c>
      <c r="AD30" s="1608"/>
      <c r="AE30" s="1608"/>
      <c r="AF30" s="1608" t="s">
        <v>831</v>
      </c>
      <c r="AG30" s="1608"/>
      <c r="AH30" s="1609"/>
      <c r="AJ30" s="667" t="s">
        <v>850</v>
      </c>
      <c r="AK30" s="1607" t="s">
        <v>893</v>
      </c>
      <c r="AL30" s="1608"/>
      <c r="AM30" s="1608"/>
      <c r="AN30" s="1608" t="s">
        <v>830</v>
      </c>
      <c r="AO30" s="1608"/>
      <c r="AP30" s="1608"/>
      <c r="AQ30" s="1608" t="s">
        <v>831</v>
      </c>
      <c r="AR30" s="1608"/>
      <c r="AS30" s="1609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610" t="s">
        <v>877</v>
      </c>
      <c r="Z32" s="1611"/>
      <c r="AA32" s="1611"/>
      <c r="AB32" s="1611"/>
      <c r="AC32" s="1611"/>
      <c r="AD32" s="1611"/>
      <c r="AE32" s="1611"/>
      <c r="AF32" s="1611"/>
      <c r="AG32" s="1611"/>
      <c r="AH32" s="1612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607" t="s">
        <v>893</v>
      </c>
      <c r="AA33" s="1608"/>
      <c r="AB33" s="1608"/>
      <c r="AC33" s="1608" t="s">
        <v>830</v>
      </c>
      <c r="AD33" s="1608"/>
      <c r="AE33" s="1608"/>
      <c r="AF33" s="1608" t="s">
        <v>831</v>
      </c>
      <c r="AG33" s="1608"/>
      <c r="AH33" s="1609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607" t="s">
        <v>892</v>
      </c>
      <c r="AA35" s="1608"/>
      <c r="AB35" s="1608"/>
      <c r="AC35" s="1608" t="s">
        <v>835</v>
      </c>
      <c r="AD35" s="1608"/>
      <c r="AE35" s="1608"/>
      <c r="AF35" s="1608" t="s">
        <v>836</v>
      </c>
      <c r="AG35" s="1608"/>
      <c r="AH35" s="1609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607" t="s">
        <v>893</v>
      </c>
      <c r="AA37" s="1608"/>
      <c r="AB37" s="1608"/>
      <c r="AC37" s="1608" t="s">
        <v>830</v>
      </c>
      <c r="AD37" s="1608"/>
      <c r="AE37" s="1608"/>
      <c r="AF37" s="1608" t="s">
        <v>831</v>
      </c>
      <c r="AG37" s="1608"/>
      <c r="AH37" s="1609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D18:F18"/>
    <mergeCell ref="G18:H18"/>
    <mergeCell ref="I18:K18"/>
    <mergeCell ref="D23:F23"/>
    <mergeCell ref="G23:H23"/>
    <mergeCell ref="I23:K23"/>
    <mergeCell ref="N2:P2"/>
    <mergeCell ref="D3:F3"/>
    <mergeCell ref="G3:I3"/>
    <mergeCell ref="J3:L3"/>
    <mergeCell ref="R2:W2"/>
    <mergeCell ref="D10:F10"/>
    <mergeCell ref="G10:I10"/>
    <mergeCell ref="J10:L10"/>
    <mergeCell ref="Z7:AB7"/>
    <mergeCell ref="AC7:AE7"/>
    <mergeCell ref="Z13:AA13"/>
    <mergeCell ref="AB13:AC13"/>
    <mergeCell ref="AD13:AE13"/>
    <mergeCell ref="Y4:AH4"/>
    <mergeCell ref="Y9:AE9"/>
    <mergeCell ref="AF7:AH7"/>
    <mergeCell ref="Z11:AB11"/>
    <mergeCell ref="AC11:AE11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Z37:AB37"/>
    <mergeCell ref="AC37:AE37"/>
    <mergeCell ref="AF37:AH37"/>
    <mergeCell ref="Z35:AB35"/>
    <mergeCell ref="AC35:AE35"/>
    <mergeCell ref="AF35:AH35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AK30:AM30"/>
    <mergeCell ref="AN30:AP30"/>
    <mergeCell ref="AQ30:AS30"/>
    <mergeCell ref="AJ20:AS20"/>
    <mergeCell ref="AK22:AM22"/>
    <mergeCell ref="AN22:AP22"/>
    <mergeCell ref="AQ22:AS22"/>
    <mergeCell ref="AK24:AM24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622" t="s">
        <v>547</v>
      </c>
      <c r="H1" s="1622"/>
      <c r="I1" s="1622"/>
      <c r="J1" s="1622"/>
      <c r="K1" s="1622"/>
      <c r="L1" s="1622"/>
      <c r="M1" s="1622"/>
      <c r="N1" s="1622"/>
      <c r="O1" s="1622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620" t="s">
        <v>540</v>
      </c>
      <c r="H2" s="1621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620" t="s">
        <v>540</v>
      </c>
      <c r="H16" s="1621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620" t="s">
        <v>540</v>
      </c>
      <c r="H30" s="1621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620" t="s">
        <v>540</v>
      </c>
      <c r="H44" s="1621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23" t="s">
        <v>846</v>
      </c>
      <c r="C1" s="1623"/>
      <c r="D1" s="1623"/>
      <c r="E1" s="1623"/>
      <c r="F1" s="1623"/>
      <c r="G1" s="1623"/>
      <c r="H1" s="1623"/>
      <c r="I1" s="1623"/>
      <c r="J1" s="1623"/>
      <c r="K1" s="1623"/>
      <c r="L1" s="1623"/>
      <c r="M1" s="1623"/>
      <c r="N1" s="1623"/>
      <c r="O1" s="1623"/>
      <c r="P1" s="1623"/>
      <c r="Q1" s="1623"/>
      <c r="R1" s="1623"/>
      <c r="S1" s="1623"/>
      <c r="T1" s="1623"/>
      <c r="U1" s="1623"/>
      <c r="V1" s="1623"/>
      <c r="W1" s="1623"/>
      <c r="X1" s="1623"/>
      <c r="Y1" s="1623"/>
      <c r="Z1" s="618"/>
      <c r="AA1" s="1631" t="s">
        <v>869</v>
      </c>
      <c r="AB1" s="1631"/>
      <c r="AC1" s="1631"/>
      <c r="AD1" s="1631"/>
      <c r="AE1" s="1631"/>
      <c r="AF1" s="1631"/>
      <c r="AG1" s="1631"/>
      <c r="AH1" s="1631"/>
      <c r="AI1" s="1631"/>
      <c r="AJ1" s="1631"/>
      <c r="AK1" s="1631"/>
      <c r="AL1" s="1631"/>
      <c r="AM1" s="1631"/>
      <c r="AN1" s="1631"/>
      <c r="AO1" s="1631"/>
      <c r="AP1" s="1631"/>
      <c r="AQ1" s="1631"/>
      <c r="AR1" s="1631"/>
      <c r="AS1" s="1631"/>
      <c r="AT1" s="1631"/>
      <c r="AU1" s="1631"/>
      <c r="AV1" s="1631"/>
      <c r="AW1" s="1631"/>
      <c r="AX1" s="1631"/>
      <c r="AY1" s="1631"/>
      <c r="AZ1" s="1631"/>
      <c r="BA1" s="1631"/>
      <c r="BB1" s="1631"/>
      <c r="BC1" s="1631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627" t="s">
        <v>819</v>
      </c>
      <c r="N2" s="1627"/>
      <c r="P2" s="1627" t="s">
        <v>842</v>
      </c>
      <c r="Q2" s="1627"/>
      <c r="R2" s="1627"/>
      <c r="S2" s="1627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626" t="s">
        <v>863</v>
      </c>
      <c r="AI2" s="1624"/>
      <c r="AJ2" s="1624"/>
      <c r="AK2" s="594" t="s">
        <v>850</v>
      </c>
      <c r="AL2" s="1624" t="s">
        <v>862</v>
      </c>
      <c r="AM2" s="1624"/>
      <c r="AN2" s="1625"/>
      <c r="AO2" s="1626" t="s">
        <v>868</v>
      </c>
      <c r="AP2" s="1632"/>
      <c r="AQ2" s="378"/>
      <c r="AR2" s="1628" t="s">
        <v>863</v>
      </c>
      <c r="AS2" s="1629"/>
      <c r="AT2" s="1629"/>
      <c r="AU2" s="1636"/>
      <c r="AV2" s="594" t="s">
        <v>850</v>
      </c>
      <c r="AW2" s="1625" t="s">
        <v>862</v>
      </c>
      <c r="AX2" s="1629"/>
      <c r="AY2" s="1629"/>
      <c r="AZ2" s="1630"/>
      <c r="BA2" s="1628" t="s">
        <v>868</v>
      </c>
      <c r="BB2" s="1629"/>
      <c r="BC2" s="1630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33" t="s">
        <v>863</v>
      </c>
      <c r="AB9" s="1634"/>
      <c r="AC9" s="565" t="s">
        <v>850</v>
      </c>
      <c r="AD9" s="1634" t="s">
        <v>862</v>
      </c>
      <c r="AE9" s="1635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A2:BC2"/>
    <mergeCell ref="AA1:BC1"/>
    <mergeCell ref="AO2:AP2"/>
    <mergeCell ref="AA9:AB9"/>
    <mergeCell ref="AD9:AE9"/>
    <mergeCell ref="AR2:AU2"/>
    <mergeCell ref="AW2:AZ2"/>
    <mergeCell ref="B1:Y1"/>
    <mergeCell ref="AL2:AN2"/>
    <mergeCell ref="AH2:AJ2"/>
    <mergeCell ref="P2:S2"/>
    <mergeCell ref="M2:N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workbookViewId="0">
      <selection activeCell="X19" sqref="X19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37" t="s">
        <v>3553</v>
      </c>
      <c r="C1" s="1638"/>
      <c r="E1" s="1392" t="s">
        <v>1245</v>
      </c>
      <c r="F1" s="1385" t="s">
        <v>467</v>
      </c>
      <c r="G1" s="1385" t="s">
        <v>1673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3532</v>
      </c>
      <c r="C2" s="1384" t="s">
        <v>3531</v>
      </c>
      <c r="E2" s="1351" t="s">
        <v>3526</v>
      </c>
      <c r="F2" s="1351" t="s">
        <v>697</v>
      </c>
      <c r="G2" s="1350" t="s">
        <v>673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2769</v>
      </c>
      <c r="C3" s="1387" t="s">
        <v>2769</v>
      </c>
      <c r="E3" s="1351" t="s">
        <v>467</v>
      </c>
      <c r="F3" s="1351" t="s">
        <v>698</v>
      </c>
      <c r="G3" s="1383" t="s">
        <v>674</v>
      </c>
      <c r="I3" s="1382">
        <f>I2+I1</f>
        <v>1058</v>
      </c>
      <c r="J3" s="1335">
        <f>I2/I1</f>
        <v>2.7184466019417475E-2</v>
      </c>
      <c r="L3" s="1412"/>
      <c r="W3" s="1410" t="s">
        <v>3570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3534</v>
      </c>
      <c r="C4" s="1347"/>
      <c r="E4" s="1383" t="s">
        <v>1673</v>
      </c>
      <c r="F4" s="1351" t="s">
        <v>701</v>
      </c>
      <c r="G4" s="1389" t="s">
        <v>3527</v>
      </c>
      <c r="I4" s="1335">
        <f>I3*J1</f>
        <v>1030</v>
      </c>
      <c r="J4" s="1335">
        <f>I3 - (I3 * J2)</f>
        <v>1030</v>
      </c>
      <c r="L4" s="1412"/>
      <c r="X4" s="1409" t="s">
        <v>3575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3535</v>
      </c>
      <c r="C5" s="1347"/>
      <c r="E5" s="1389" t="s">
        <v>2823</v>
      </c>
      <c r="F5" s="1351" t="s">
        <v>700</v>
      </c>
      <c r="G5" s="1389" t="s">
        <v>3528</v>
      </c>
      <c r="L5" s="1412"/>
      <c r="X5" t="s">
        <v>3568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3541</v>
      </c>
      <c r="C6" s="1347"/>
      <c r="E6" s="1389" t="s">
        <v>3480</v>
      </c>
      <c r="F6" s="1351" t="s">
        <v>702</v>
      </c>
      <c r="G6" s="1389" t="s">
        <v>3529</v>
      </c>
      <c r="L6" s="1412"/>
      <c r="X6" s="1335" t="s">
        <v>3569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3536</v>
      </c>
      <c r="C7" s="1347"/>
      <c r="E7" s="1390" t="s">
        <v>2661</v>
      </c>
      <c r="F7" s="1351" t="s">
        <v>723</v>
      </c>
      <c r="G7" s="1391" t="s">
        <v>3530</v>
      </c>
      <c r="L7" s="1412"/>
      <c r="X7" t="s">
        <v>3573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3537</v>
      </c>
      <c r="C8" s="1347"/>
      <c r="E8" s="1351" t="s">
        <v>1661</v>
      </c>
      <c r="F8" s="1351" t="s">
        <v>703</v>
      </c>
      <c r="J8" s="1646" t="s">
        <v>3571</v>
      </c>
      <c r="K8" s="1647"/>
      <c r="L8" s="1646" t="s">
        <v>3558</v>
      </c>
      <c r="M8" s="1647"/>
      <c r="N8" s="1651" t="s">
        <v>3576</v>
      </c>
      <c r="O8" s="1652"/>
      <c r="P8" s="1652"/>
      <c r="Q8" s="1652"/>
      <c r="R8" s="1652"/>
      <c r="S8" s="1652"/>
      <c r="T8" s="1652"/>
      <c r="U8" s="1652"/>
      <c r="V8" s="1653"/>
      <c r="X8" t="s">
        <v>3572</v>
      </c>
    </row>
    <row r="9" spans="2:44" ht="15.75" customHeight="1" x14ac:dyDescent="0.3">
      <c r="B9" s="1351" t="s">
        <v>3538</v>
      </c>
      <c r="C9" s="1347"/>
      <c r="E9" s="1351" t="s">
        <v>1663</v>
      </c>
      <c r="F9" s="1351" t="s">
        <v>699</v>
      </c>
      <c r="J9" s="1644" t="s">
        <v>2255</v>
      </c>
      <c r="K9" s="1645"/>
      <c r="L9" s="1644" t="s">
        <v>2426</v>
      </c>
      <c r="M9" s="1645"/>
      <c r="N9" s="1639" t="s">
        <v>697</v>
      </c>
      <c r="O9" s="1639"/>
      <c r="P9" s="1640"/>
      <c r="Q9" s="1648" t="s">
        <v>1670</v>
      </c>
      <c r="R9" s="1649"/>
      <c r="S9" s="1650"/>
      <c r="T9" s="1641" t="s">
        <v>723</v>
      </c>
      <c r="U9" s="1642"/>
      <c r="V9" s="1643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3548</v>
      </c>
      <c r="C10" s="1347"/>
      <c r="E10" s="1351" t="s">
        <v>3265</v>
      </c>
      <c r="F10" s="1351" t="s">
        <v>1671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3559</v>
      </c>
      <c r="Y10" s="1397">
        <f>N10</f>
        <v>855</v>
      </c>
      <c r="Z10" s="1398" t="s">
        <v>453</v>
      </c>
      <c r="AA10" s="1397">
        <f>P10</f>
        <v>716</v>
      </c>
      <c r="AB10" s="1414">
        <f>AA10/Y10</f>
        <v>0.8374269005847953</v>
      </c>
      <c r="AH10" s="1335">
        <f>3*2</f>
        <v>6</v>
      </c>
    </row>
    <row r="11" spans="2:44" ht="15.75" customHeight="1" x14ac:dyDescent="0.25">
      <c r="B11" s="1351" t="s">
        <v>3533</v>
      </c>
      <c r="C11" s="1347"/>
      <c r="E11" s="1383" t="s">
        <v>3266</v>
      </c>
      <c r="F11" s="1348" t="s">
        <v>1670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3560</v>
      </c>
      <c r="Y11" s="1395">
        <f>T10</f>
        <v>855</v>
      </c>
      <c r="Z11" s="1413" t="s">
        <v>453</v>
      </c>
      <c r="AA11" s="1395">
        <f>V10</f>
        <v>941</v>
      </c>
      <c r="AB11" s="1416">
        <f>AA11/Y11</f>
        <v>1.1005847953216374</v>
      </c>
      <c r="AH11" s="1335">
        <v>10</v>
      </c>
    </row>
    <row r="12" spans="2:44" ht="15.75" customHeight="1" x14ac:dyDescent="0.25">
      <c r="B12" s="1351" t="s">
        <v>3549</v>
      </c>
      <c r="C12" s="1347"/>
      <c r="E12" s="1351" t="s">
        <v>1659</v>
      </c>
      <c r="F12" s="1382" t="s">
        <v>1672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3562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3546</v>
      </c>
      <c r="C13" s="1347"/>
      <c r="E13" s="1352" t="s">
        <v>3264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3561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3542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3543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3587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  <c r="N16" s="1335">
        <f>55/N10</f>
        <v>6.4327485380116955E-2</v>
      </c>
      <c r="Q16" s="1335">
        <f>N16*N14</f>
        <v>43.404970760233915</v>
      </c>
      <c r="T16" s="1335">
        <f>T14-Q16</f>
        <v>631.34502923976606</v>
      </c>
    </row>
    <row r="17" spans="2:20" ht="15.75" customHeight="1" x14ac:dyDescent="0.25">
      <c r="B17" s="1351" t="s">
        <v>3544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3545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3574</v>
      </c>
    </row>
    <row r="19" spans="2:20" ht="15.75" customHeight="1" x14ac:dyDescent="0.25">
      <c r="B19" s="1351" t="s">
        <v>3547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3584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3586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3585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469" t="s">
        <v>3583</v>
      </c>
      <c r="C23" s="1347"/>
      <c r="D23" s="1335" t="s">
        <v>3581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2823</v>
      </c>
      <c r="C24" s="1347"/>
      <c r="D24" s="1335" t="s">
        <v>3582</v>
      </c>
      <c r="E24" s="1382">
        <v>879.18799999999999</v>
      </c>
      <c r="F24" s="1448">
        <f>E24+F$27</f>
        <v>884.81299999999999</v>
      </c>
      <c r="G24" s="1335" t="s">
        <v>723</v>
      </c>
    </row>
    <row r="25" spans="2:20" x14ac:dyDescent="0.25">
      <c r="B25" s="1351" t="s">
        <v>3480</v>
      </c>
      <c r="C25" s="1347"/>
      <c r="E25" s="1382">
        <v>741</v>
      </c>
      <c r="F25" s="1449">
        <f t="shared" ref="F25:F26" si="10">E25+F$27</f>
        <v>746.625</v>
      </c>
      <c r="G25" s="1335" t="s">
        <v>1670</v>
      </c>
      <c r="P25" s="1335" t="s">
        <v>3554</v>
      </c>
    </row>
    <row r="26" spans="2:20" x14ac:dyDescent="0.25">
      <c r="B26" s="1351" t="s">
        <v>2661</v>
      </c>
      <c r="C26" s="1347"/>
      <c r="E26" s="1382">
        <v>710</v>
      </c>
      <c r="F26" s="1449">
        <f t="shared" si="10"/>
        <v>715.625</v>
      </c>
      <c r="G26" s="1335" t="s">
        <v>697</v>
      </c>
      <c r="P26" s="1335" t="s">
        <v>3555</v>
      </c>
    </row>
    <row r="27" spans="2:20" x14ac:dyDescent="0.25">
      <c r="B27" s="1351" t="s">
        <v>3539</v>
      </c>
      <c r="C27" s="1347"/>
      <c r="E27" s="1335">
        <f>3*(D22/16)</f>
        <v>2.8125</v>
      </c>
      <c r="F27" s="1352">
        <f>E27*2</f>
        <v>5.625</v>
      </c>
      <c r="G27" s="1335" t="s">
        <v>3578</v>
      </c>
      <c r="J27" s="1335">
        <v>1030</v>
      </c>
      <c r="P27" s="1393" t="s">
        <v>3556</v>
      </c>
    </row>
    <row r="28" spans="2:20" x14ac:dyDescent="0.25">
      <c r="B28" s="1469" t="s">
        <v>1663</v>
      </c>
      <c r="C28" s="1347"/>
      <c r="E28" s="1335">
        <v>6.5625</v>
      </c>
      <c r="J28" s="1335">
        <v>1403</v>
      </c>
      <c r="P28" s="1393" t="s">
        <v>3557</v>
      </c>
    </row>
    <row r="29" spans="2:20" x14ac:dyDescent="0.25">
      <c r="B29" s="1469" t="s">
        <v>3265</v>
      </c>
      <c r="C29" s="1347"/>
      <c r="E29" s="1447">
        <f>E28+E27</f>
        <v>9.375</v>
      </c>
      <c r="F29" s="1335" t="s">
        <v>3577</v>
      </c>
      <c r="J29" s="1335">
        <f>J27/J28</f>
        <v>0.73414112615823235</v>
      </c>
    </row>
    <row r="30" spans="2:20" x14ac:dyDescent="0.25">
      <c r="B30" s="1469" t="s">
        <v>3266</v>
      </c>
      <c r="C30" s="1347"/>
      <c r="E30" s="1335">
        <v>186.40600000000001</v>
      </c>
      <c r="J30" s="1335">
        <v>886</v>
      </c>
      <c r="P30" s="1335">
        <v>991</v>
      </c>
      <c r="Q30" s="1335" t="s">
        <v>3563</v>
      </c>
      <c r="T30" s="1335" t="s">
        <v>3563</v>
      </c>
    </row>
    <row r="31" spans="2:20" x14ac:dyDescent="0.25">
      <c r="B31" s="1469" t="s">
        <v>3540</v>
      </c>
      <c r="C31" s="1347"/>
      <c r="E31" s="1447">
        <f>E30+E29</f>
        <v>195.78100000000001</v>
      </c>
      <c r="F31" s="1335" t="s">
        <v>3579</v>
      </c>
      <c r="J31" s="1335">
        <f>J30*J29</f>
        <v>650.4490377761939</v>
      </c>
      <c r="P31" s="1335">
        <v>10</v>
      </c>
      <c r="Q31" s="1335" t="s">
        <v>3564</v>
      </c>
      <c r="T31" s="1335" t="s">
        <v>3564</v>
      </c>
    </row>
    <row r="32" spans="2:20" x14ac:dyDescent="0.25">
      <c r="B32" s="1469" t="s">
        <v>3264</v>
      </c>
      <c r="C32" s="1347"/>
      <c r="E32" s="1447">
        <v>15.593999999999999</v>
      </c>
      <c r="F32" s="1335" t="s">
        <v>3580</v>
      </c>
      <c r="P32" s="1335">
        <v>6</v>
      </c>
      <c r="Q32" s="1335" t="s">
        <v>3565</v>
      </c>
      <c r="T32" s="1335" t="s">
        <v>3565</v>
      </c>
    </row>
    <row r="33" spans="2:20" x14ac:dyDescent="0.25">
      <c r="B33" s="1470" t="s">
        <v>1674</v>
      </c>
      <c r="C33" s="1349"/>
      <c r="P33" s="1335">
        <v>65</v>
      </c>
      <c r="Q33" s="1335" t="s">
        <v>3566</v>
      </c>
      <c r="T33" s="1335" t="s">
        <v>3566</v>
      </c>
    </row>
    <row r="34" spans="2:20" x14ac:dyDescent="0.25">
      <c r="E34" s="1335">
        <f>SUM(E31:E32,E29,F27)</f>
        <v>226.375</v>
      </c>
      <c r="P34" s="1335">
        <v>25</v>
      </c>
      <c r="Q34" s="1335" t="s">
        <v>3567</v>
      </c>
      <c r="T34" s="1335" t="s">
        <v>3567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00000"/>
  </sheetPr>
  <dimension ref="A1:H2"/>
  <sheetViews>
    <sheetView showGridLines="0" topLeftCell="A4" workbookViewId="0">
      <selection activeCell="G1" sqref="G1:J4"/>
    </sheetView>
  </sheetViews>
  <sheetFormatPr defaultRowHeight="15.75" x14ac:dyDescent="0.3"/>
  <cols>
    <col min="1" max="1" width="28.44140625" customWidth="1"/>
    <col min="2" max="2" width="27.109375" customWidth="1"/>
    <col min="3" max="3" width="22" customWidth="1"/>
    <col min="4" max="4" width="52.88671875" customWidth="1"/>
  </cols>
  <sheetData>
    <row r="1" spans="1:8" x14ac:dyDescent="0.3">
      <c r="A1" s="1471" t="s">
        <v>3588</v>
      </c>
      <c r="B1" s="1471" t="s">
        <v>3589</v>
      </c>
      <c r="C1" s="1471" t="s">
        <v>3590</v>
      </c>
      <c r="D1" s="1471" t="s">
        <v>722</v>
      </c>
    </row>
    <row r="2" spans="1:8" x14ac:dyDescent="0.3">
      <c r="H2" s="14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3313</v>
      </c>
      <c r="F1" s="1379">
        <v>65504</v>
      </c>
      <c r="G1" s="347">
        <v>2000</v>
      </c>
      <c r="H1" s="347">
        <v>60</v>
      </c>
      <c r="K1" s="1496" t="s">
        <v>2741</v>
      </c>
      <c r="L1" s="1498"/>
      <c r="M1" s="1014" t="s">
        <v>2769</v>
      </c>
      <c r="N1" s="1014" t="s">
        <v>917</v>
      </c>
      <c r="P1" s="946" t="s">
        <v>0</v>
      </c>
      <c r="Q1" s="947" t="s">
        <v>1</v>
      </c>
      <c r="S1" s="1496" t="s">
        <v>2742</v>
      </c>
      <c r="T1" s="1497"/>
      <c r="U1" s="457" t="s">
        <v>2739</v>
      </c>
    </row>
    <row r="2" spans="1:21" ht="16.5" x14ac:dyDescent="0.3">
      <c r="A2" s="1182" t="s">
        <v>3310</v>
      </c>
      <c r="B2" s="1248" t="s">
        <v>3395</v>
      </c>
      <c r="C2" s="1248" t="s">
        <v>3397</v>
      </c>
      <c r="D2" s="1249" t="s">
        <v>2767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1882</v>
      </c>
      <c r="L2" s="953"/>
      <c r="M2" s="953">
        <v>0</v>
      </c>
      <c r="N2" s="948"/>
      <c r="P2" s="948" t="s">
        <v>2176</v>
      </c>
      <c r="Q2" s="948" t="s">
        <v>2176</v>
      </c>
      <c r="S2" s="949" t="s">
        <v>2177</v>
      </c>
      <c r="T2" s="949" t="s">
        <v>2176</v>
      </c>
      <c r="U2" s="347" t="s">
        <v>2740</v>
      </c>
    </row>
    <row r="3" spans="1:21" x14ac:dyDescent="0.25">
      <c r="A3" s="1182" t="s">
        <v>3311</v>
      </c>
      <c r="B3" s="1250" t="s">
        <v>1570</v>
      </c>
      <c r="C3" s="949" t="s">
        <v>2754</v>
      </c>
      <c r="D3" s="949" t="s">
        <v>2754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1884</v>
      </c>
      <c r="M3" s="953"/>
      <c r="N3" s="949"/>
      <c r="P3" s="949"/>
      <c r="Q3" s="949" t="s">
        <v>2692</v>
      </c>
      <c r="S3" s="949" t="s">
        <v>1918</v>
      </c>
      <c r="T3" s="949" t="s">
        <v>1917</v>
      </c>
    </row>
    <row r="4" spans="1:21" x14ac:dyDescent="0.25">
      <c r="A4" s="1182" t="s">
        <v>3314</v>
      </c>
      <c r="B4" s="1251" t="s">
        <v>1571</v>
      </c>
      <c r="C4" s="949" t="s">
        <v>2755</v>
      </c>
      <c r="D4" s="949" t="s">
        <v>2755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1885</v>
      </c>
      <c r="M4" s="953"/>
      <c r="N4" s="949"/>
      <c r="P4" s="949" t="s">
        <v>1917</v>
      </c>
      <c r="Q4" s="949" t="s">
        <v>1917</v>
      </c>
      <c r="S4" s="949" t="s">
        <v>1920</v>
      </c>
      <c r="T4" s="949" t="s">
        <v>1919</v>
      </c>
      <c r="U4" s="368">
        <f>U5/U7</f>
        <v>0.85748218527315911</v>
      </c>
    </row>
    <row r="5" spans="1:21" x14ac:dyDescent="0.25">
      <c r="A5" s="1182" t="s">
        <v>3306</v>
      </c>
      <c r="B5" s="1251" t="s">
        <v>1572</v>
      </c>
      <c r="C5" s="949" t="s">
        <v>2760</v>
      </c>
      <c r="D5" s="949" t="s">
        <v>2760</v>
      </c>
      <c r="E5" s="350"/>
      <c r="F5" s="350"/>
      <c r="G5" s="350"/>
      <c r="H5" s="350"/>
      <c r="K5" s="952"/>
      <c r="L5" s="953" t="s">
        <v>1887</v>
      </c>
      <c r="M5" s="953"/>
      <c r="N5" s="949"/>
      <c r="P5" s="949" t="s">
        <v>1919</v>
      </c>
      <c r="Q5" s="949" t="s">
        <v>1919</v>
      </c>
      <c r="S5" s="949" t="s">
        <v>1922</v>
      </c>
      <c r="T5" s="949" t="s">
        <v>1921</v>
      </c>
      <c r="U5" s="347">
        <f>COUNTA(S2:S422)</f>
        <v>361</v>
      </c>
    </row>
    <row r="6" spans="1:21" x14ac:dyDescent="0.25">
      <c r="A6" s="1237" t="s">
        <v>3315</v>
      </c>
      <c r="B6" s="1251" t="s">
        <v>1573</v>
      </c>
      <c r="C6" s="949" t="s">
        <v>2761</v>
      </c>
      <c r="D6" s="949" t="s">
        <v>2761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1898</v>
      </c>
      <c r="L6" s="953" t="s">
        <v>1899</v>
      </c>
      <c r="M6" s="953"/>
      <c r="N6" s="949"/>
      <c r="P6" s="949"/>
      <c r="Q6" s="949" t="s">
        <v>2693</v>
      </c>
      <c r="S6" s="949"/>
      <c r="T6" s="949" t="s">
        <v>2691</v>
      </c>
      <c r="U6" s="347">
        <f>U7-U5</f>
        <v>60</v>
      </c>
    </row>
    <row r="7" spans="1:21" x14ac:dyDescent="0.25">
      <c r="A7" s="1182" t="s">
        <v>3307</v>
      </c>
      <c r="B7" s="1251" t="s">
        <v>1575</v>
      </c>
      <c r="C7" s="949" t="s">
        <v>2762</v>
      </c>
      <c r="D7" s="949" t="s">
        <v>2762</v>
      </c>
      <c r="E7" s="350"/>
      <c r="F7" s="350" t="s">
        <v>3524</v>
      </c>
      <c r="G7" s="350"/>
      <c r="H7" s="350"/>
      <c r="K7" s="955" t="s">
        <v>1898</v>
      </c>
      <c r="L7" s="953" t="s">
        <v>1900</v>
      </c>
      <c r="M7" s="953"/>
      <c r="N7" s="949"/>
      <c r="P7" s="949" t="s">
        <v>1921</v>
      </c>
      <c r="Q7" s="949" t="s">
        <v>1921</v>
      </c>
      <c r="S7" s="949" t="s">
        <v>2179</v>
      </c>
      <c r="T7" s="949" t="s">
        <v>2178</v>
      </c>
      <c r="U7" s="347">
        <f>ROWS(S2:S422)</f>
        <v>421</v>
      </c>
    </row>
    <row r="8" spans="1:21" x14ac:dyDescent="0.25">
      <c r="A8" s="1237" t="s">
        <v>3308</v>
      </c>
      <c r="B8" s="1251" t="s">
        <v>1574</v>
      </c>
      <c r="C8" s="949" t="s">
        <v>2756</v>
      </c>
      <c r="D8" s="949" t="s">
        <v>2763</v>
      </c>
      <c r="E8" s="350"/>
      <c r="F8" s="350" t="s">
        <v>2771</v>
      </c>
      <c r="G8" s="350">
        <v>255</v>
      </c>
      <c r="H8" s="350" t="s">
        <v>2771</v>
      </c>
      <c r="K8" s="955" t="s">
        <v>1898</v>
      </c>
      <c r="L8" s="953" t="s">
        <v>1888</v>
      </c>
      <c r="M8" s="953">
        <v>0</v>
      </c>
      <c r="N8" s="949"/>
      <c r="P8" s="949" t="s">
        <v>2691</v>
      </c>
      <c r="Q8" s="949" t="s">
        <v>2691</v>
      </c>
      <c r="S8" s="949" t="s">
        <v>2181</v>
      </c>
      <c r="T8" s="949" t="s">
        <v>2180</v>
      </c>
    </row>
    <row r="9" spans="1:21" x14ac:dyDescent="0.25">
      <c r="A9" s="1237" t="s">
        <v>3309</v>
      </c>
      <c r="B9" s="1252" t="s">
        <v>1576</v>
      </c>
      <c r="C9" s="949" t="s">
        <v>2757</v>
      </c>
      <c r="D9" s="949" t="s">
        <v>2764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1898</v>
      </c>
      <c r="L9" s="953" t="s">
        <v>1889</v>
      </c>
      <c r="M9" s="953">
        <v>0</v>
      </c>
      <c r="N9" s="949"/>
      <c r="P9" s="949" t="s">
        <v>2178</v>
      </c>
      <c r="Q9" s="949" t="s">
        <v>2178</v>
      </c>
      <c r="S9" s="949" t="s">
        <v>2183</v>
      </c>
      <c r="T9" s="949" t="s">
        <v>2182</v>
      </c>
    </row>
    <row r="10" spans="1:21" x14ac:dyDescent="0.25">
      <c r="A10" s="1182" t="s">
        <v>3312</v>
      </c>
      <c r="B10" s="1239"/>
      <c r="C10" s="949" t="s">
        <v>2758</v>
      </c>
      <c r="D10" s="949" t="s">
        <v>2765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1898</v>
      </c>
      <c r="L10" s="953" t="s">
        <v>1890</v>
      </c>
      <c r="M10" s="953">
        <v>0</v>
      </c>
      <c r="N10" s="949"/>
      <c r="P10" s="949" t="s">
        <v>2180</v>
      </c>
      <c r="Q10" s="949" t="s">
        <v>2180</v>
      </c>
      <c r="S10" s="949" t="s">
        <v>2185</v>
      </c>
      <c r="T10" s="949" t="s">
        <v>2184</v>
      </c>
    </row>
    <row r="11" spans="1:21" x14ac:dyDescent="0.25">
      <c r="A11" s="1237" t="s">
        <v>3316</v>
      </c>
      <c r="B11" s="1182"/>
      <c r="C11" s="950" t="s">
        <v>2759</v>
      </c>
      <c r="D11" s="949" t="s">
        <v>2766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1891</v>
      </c>
      <c r="M11" s="953">
        <v>0</v>
      </c>
      <c r="N11" s="949"/>
      <c r="P11" s="949" t="s">
        <v>2182</v>
      </c>
      <c r="Q11" s="949" t="s">
        <v>2182</v>
      </c>
      <c r="S11" s="949" t="s">
        <v>2187</v>
      </c>
      <c r="T11" s="949" t="s">
        <v>2186</v>
      </c>
    </row>
    <row r="12" spans="1:21" x14ac:dyDescent="0.25">
      <c r="C12" s="1240"/>
      <c r="D12" s="949" t="s">
        <v>2747</v>
      </c>
      <c r="E12" s="350"/>
      <c r="F12" s="347" t="s">
        <v>3525</v>
      </c>
      <c r="G12" s="350"/>
      <c r="H12" s="350" t="s">
        <v>2772</v>
      </c>
      <c r="K12" s="955" t="s">
        <v>845</v>
      </c>
      <c r="L12" s="953" t="s">
        <v>1892</v>
      </c>
      <c r="M12" s="953">
        <v>0</v>
      </c>
      <c r="N12" s="949"/>
      <c r="P12" s="949" t="s">
        <v>2184</v>
      </c>
      <c r="Q12" s="949" t="s">
        <v>2184</v>
      </c>
      <c r="S12" s="949" t="s">
        <v>2189</v>
      </c>
      <c r="T12" s="949" t="s">
        <v>2188</v>
      </c>
    </row>
    <row r="13" spans="1:21" x14ac:dyDescent="0.25">
      <c r="C13" s="953"/>
      <c r="D13" s="950" t="s">
        <v>2746</v>
      </c>
      <c r="E13" s="350"/>
      <c r="G13" s="350"/>
      <c r="H13" s="350"/>
      <c r="K13" s="952"/>
      <c r="L13" s="953"/>
      <c r="M13" s="953"/>
      <c r="N13" s="949"/>
      <c r="P13" s="949" t="s">
        <v>2186</v>
      </c>
      <c r="Q13" s="949" t="s">
        <v>2186</v>
      </c>
      <c r="S13" s="949" t="s">
        <v>2191</v>
      </c>
      <c r="T13" s="949" t="s">
        <v>2190</v>
      </c>
    </row>
    <row r="14" spans="1:21" x14ac:dyDescent="0.25">
      <c r="K14" s="952" t="s">
        <v>1883</v>
      </c>
      <c r="L14" s="953"/>
      <c r="M14" s="953"/>
      <c r="N14" s="949"/>
      <c r="P14" s="949" t="s">
        <v>2188</v>
      </c>
      <c r="Q14" s="949" t="s">
        <v>2188</v>
      </c>
      <c r="S14" s="949" t="s">
        <v>2193</v>
      </c>
      <c r="T14" s="949" t="s">
        <v>2192</v>
      </c>
    </row>
    <row r="15" spans="1:21" ht="16.5" x14ac:dyDescent="0.3">
      <c r="A15" s="347" t="s">
        <v>3319</v>
      </c>
      <c r="B15" s="1248" t="s">
        <v>3396</v>
      </c>
      <c r="C15" s="1249" t="s">
        <v>3394</v>
      </c>
      <c r="D15" s="1275" t="s">
        <v>3429</v>
      </c>
      <c r="E15" s="1275" t="s">
        <v>623</v>
      </c>
      <c r="F15" s="1275" t="s">
        <v>3432</v>
      </c>
      <c r="G15" s="1284" t="s">
        <v>3431</v>
      </c>
      <c r="H15" s="1284"/>
      <c r="I15" s="1284"/>
      <c r="K15" s="952"/>
      <c r="L15" s="953" t="s">
        <v>1886</v>
      </c>
      <c r="M15" s="953">
        <v>0</v>
      </c>
      <c r="N15" s="949"/>
      <c r="P15" s="949" t="s">
        <v>2190</v>
      </c>
      <c r="Q15" s="949" t="s">
        <v>2190</v>
      </c>
      <c r="S15" s="949" t="s">
        <v>2195</v>
      </c>
      <c r="T15" s="949" t="s">
        <v>2194</v>
      </c>
    </row>
    <row r="16" spans="1:21" ht="16.5" x14ac:dyDescent="0.3">
      <c r="A16" s="1238" t="s">
        <v>3333</v>
      </c>
      <c r="B16" s="1242" t="s">
        <v>3351</v>
      </c>
      <c r="C16" s="1253" t="s">
        <v>3384</v>
      </c>
      <c r="D16" s="1243" t="str">
        <f>E16</f>
        <v>a98-rgb</v>
      </c>
      <c r="E16" s="1254" t="s">
        <v>2757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3351</v>
      </c>
      <c r="K16" s="952"/>
      <c r="L16" s="953" t="s">
        <v>1893</v>
      </c>
      <c r="M16" s="953">
        <v>0</v>
      </c>
      <c r="N16" s="949"/>
      <c r="P16" s="949" t="s">
        <v>2192</v>
      </c>
      <c r="Q16" s="949" t="s">
        <v>2192</v>
      </c>
      <c r="S16" s="949"/>
      <c r="T16" s="949" t="s">
        <v>2109</v>
      </c>
    </row>
    <row r="17" spans="1:20" ht="16.5" x14ac:dyDescent="0.3">
      <c r="A17" s="1182" t="s">
        <v>3320</v>
      </c>
      <c r="B17" s="1255" t="s">
        <v>3352</v>
      </c>
      <c r="C17" s="1277" t="s">
        <v>3337</v>
      </c>
      <c r="D17" s="1278" t="s">
        <v>3430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3352</v>
      </c>
      <c r="K17" s="952"/>
      <c r="L17" s="953" t="s">
        <v>1894</v>
      </c>
      <c r="M17" s="953">
        <v>0</v>
      </c>
      <c r="N17" s="949"/>
      <c r="P17" s="949"/>
      <c r="Q17" s="949" t="s">
        <v>2694</v>
      </c>
      <c r="S17" s="949" t="s">
        <v>1924</v>
      </c>
      <c r="T17" s="949" t="s">
        <v>1923</v>
      </c>
    </row>
    <row r="18" spans="1:20" ht="16.5" x14ac:dyDescent="0.3">
      <c r="A18" s="1182" t="s">
        <v>3322</v>
      </c>
      <c r="B18" s="1242" t="s">
        <v>3353</v>
      </c>
      <c r="C18" s="1246" t="s">
        <v>3338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3353</v>
      </c>
      <c r="K18" s="952"/>
      <c r="L18" s="953" t="s">
        <v>1895</v>
      </c>
      <c r="M18" s="953">
        <v>0</v>
      </c>
      <c r="N18" s="949"/>
      <c r="P18" s="949"/>
      <c r="Q18" s="949" t="s">
        <v>2695</v>
      </c>
      <c r="S18" s="949" t="s">
        <v>2197</v>
      </c>
      <c r="T18" s="949" t="s">
        <v>2196</v>
      </c>
    </row>
    <row r="19" spans="1:20" ht="16.5" x14ac:dyDescent="0.3">
      <c r="A19" s="1237" t="s">
        <v>3323</v>
      </c>
      <c r="B19" s="1255" t="s">
        <v>3354</v>
      </c>
      <c r="C19" s="1256" t="s">
        <v>3339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3354</v>
      </c>
      <c r="K19" s="952"/>
      <c r="L19" s="953" t="s">
        <v>1896</v>
      </c>
      <c r="M19" s="953">
        <v>0</v>
      </c>
      <c r="N19" s="949"/>
      <c r="P19" s="949"/>
      <c r="Q19" s="949" t="s">
        <v>2696</v>
      </c>
      <c r="S19" s="949" t="s">
        <v>1926</v>
      </c>
      <c r="T19" s="949" t="s">
        <v>1925</v>
      </c>
    </row>
    <row r="20" spans="1:20" ht="16.5" x14ac:dyDescent="0.3">
      <c r="A20" s="1182" t="s">
        <v>3329</v>
      </c>
      <c r="B20" s="1255" t="s">
        <v>3355</v>
      </c>
      <c r="C20" s="1256" t="s">
        <v>3386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3355</v>
      </c>
      <c r="K20" s="952"/>
      <c r="L20" s="953" t="s">
        <v>1897</v>
      </c>
      <c r="M20" s="953">
        <v>0</v>
      </c>
      <c r="N20" s="949"/>
      <c r="P20" s="949"/>
      <c r="Q20" s="949" t="s">
        <v>2697</v>
      </c>
      <c r="S20" s="949"/>
      <c r="T20" s="949" t="s">
        <v>2566</v>
      </c>
    </row>
    <row r="21" spans="1:20" ht="16.5" x14ac:dyDescent="0.3">
      <c r="A21" s="1237" t="s">
        <v>3330</v>
      </c>
      <c r="B21" s="1242" t="s">
        <v>3356</v>
      </c>
      <c r="C21" s="1246" t="s">
        <v>3387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3356</v>
      </c>
      <c r="J21" s="423" t="s">
        <v>3400</v>
      </c>
      <c r="K21" s="952"/>
      <c r="L21" s="953" t="s">
        <v>2768</v>
      </c>
      <c r="M21" s="953">
        <v>0</v>
      </c>
      <c r="N21" s="949"/>
      <c r="P21" s="949" t="s">
        <v>2194</v>
      </c>
      <c r="Q21" s="949" t="s">
        <v>2194</v>
      </c>
      <c r="S21" s="949" t="s">
        <v>2199</v>
      </c>
      <c r="T21" s="949" t="s">
        <v>2198</v>
      </c>
    </row>
    <row r="22" spans="1:20" ht="16.5" x14ac:dyDescent="0.3">
      <c r="A22" s="1237" t="s">
        <v>3331</v>
      </c>
      <c r="B22" s="1242" t="s">
        <v>3357</v>
      </c>
      <c r="C22" s="1246" t="s">
        <v>3388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3357</v>
      </c>
      <c r="J22" s="423" t="s">
        <v>3401</v>
      </c>
      <c r="K22" s="952"/>
      <c r="L22" s="953" t="s">
        <v>3399</v>
      </c>
      <c r="M22" s="953">
        <v>0</v>
      </c>
      <c r="N22" s="949"/>
      <c r="P22" s="949" t="s">
        <v>2109</v>
      </c>
      <c r="Q22" s="949" t="s">
        <v>2109</v>
      </c>
      <c r="S22" s="949" t="s">
        <v>2201</v>
      </c>
      <c r="T22" s="949" t="s">
        <v>2200</v>
      </c>
    </row>
    <row r="23" spans="1:20" ht="16.5" x14ac:dyDescent="0.3">
      <c r="A23" s="1182" t="s">
        <v>3324</v>
      </c>
      <c r="B23" s="1242" t="s">
        <v>3358</v>
      </c>
      <c r="C23" s="1246" t="s">
        <v>2747</v>
      </c>
      <c r="D23" s="1246" t="str">
        <f>E23</f>
        <v>hsl()</v>
      </c>
      <c r="E23" s="1243" t="s">
        <v>1571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3358</v>
      </c>
      <c r="K23" s="952"/>
      <c r="L23" s="953" t="s">
        <v>1909</v>
      </c>
      <c r="M23" s="953">
        <v>0</v>
      </c>
      <c r="N23" s="949"/>
      <c r="P23" s="949" t="s">
        <v>1923</v>
      </c>
      <c r="Q23" s="949" t="s">
        <v>2698</v>
      </c>
      <c r="S23" s="949" t="s">
        <v>2203</v>
      </c>
      <c r="T23" s="949" t="s">
        <v>2202</v>
      </c>
    </row>
    <row r="24" spans="1:20" ht="16.5" x14ac:dyDescent="0.3">
      <c r="A24" s="1237" t="s">
        <v>3325</v>
      </c>
      <c r="B24" s="1242" t="s">
        <v>3359</v>
      </c>
      <c r="C24" s="1246" t="s">
        <v>3389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3359</v>
      </c>
      <c r="K24" s="952"/>
      <c r="L24" s="953" t="s">
        <v>1910</v>
      </c>
      <c r="M24" s="953">
        <v>0</v>
      </c>
      <c r="N24" s="949"/>
      <c r="P24" s="949"/>
      <c r="Q24" s="949" t="s">
        <v>2699</v>
      </c>
      <c r="S24" s="949" t="s">
        <v>2535</v>
      </c>
      <c r="T24" s="949" t="s">
        <v>2534</v>
      </c>
    </row>
    <row r="25" spans="1:20" ht="16.5" x14ac:dyDescent="0.3">
      <c r="A25" s="1182" t="s">
        <v>3332</v>
      </c>
      <c r="B25" s="1242" t="s">
        <v>3360</v>
      </c>
      <c r="C25" s="1246" t="s">
        <v>3350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3360</v>
      </c>
      <c r="K25" s="952"/>
      <c r="L25" s="953" t="s">
        <v>1911</v>
      </c>
      <c r="M25" s="953">
        <v>0</v>
      </c>
      <c r="N25" s="949"/>
      <c r="P25" s="949"/>
      <c r="Q25" s="949" t="s">
        <v>1923</v>
      </c>
      <c r="S25" s="949" t="s">
        <v>2205</v>
      </c>
      <c r="T25" s="949" t="s">
        <v>2204</v>
      </c>
    </row>
    <row r="26" spans="1:20" ht="16.5" x14ac:dyDescent="0.3">
      <c r="A26" s="1182" t="s">
        <v>3326</v>
      </c>
      <c r="B26" s="1255" t="s">
        <v>3361</v>
      </c>
      <c r="C26" s="1256" t="s">
        <v>2746</v>
      </c>
      <c r="D26" s="1256" t="str">
        <f>E26</f>
        <v>hwb()</v>
      </c>
      <c r="E26" s="1257" t="s">
        <v>1572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3361</v>
      </c>
      <c r="K26" s="952"/>
      <c r="L26" s="953"/>
      <c r="M26" s="953"/>
      <c r="N26" s="949"/>
      <c r="P26" s="949" t="s">
        <v>2196</v>
      </c>
      <c r="Q26" s="949" t="s">
        <v>2196</v>
      </c>
      <c r="S26" s="949" t="s">
        <v>2207</v>
      </c>
      <c r="T26" s="949" t="s">
        <v>2206</v>
      </c>
    </row>
    <row r="27" spans="1:20" ht="16.5" x14ac:dyDescent="0.3">
      <c r="A27" s="1182" t="s">
        <v>3327</v>
      </c>
      <c r="B27" s="1255" t="s">
        <v>3362</v>
      </c>
      <c r="C27" s="1256" t="s">
        <v>3340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3362</v>
      </c>
      <c r="K27" s="952" t="s">
        <v>1901</v>
      </c>
      <c r="L27" s="953"/>
      <c r="M27" s="953"/>
      <c r="N27" s="949"/>
      <c r="P27" s="949" t="s">
        <v>1925</v>
      </c>
      <c r="Q27" s="949" t="s">
        <v>1925</v>
      </c>
      <c r="S27" s="949" t="s">
        <v>2568</v>
      </c>
      <c r="T27" s="949" t="s">
        <v>2567</v>
      </c>
    </row>
    <row r="28" spans="1:20" ht="16.5" x14ac:dyDescent="0.3">
      <c r="A28" s="1182" t="s">
        <v>3328</v>
      </c>
      <c r="B28" s="1242" t="s">
        <v>3364</v>
      </c>
      <c r="C28" s="1246" t="s">
        <v>3342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3364</v>
      </c>
      <c r="K28" s="955" t="s">
        <v>1898</v>
      </c>
      <c r="L28" s="953" t="s">
        <v>1902</v>
      </c>
      <c r="M28" s="953">
        <v>1</v>
      </c>
      <c r="N28" s="949"/>
      <c r="P28" s="949" t="s">
        <v>2566</v>
      </c>
      <c r="Q28" s="949" t="s">
        <v>2566</v>
      </c>
      <c r="S28" s="949" t="s">
        <v>2209</v>
      </c>
      <c r="T28" s="949" t="s">
        <v>2208</v>
      </c>
    </row>
    <row r="29" spans="1:20" ht="16.5" x14ac:dyDescent="0.3">
      <c r="B29" s="1255" t="s">
        <v>3363</v>
      </c>
      <c r="C29" s="1256" t="s">
        <v>3341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3363</v>
      </c>
      <c r="K29" s="955" t="s">
        <v>1898</v>
      </c>
      <c r="L29" s="953" t="s">
        <v>1903</v>
      </c>
      <c r="M29" s="953">
        <v>1</v>
      </c>
      <c r="N29" s="949"/>
      <c r="P29" s="949" t="s">
        <v>2198</v>
      </c>
      <c r="Q29" s="949" t="s">
        <v>2198</v>
      </c>
      <c r="S29" s="949" t="s">
        <v>2211</v>
      </c>
      <c r="T29" s="949" t="s">
        <v>2210</v>
      </c>
    </row>
    <row r="30" spans="1:20" ht="16.5" x14ac:dyDescent="0.3">
      <c r="A30" s="347" t="s">
        <v>3336</v>
      </c>
      <c r="B30" s="1242" t="s">
        <v>3367</v>
      </c>
      <c r="C30" s="1246" t="s">
        <v>2763</v>
      </c>
      <c r="D30" s="1246" t="str">
        <f>E30</f>
        <v>lab()</v>
      </c>
      <c r="E30" s="1243" t="s">
        <v>1573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3367</v>
      </c>
      <c r="K30" s="955" t="s">
        <v>1898</v>
      </c>
      <c r="L30" s="953" t="s">
        <v>1904</v>
      </c>
      <c r="M30" s="953">
        <v>1</v>
      </c>
      <c r="N30" s="949"/>
      <c r="P30" s="949" t="s">
        <v>2200</v>
      </c>
      <c r="Q30" s="949" t="s">
        <v>2200</v>
      </c>
      <c r="S30" s="949" t="s">
        <v>2213</v>
      </c>
      <c r="T30" s="949" t="s">
        <v>2212</v>
      </c>
    </row>
    <row r="31" spans="1:20" ht="16.5" x14ac:dyDescent="0.3">
      <c r="A31" s="1182" t="s">
        <v>3321</v>
      </c>
      <c r="B31" s="1242" t="s">
        <v>3368</v>
      </c>
      <c r="C31" s="1246" t="s">
        <v>3343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3368</v>
      </c>
      <c r="K31" s="955" t="s">
        <v>1898</v>
      </c>
      <c r="L31" s="953" t="s">
        <v>1905</v>
      </c>
      <c r="M31" s="953">
        <v>0</v>
      </c>
      <c r="N31" s="949"/>
      <c r="P31" s="949" t="s">
        <v>2202</v>
      </c>
      <c r="Q31" s="949" t="s">
        <v>2202</v>
      </c>
      <c r="S31" s="949" t="s">
        <v>2215</v>
      </c>
      <c r="T31" s="949" t="s">
        <v>2214</v>
      </c>
    </row>
    <row r="32" spans="1:20" ht="16.5" x14ac:dyDescent="0.3">
      <c r="B32" s="1255" t="s">
        <v>3371</v>
      </c>
      <c r="C32" s="1256" t="s">
        <v>2764</v>
      </c>
      <c r="D32" s="1256" t="str">
        <f>E32</f>
        <v>oklab()</v>
      </c>
      <c r="E32" s="1257" t="s">
        <v>1574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3371</v>
      </c>
      <c r="K32" s="955" t="s">
        <v>1898</v>
      </c>
      <c r="L32" s="953" t="s">
        <v>1906</v>
      </c>
      <c r="M32" s="953">
        <v>1</v>
      </c>
      <c r="N32" s="949"/>
      <c r="P32" s="949" t="s">
        <v>2534</v>
      </c>
      <c r="Q32" s="949" t="s">
        <v>2534</v>
      </c>
      <c r="S32" s="949" t="s">
        <v>1928</v>
      </c>
      <c r="T32" s="949" t="s">
        <v>1927</v>
      </c>
    </row>
    <row r="33" spans="1:20" ht="16.5" x14ac:dyDescent="0.3">
      <c r="A33" s="1310" t="s">
        <v>3334</v>
      </c>
      <c r="B33" s="1242" t="s">
        <v>3365</v>
      </c>
      <c r="C33" s="1246" t="s">
        <v>2765</v>
      </c>
      <c r="D33" s="1246" t="str">
        <f t="shared" ref="D33:D34" si="7">E33</f>
        <v>lch()</v>
      </c>
      <c r="E33" s="1243" t="s">
        <v>1575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3365</v>
      </c>
      <c r="K33" s="955" t="s">
        <v>1898</v>
      </c>
      <c r="L33" s="953" t="s">
        <v>1907</v>
      </c>
      <c r="M33" s="953">
        <v>1</v>
      </c>
      <c r="N33" s="949"/>
      <c r="P33" s="949" t="s">
        <v>2204</v>
      </c>
      <c r="Q33" s="949" t="s">
        <v>2204</v>
      </c>
      <c r="S33" s="949" t="s">
        <v>2415</v>
      </c>
      <c r="T33" s="949" t="s">
        <v>2414</v>
      </c>
    </row>
    <row r="34" spans="1:20" ht="16.5" x14ac:dyDescent="0.3">
      <c r="A34" s="1312" t="s">
        <v>3471</v>
      </c>
      <c r="B34" s="1242" t="s">
        <v>3370</v>
      </c>
      <c r="C34" s="1246" t="s">
        <v>2766</v>
      </c>
      <c r="D34" s="1246" t="str">
        <f t="shared" si="7"/>
        <v>oklch()</v>
      </c>
      <c r="E34" s="1243" t="s">
        <v>1576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3370</v>
      </c>
      <c r="K34" s="955" t="s">
        <v>1898</v>
      </c>
      <c r="L34" s="953" t="s">
        <v>1908</v>
      </c>
      <c r="M34" s="953">
        <v>0</v>
      </c>
      <c r="N34" s="949"/>
      <c r="P34" s="949" t="s">
        <v>2206</v>
      </c>
      <c r="Q34" s="949" t="s">
        <v>2206</v>
      </c>
      <c r="S34" s="949"/>
      <c r="T34" s="949" t="s">
        <v>2591</v>
      </c>
    </row>
    <row r="35" spans="1:20" ht="16.5" x14ac:dyDescent="0.3">
      <c r="A35" s="1308" t="s">
        <v>333</v>
      </c>
      <c r="B35" s="1255" t="s">
        <v>3366</v>
      </c>
      <c r="C35" s="1256" t="s">
        <v>3390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3366</v>
      </c>
      <c r="K35" s="955"/>
      <c r="L35" s="953" t="s">
        <v>1913</v>
      </c>
      <c r="M35" s="953">
        <v>1</v>
      </c>
      <c r="N35" s="949"/>
      <c r="P35" s="949" t="s">
        <v>2567</v>
      </c>
      <c r="Q35" s="949" t="s">
        <v>2567</v>
      </c>
      <c r="S35" s="949" t="s">
        <v>2609</v>
      </c>
      <c r="T35" s="949" t="s">
        <v>2608</v>
      </c>
    </row>
    <row r="36" spans="1:20" ht="16.5" x14ac:dyDescent="0.3">
      <c r="A36" s="1309" t="s">
        <v>3404</v>
      </c>
      <c r="B36" s="1255" t="s">
        <v>3369</v>
      </c>
      <c r="C36" s="1256" t="s">
        <v>3391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3369</v>
      </c>
      <c r="K36" s="955"/>
      <c r="L36" s="953" t="s">
        <v>1915</v>
      </c>
      <c r="M36" s="953">
        <v>1</v>
      </c>
      <c r="N36" s="949"/>
      <c r="P36" s="949" t="s">
        <v>2208</v>
      </c>
      <c r="Q36" s="949" t="s">
        <v>2208</v>
      </c>
      <c r="S36" s="949" t="s">
        <v>2601</v>
      </c>
      <c r="T36" s="949" t="s">
        <v>2600</v>
      </c>
    </row>
    <row r="37" spans="1:20" ht="16.5" x14ac:dyDescent="0.3">
      <c r="A37" s="1309" t="s">
        <v>3403</v>
      </c>
      <c r="B37" s="1242" t="s">
        <v>3372</v>
      </c>
      <c r="C37" s="1253" t="s">
        <v>3392</v>
      </c>
      <c r="D37" s="1276" t="str">
        <f>E37</f>
        <v>display-p3</v>
      </c>
      <c r="E37" s="1254" t="s">
        <v>2756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3372</v>
      </c>
      <c r="J37" s="1281" t="s">
        <v>3465</v>
      </c>
      <c r="K37" s="956" t="s">
        <v>1898</v>
      </c>
      <c r="L37" s="954" t="s">
        <v>1916</v>
      </c>
      <c r="M37" s="954"/>
      <c r="N37" s="950"/>
      <c r="P37" s="949" t="s">
        <v>2210</v>
      </c>
      <c r="Q37" s="949" t="s">
        <v>2210</v>
      </c>
      <c r="S37" s="949" t="s">
        <v>2586</v>
      </c>
      <c r="T37" s="949" t="s">
        <v>2585</v>
      </c>
    </row>
    <row r="38" spans="1:20" ht="16.5" x14ac:dyDescent="0.3">
      <c r="A38" s="1311" t="s">
        <v>3402</v>
      </c>
      <c r="B38" s="1255" t="s">
        <v>3373</v>
      </c>
      <c r="C38" s="1277" t="s">
        <v>3344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3373</v>
      </c>
      <c r="J38" s="1281" t="s">
        <v>3466</v>
      </c>
      <c r="K38" s="1259"/>
      <c r="L38" s="1240" t="s">
        <v>1912</v>
      </c>
      <c r="M38" s="1260" t="s">
        <v>2770</v>
      </c>
      <c r="N38" s="1240"/>
      <c r="P38" s="949" t="s">
        <v>2212</v>
      </c>
      <c r="Q38" s="949" t="s">
        <v>2212</v>
      </c>
      <c r="S38" s="949" t="s">
        <v>2537</v>
      </c>
      <c r="T38" s="949" t="s">
        <v>2536</v>
      </c>
    </row>
    <row r="39" spans="1:20" ht="16.5" x14ac:dyDescent="0.3">
      <c r="A39" s="1308" t="s">
        <v>332</v>
      </c>
      <c r="B39" s="1242" t="s">
        <v>3374</v>
      </c>
      <c r="C39" s="1253" t="s">
        <v>3385</v>
      </c>
      <c r="D39" s="1276" t="str">
        <f>E39</f>
        <v>prophoto-rgb</v>
      </c>
      <c r="E39" s="1254" t="s">
        <v>2758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3374</v>
      </c>
      <c r="K39" s="956"/>
      <c r="L39" s="954" t="s">
        <v>1914</v>
      </c>
      <c r="M39" s="1210"/>
      <c r="N39" s="954"/>
      <c r="P39" s="949"/>
      <c r="Q39" s="949" t="s">
        <v>2700</v>
      </c>
      <c r="S39" s="949" t="s">
        <v>2159</v>
      </c>
      <c r="T39" s="949" t="s">
        <v>2158</v>
      </c>
    </row>
    <row r="40" spans="1:20" ht="16.5" x14ac:dyDescent="0.3">
      <c r="A40" s="1309" t="s">
        <v>3405</v>
      </c>
      <c r="B40" s="1255" t="s">
        <v>3375</v>
      </c>
      <c r="C40" s="1277" t="s">
        <v>3345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3375</v>
      </c>
      <c r="P40" s="949"/>
      <c r="Q40" s="949" t="s">
        <v>2701</v>
      </c>
      <c r="S40" s="949" t="s">
        <v>2429</v>
      </c>
      <c r="T40" s="949" t="s">
        <v>2428</v>
      </c>
    </row>
    <row r="41" spans="1:20" ht="16.5" x14ac:dyDescent="0.3">
      <c r="A41" s="1309" t="s">
        <v>3335</v>
      </c>
      <c r="B41" s="1242" t="s">
        <v>3376</v>
      </c>
      <c r="C41" s="1246" t="s">
        <v>2759</v>
      </c>
      <c r="D41" s="1246" t="str">
        <f t="shared" si="5"/>
        <v>--rec2020</v>
      </c>
      <c r="E41" s="1243" t="s">
        <v>2759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3376</v>
      </c>
      <c r="P41" s="949" t="s">
        <v>2214</v>
      </c>
      <c r="Q41" s="949" t="s">
        <v>2214</v>
      </c>
      <c r="S41" s="949" t="s">
        <v>2584</v>
      </c>
      <c r="T41" s="949" t="s">
        <v>2583</v>
      </c>
    </row>
    <row r="42" spans="1:20" ht="16.5" x14ac:dyDescent="0.3">
      <c r="A42" s="1308" t="s">
        <v>3468</v>
      </c>
      <c r="B42" s="1242" t="s">
        <v>3377</v>
      </c>
      <c r="C42" s="1246" t="s">
        <v>3349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3377</v>
      </c>
      <c r="P42" s="949"/>
      <c r="Q42" s="949" t="s">
        <v>2703</v>
      </c>
      <c r="S42" s="949" t="s">
        <v>2539</v>
      </c>
      <c r="T42" s="949" t="s">
        <v>2538</v>
      </c>
    </row>
    <row r="43" spans="1:20" ht="16.5" x14ac:dyDescent="0.3">
      <c r="A43" s="1309" t="s">
        <v>3469</v>
      </c>
      <c r="B43" s="1242" t="s">
        <v>3378</v>
      </c>
      <c r="C43" s="1246" t="s">
        <v>3346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3378</v>
      </c>
      <c r="P43" s="949" t="s">
        <v>1927</v>
      </c>
      <c r="Q43" s="949" t="s">
        <v>1927</v>
      </c>
      <c r="S43" s="949" t="s">
        <v>2161</v>
      </c>
      <c r="T43" s="949" t="s">
        <v>2160</v>
      </c>
    </row>
    <row r="44" spans="1:20" ht="16.5" x14ac:dyDescent="0.3">
      <c r="A44" s="1313" t="s">
        <v>3470</v>
      </c>
      <c r="B44" s="1255" t="s">
        <v>3379</v>
      </c>
      <c r="C44" s="1256" t="s">
        <v>3347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3379</v>
      </c>
      <c r="P44" s="949"/>
      <c r="Q44" s="949" t="s">
        <v>2702</v>
      </c>
      <c r="S44" s="949" t="s">
        <v>2431</v>
      </c>
      <c r="T44" s="949" t="s">
        <v>2430</v>
      </c>
    </row>
    <row r="45" spans="1:20" ht="16.5" x14ac:dyDescent="0.3">
      <c r="B45" s="1242" t="s">
        <v>3382</v>
      </c>
      <c r="C45" s="1280" t="s">
        <v>2754</v>
      </c>
      <c r="D45" s="1280" t="str">
        <f>E45</f>
        <v>rgb()</v>
      </c>
      <c r="E45" s="1243" t="s">
        <v>1570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3382</v>
      </c>
      <c r="P45" s="949" t="s">
        <v>2414</v>
      </c>
      <c r="Q45" s="949" t="s">
        <v>2414</v>
      </c>
      <c r="S45" s="949" t="s">
        <v>2599</v>
      </c>
      <c r="T45" s="949" t="s">
        <v>2598</v>
      </c>
    </row>
    <row r="46" spans="1:20" ht="16.5" x14ac:dyDescent="0.3">
      <c r="B46" s="1255" t="s">
        <v>3383</v>
      </c>
      <c r="C46" s="1256" t="s">
        <v>2755</v>
      </c>
      <c r="D46" s="1256" t="str">
        <f>E46</f>
        <v>srgb-linear</v>
      </c>
      <c r="E46" s="1257" t="s">
        <v>2755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3383</v>
      </c>
      <c r="P46" s="949" t="s">
        <v>2591</v>
      </c>
      <c r="Q46" s="949" t="s">
        <v>2591</v>
      </c>
      <c r="S46" s="949" t="s">
        <v>2597</v>
      </c>
      <c r="T46" s="949" t="s">
        <v>2596</v>
      </c>
    </row>
    <row r="47" spans="1:20" ht="16.5" x14ac:dyDescent="0.3">
      <c r="B47" s="1258" t="s">
        <v>3398</v>
      </c>
      <c r="C47" s="1246" t="s">
        <v>3393</v>
      </c>
      <c r="D47" s="1246" t="str">
        <f>E47</f>
        <v>xyz, xyz-d65</v>
      </c>
      <c r="E47" s="1243" t="s">
        <v>3393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3467</v>
      </c>
      <c r="P47" s="949" t="s">
        <v>2608</v>
      </c>
      <c r="Q47" s="949" t="s">
        <v>2608</v>
      </c>
      <c r="S47" s="949" t="s">
        <v>2580</v>
      </c>
      <c r="T47" s="949" t="s">
        <v>2579</v>
      </c>
    </row>
    <row r="48" spans="1:20" ht="16.5" x14ac:dyDescent="0.3">
      <c r="B48" s="1242" t="s">
        <v>3381</v>
      </c>
      <c r="C48" s="1246" t="s">
        <v>2761</v>
      </c>
      <c r="D48" s="1246" t="str">
        <f>E48</f>
        <v>xyz-d50</v>
      </c>
      <c r="E48" s="1243" t="s">
        <v>2761</v>
      </c>
      <c r="F48" s="1279" t="str">
        <f t="shared" si="2"/>
        <v/>
      </c>
      <c r="G48" s="1276" t="s">
        <v>2762</v>
      </c>
      <c r="H48" s="1281" t="b">
        <f t="shared" si="4"/>
        <v>1</v>
      </c>
      <c r="I48" s="1281" t="s">
        <v>3381</v>
      </c>
      <c r="P48" s="949" t="s">
        <v>2600</v>
      </c>
      <c r="Q48" s="949" t="s">
        <v>2600</v>
      </c>
      <c r="S48" s="949" t="s">
        <v>2541</v>
      </c>
      <c r="T48" s="949" t="s">
        <v>2540</v>
      </c>
    </row>
    <row r="49" spans="2:20" ht="16.5" x14ac:dyDescent="0.3">
      <c r="B49" s="1244" t="s">
        <v>3380</v>
      </c>
      <c r="C49" s="1247" t="s">
        <v>3348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3380</v>
      </c>
      <c r="P49" s="949" t="s">
        <v>2585</v>
      </c>
      <c r="Q49" s="949" t="s">
        <v>2585</v>
      </c>
      <c r="S49" s="949" t="s">
        <v>2399</v>
      </c>
      <c r="T49" s="949" t="s">
        <v>2398</v>
      </c>
    </row>
    <row r="50" spans="2:20" x14ac:dyDescent="0.25">
      <c r="I50" s="350" t="s">
        <v>3467</v>
      </c>
      <c r="P50" s="949" t="s">
        <v>2536</v>
      </c>
      <c r="Q50" s="949" t="s">
        <v>2536</v>
      </c>
      <c r="S50" s="949" t="s">
        <v>2401</v>
      </c>
      <c r="T50" s="949" t="s">
        <v>2400</v>
      </c>
    </row>
    <row r="51" spans="2:20" x14ac:dyDescent="0.25">
      <c r="P51" s="949" t="s">
        <v>2158</v>
      </c>
      <c r="Q51" s="949" t="s">
        <v>2158</v>
      </c>
      <c r="S51" s="949" t="s">
        <v>2163</v>
      </c>
      <c r="T51" s="949" t="s">
        <v>2162</v>
      </c>
    </row>
    <row r="52" spans="2:20" x14ac:dyDescent="0.25">
      <c r="P52" s="949" t="s">
        <v>2428</v>
      </c>
      <c r="Q52" s="949" t="s">
        <v>2428</v>
      </c>
      <c r="S52" s="949" t="s">
        <v>2433</v>
      </c>
      <c r="T52" s="949" t="s">
        <v>2432</v>
      </c>
    </row>
    <row r="53" spans="2:20" x14ac:dyDescent="0.25">
      <c r="P53" s="949" t="s">
        <v>2583</v>
      </c>
      <c r="Q53" s="949" t="s">
        <v>2583</v>
      </c>
      <c r="S53" s="949" t="s">
        <v>1930</v>
      </c>
      <c r="T53" s="949" t="s">
        <v>1929</v>
      </c>
    </row>
    <row r="54" spans="2:20" x14ac:dyDescent="0.25">
      <c r="P54" s="949" t="s">
        <v>2538</v>
      </c>
      <c r="Q54" s="949" t="s">
        <v>2538</v>
      </c>
      <c r="S54" s="949" t="s">
        <v>2570</v>
      </c>
      <c r="T54" s="949" t="s">
        <v>2569</v>
      </c>
    </row>
    <row r="55" spans="2:20" x14ac:dyDescent="0.25">
      <c r="P55" s="949" t="s">
        <v>2160</v>
      </c>
      <c r="Q55" s="949" t="s">
        <v>2160</v>
      </c>
      <c r="S55" s="949" t="s">
        <v>2403</v>
      </c>
      <c r="T55" s="949" t="s">
        <v>2402</v>
      </c>
    </row>
    <row r="56" spans="2:20" x14ac:dyDescent="0.25">
      <c r="P56" s="949" t="s">
        <v>2430</v>
      </c>
      <c r="Q56" s="949" t="s">
        <v>2430</v>
      </c>
      <c r="S56" s="949" t="s">
        <v>2405</v>
      </c>
      <c r="T56" s="949" t="s">
        <v>2404</v>
      </c>
    </row>
    <row r="57" spans="2:20" x14ac:dyDescent="0.25">
      <c r="P57" s="949" t="s">
        <v>2598</v>
      </c>
      <c r="Q57" s="949" t="s">
        <v>2598</v>
      </c>
      <c r="S57" s="949" t="s">
        <v>2595</v>
      </c>
      <c r="T57" s="949" t="s">
        <v>2594</v>
      </c>
    </row>
    <row r="58" spans="2:20" x14ac:dyDescent="0.25">
      <c r="P58" s="949" t="s">
        <v>2596</v>
      </c>
      <c r="Q58" s="949" t="s">
        <v>2596</v>
      </c>
      <c r="S58" s="949" t="s">
        <v>2217</v>
      </c>
      <c r="T58" s="949" t="s">
        <v>2216</v>
      </c>
    </row>
    <row r="59" spans="2:20" x14ac:dyDescent="0.25">
      <c r="P59" s="949" t="s">
        <v>2579</v>
      </c>
      <c r="Q59" s="949" t="s">
        <v>2579</v>
      </c>
      <c r="S59" s="949" t="s">
        <v>1932</v>
      </c>
      <c r="T59" s="949" t="s">
        <v>1931</v>
      </c>
    </row>
    <row r="60" spans="2:20" x14ac:dyDescent="0.25">
      <c r="P60" s="949" t="s">
        <v>2540</v>
      </c>
      <c r="Q60" s="949" t="s">
        <v>2540</v>
      </c>
      <c r="S60" s="949" t="s">
        <v>2219</v>
      </c>
      <c r="T60" s="949" t="s">
        <v>2218</v>
      </c>
    </row>
    <row r="61" spans="2:20" x14ac:dyDescent="0.25">
      <c r="P61" s="949" t="s">
        <v>2398</v>
      </c>
      <c r="Q61" s="949" t="s">
        <v>2398</v>
      </c>
      <c r="S61" s="949" t="s">
        <v>2345</v>
      </c>
      <c r="T61" s="949" t="s">
        <v>2344</v>
      </c>
    </row>
    <row r="62" spans="2:20" x14ac:dyDescent="0.25">
      <c r="P62" s="949" t="s">
        <v>2400</v>
      </c>
      <c r="Q62" s="949" t="s">
        <v>2400</v>
      </c>
      <c r="S62" s="949" t="s">
        <v>2221</v>
      </c>
      <c r="T62" s="949" t="s">
        <v>2220</v>
      </c>
    </row>
    <row r="63" spans="2:20" x14ac:dyDescent="0.25">
      <c r="P63" s="949" t="s">
        <v>2162</v>
      </c>
      <c r="Q63" s="949" t="s">
        <v>2162</v>
      </c>
      <c r="S63" s="949" t="s">
        <v>2611</v>
      </c>
      <c r="T63" s="949" t="s">
        <v>2610</v>
      </c>
    </row>
    <row r="64" spans="2:20" x14ac:dyDescent="0.25">
      <c r="P64" s="949" t="s">
        <v>2432</v>
      </c>
      <c r="Q64" s="949" t="s">
        <v>2432</v>
      </c>
      <c r="S64" s="949" t="s">
        <v>2607</v>
      </c>
      <c r="T64" s="949" t="s">
        <v>2606</v>
      </c>
    </row>
    <row r="65" spans="16:20" x14ac:dyDescent="0.25">
      <c r="P65" s="949" t="s">
        <v>1929</v>
      </c>
      <c r="Q65" s="949" t="s">
        <v>1929</v>
      </c>
      <c r="S65" s="949" t="s">
        <v>2590</v>
      </c>
      <c r="T65" s="949" t="s">
        <v>2589</v>
      </c>
    </row>
    <row r="66" spans="16:20" x14ac:dyDescent="0.25">
      <c r="P66" s="949" t="s">
        <v>2569</v>
      </c>
      <c r="Q66" s="949" t="s">
        <v>2569</v>
      </c>
      <c r="S66" s="949" t="s">
        <v>2543</v>
      </c>
      <c r="T66" s="949" t="s">
        <v>2542</v>
      </c>
    </row>
    <row r="67" spans="16:20" x14ac:dyDescent="0.25">
      <c r="P67" s="949" t="s">
        <v>2402</v>
      </c>
      <c r="Q67" s="949" t="s">
        <v>2402</v>
      </c>
      <c r="S67" s="949" t="s">
        <v>2165</v>
      </c>
      <c r="T67" s="949" t="s">
        <v>2164</v>
      </c>
    </row>
    <row r="68" spans="16:20" x14ac:dyDescent="0.25">
      <c r="P68" s="949" t="s">
        <v>2404</v>
      </c>
      <c r="Q68" s="949" t="s">
        <v>2404</v>
      </c>
      <c r="S68" s="949" t="s">
        <v>2435</v>
      </c>
      <c r="T68" s="949" t="s">
        <v>2434</v>
      </c>
    </row>
    <row r="69" spans="16:20" x14ac:dyDescent="0.25">
      <c r="P69" s="949" t="s">
        <v>2594</v>
      </c>
      <c r="Q69" s="949" t="s">
        <v>2594</v>
      </c>
      <c r="S69" s="949" t="s">
        <v>2588</v>
      </c>
      <c r="T69" s="949" t="s">
        <v>2587</v>
      </c>
    </row>
    <row r="70" spans="16:20" x14ac:dyDescent="0.25">
      <c r="P70" s="949" t="s">
        <v>2216</v>
      </c>
      <c r="Q70" s="949" t="s">
        <v>2216</v>
      </c>
      <c r="S70" s="949" t="s">
        <v>2545</v>
      </c>
      <c r="T70" s="949" t="s">
        <v>2544</v>
      </c>
    </row>
    <row r="71" spans="16:20" x14ac:dyDescent="0.25">
      <c r="P71" s="949" t="s">
        <v>1931</v>
      </c>
      <c r="Q71" s="949" t="s">
        <v>1931</v>
      </c>
      <c r="S71" s="949" t="s">
        <v>2167</v>
      </c>
      <c r="T71" s="949" t="s">
        <v>2166</v>
      </c>
    </row>
    <row r="72" spans="16:20" x14ac:dyDescent="0.25">
      <c r="P72" s="949" t="s">
        <v>2218</v>
      </c>
      <c r="Q72" s="949" t="s">
        <v>2218</v>
      </c>
      <c r="S72" s="949" t="s">
        <v>2437</v>
      </c>
      <c r="T72" s="949" t="s">
        <v>2436</v>
      </c>
    </row>
    <row r="73" spans="16:20" x14ac:dyDescent="0.25">
      <c r="P73" s="949" t="s">
        <v>2344</v>
      </c>
      <c r="Q73" s="949" t="s">
        <v>2344</v>
      </c>
      <c r="S73" s="949" t="s">
        <v>2605</v>
      </c>
      <c r="T73" s="949" t="s">
        <v>2604</v>
      </c>
    </row>
    <row r="74" spans="16:20" x14ac:dyDescent="0.25">
      <c r="P74" s="949" t="s">
        <v>2220</v>
      </c>
      <c r="Q74" s="949" t="s">
        <v>2220</v>
      </c>
      <c r="S74" s="949" t="s">
        <v>2603</v>
      </c>
      <c r="T74" s="949" t="s">
        <v>2602</v>
      </c>
    </row>
    <row r="75" spans="16:20" x14ac:dyDescent="0.25">
      <c r="P75" s="949" t="s">
        <v>2610</v>
      </c>
      <c r="Q75" s="949" t="s">
        <v>2610</v>
      </c>
      <c r="S75" s="949" t="s">
        <v>2582</v>
      </c>
      <c r="T75" s="949" t="s">
        <v>2581</v>
      </c>
    </row>
    <row r="76" spans="16:20" x14ac:dyDescent="0.25">
      <c r="P76" s="949" t="s">
        <v>2606</v>
      </c>
      <c r="Q76" s="949" t="s">
        <v>2606</v>
      </c>
      <c r="S76" s="949" t="s">
        <v>2547</v>
      </c>
      <c r="T76" s="949" t="s">
        <v>2546</v>
      </c>
    </row>
    <row r="77" spans="16:20" x14ac:dyDescent="0.25">
      <c r="P77" s="949" t="s">
        <v>2589</v>
      </c>
      <c r="Q77" s="949" t="s">
        <v>2589</v>
      </c>
      <c r="S77" s="949" t="s">
        <v>2169</v>
      </c>
      <c r="T77" s="949" t="s">
        <v>2168</v>
      </c>
    </row>
    <row r="78" spans="16:20" x14ac:dyDescent="0.25">
      <c r="P78" s="949" t="s">
        <v>2542</v>
      </c>
      <c r="Q78" s="949" t="s">
        <v>2542</v>
      </c>
      <c r="S78" s="949" t="s">
        <v>2439</v>
      </c>
      <c r="T78" s="949" t="s">
        <v>2438</v>
      </c>
    </row>
    <row r="79" spans="16:20" x14ac:dyDescent="0.25">
      <c r="P79" s="949" t="s">
        <v>2164</v>
      </c>
      <c r="Q79" s="949" t="s">
        <v>2164</v>
      </c>
      <c r="S79" s="949" t="s">
        <v>2593</v>
      </c>
      <c r="T79" s="949" t="s">
        <v>2592</v>
      </c>
    </row>
    <row r="80" spans="16:20" x14ac:dyDescent="0.25">
      <c r="P80" s="949" t="s">
        <v>2434</v>
      </c>
      <c r="Q80" s="949" t="s">
        <v>2434</v>
      </c>
      <c r="S80" s="949" t="s">
        <v>2578</v>
      </c>
      <c r="T80" s="949" t="s">
        <v>2577</v>
      </c>
    </row>
    <row r="81" spans="16:20" x14ac:dyDescent="0.25">
      <c r="P81" s="949" t="s">
        <v>2587</v>
      </c>
      <c r="Q81" s="949" t="s">
        <v>2587</v>
      </c>
      <c r="S81" s="949" t="s">
        <v>2549</v>
      </c>
      <c r="T81" s="949" t="s">
        <v>2548</v>
      </c>
    </row>
    <row r="82" spans="16:20" x14ac:dyDescent="0.25">
      <c r="P82" s="949" t="s">
        <v>2544</v>
      </c>
      <c r="Q82" s="949" t="s">
        <v>2544</v>
      </c>
      <c r="S82" s="949" t="s">
        <v>2171</v>
      </c>
      <c r="T82" s="949" t="s">
        <v>2170</v>
      </c>
    </row>
    <row r="83" spans="16:20" x14ac:dyDescent="0.25">
      <c r="P83" s="949" t="s">
        <v>2166</v>
      </c>
      <c r="Q83" s="949" t="s">
        <v>2166</v>
      </c>
      <c r="S83" s="949" t="s">
        <v>2441</v>
      </c>
      <c r="T83" s="949" t="s">
        <v>2440</v>
      </c>
    </row>
    <row r="84" spans="16:20" x14ac:dyDescent="0.25">
      <c r="P84" s="949" t="s">
        <v>2436</v>
      </c>
      <c r="Q84" s="949" t="s">
        <v>2436</v>
      </c>
      <c r="S84" s="949" t="s">
        <v>2223</v>
      </c>
      <c r="T84" s="949" t="s">
        <v>2222</v>
      </c>
    </row>
    <row r="85" spans="16:20" x14ac:dyDescent="0.25">
      <c r="P85" s="949" t="s">
        <v>2604</v>
      </c>
      <c r="Q85" s="949" t="s">
        <v>2604</v>
      </c>
      <c r="S85" s="949" t="s">
        <v>2407</v>
      </c>
      <c r="T85" s="949" t="s">
        <v>2406</v>
      </c>
    </row>
    <row r="86" spans="16:20" x14ac:dyDescent="0.25">
      <c r="P86" s="949" t="s">
        <v>2602</v>
      </c>
      <c r="Q86" s="949" t="s">
        <v>2602</v>
      </c>
      <c r="S86" s="949" t="s">
        <v>2409</v>
      </c>
      <c r="T86" s="949" t="s">
        <v>2408</v>
      </c>
    </row>
    <row r="87" spans="16:20" x14ac:dyDescent="0.25">
      <c r="P87" s="949" t="s">
        <v>2581</v>
      </c>
      <c r="Q87" s="949" t="s">
        <v>2581</v>
      </c>
      <c r="S87" s="949" t="s">
        <v>2572</v>
      </c>
      <c r="T87" s="949" t="s">
        <v>2571</v>
      </c>
    </row>
    <row r="88" spans="16:20" x14ac:dyDescent="0.25">
      <c r="P88" s="949" t="s">
        <v>2546</v>
      </c>
      <c r="Q88" s="949" t="s">
        <v>2546</v>
      </c>
      <c r="S88" s="949" t="s">
        <v>2576</v>
      </c>
      <c r="T88" s="949" t="s">
        <v>2575</v>
      </c>
    </row>
    <row r="89" spans="16:20" x14ac:dyDescent="0.25">
      <c r="P89" s="949" t="s">
        <v>2168</v>
      </c>
      <c r="Q89" s="949" t="s">
        <v>2168</v>
      </c>
      <c r="S89" s="949" t="s">
        <v>2551</v>
      </c>
      <c r="T89" s="949" t="s">
        <v>2550</v>
      </c>
    </row>
    <row r="90" spans="16:20" x14ac:dyDescent="0.25">
      <c r="P90" s="949" t="s">
        <v>2438</v>
      </c>
      <c r="Q90" s="949" t="s">
        <v>2438</v>
      </c>
      <c r="S90" s="949" t="s">
        <v>2411</v>
      </c>
      <c r="T90" s="949" t="s">
        <v>2410</v>
      </c>
    </row>
    <row r="91" spans="16:20" x14ac:dyDescent="0.25">
      <c r="P91" s="949" t="s">
        <v>2592</v>
      </c>
      <c r="Q91" s="949" t="s">
        <v>2592</v>
      </c>
      <c r="S91" s="949" t="s">
        <v>2413</v>
      </c>
      <c r="T91" s="949" t="s">
        <v>2412</v>
      </c>
    </row>
    <row r="92" spans="16:20" x14ac:dyDescent="0.25">
      <c r="P92" s="949" t="s">
        <v>2577</v>
      </c>
      <c r="Q92" s="949" t="s">
        <v>2577</v>
      </c>
      <c r="S92" s="949" t="s">
        <v>2173</v>
      </c>
      <c r="T92" s="949" t="s">
        <v>2172</v>
      </c>
    </row>
    <row r="93" spans="16:20" x14ac:dyDescent="0.25">
      <c r="P93" s="949" t="s">
        <v>2548</v>
      </c>
      <c r="Q93" s="949" t="s">
        <v>2548</v>
      </c>
      <c r="S93" s="949" t="s">
        <v>2443</v>
      </c>
      <c r="T93" s="949" t="s">
        <v>2442</v>
      </c>
    </row>
    <row r="94" spans="16:20" x14ac:dyDescent="0.25">
      <c r="P94" s="949" t="s">
        <v>2170</v>
      </c>
      <c r="Q94" s="949" t="s">
        <v>2170</v>
      </c>
      <c r="S94" s="949" t="s">
        <v>2574</v>
      </c>
      <c r="T94" s="949" t="s">
        <v>2573</v>
      </c>
    </row>
    <row r="95" spans="16:20" x14ac:dyDescent="0.25">
      <c r="P95" s="949" t="s">
        <v>2440</v>
      </c>
      <c r="Q95" s="949" t="s">
        <v>2440</v>
      </c>
      <c r="S95" s="949"/>
      <c r="T95" s="949" t="s">
        <v>2504</v>
      </c>
    </row>
    <row r="96" spans="16:20" x14ac:dyDescent="0.25">
      <c r="P96" s="949" t="s">
        <v>2222</v>
      </c>
      <c r="Q96" s="949" t="s">
        <v>2222</v>
      </c>
      <c r="S96" s="949" t="s">
        <v>1934</v>
      </c>
      <c r="T96" s="949" t="s">
        <v>1933</v>
      </c>
    </row>
    <row r="97" spans="16:20" x14ac:dyDescent="0.25">
      <c r="P97" s="949" t="s">
        <v>2406</v>
      </c>
      <c r="Q97" s="949" t="s">
        <v>2406</v>
      </c>
      <c r="S97" s="949" t="s">
        <v>2225</v>
      </c>
      <c r="T97" s="949" t="s">
        <v>2224</v>
      </c>
    </row>
    <row r="98" spans="16:20" x14ac:dyDescent="0.25">
      <c r="P98" s="949" t="s">
        <v>2408</v>
      </c>
      <c r="Q98" s="949" t="s">
        <v>2408</v>
      </c>
      <c r="S98" s="949" t="s">
        <v>1936</v>
      </c>
      <c r="T98" s="949" t="s">
        <v>1935</v>
      </c>
    </row>
    <row r="99" spans="16:20" x14ac:dyDescent="0.25">
      <c r="P99" s="949" t="s">
        <v>2571</v>
      </c>
      <c r="Q99" s="949" t="s">
        <v>2571</v>
      </c>
      <c r="S99" s="949" t="s">
        <v>2111</v>
      </c>
      <c r="T99" s="949" t="s">
        <v>2110</v>
      </c>
    </row>
    <row r="100" spans="16:20" x14ac:dyDescent="0.25">
      <c r="P100" s="949" t="s">
        <v>2575</v>
      </c>
      <c r="Q100" s="949" t="s">
        <v>2575</v>
      </c>
      <c r="S100" s="949" t="s">
        <v>2113</v>
      </c>
      <c r="T100" s="949" t="s">
        <v>2112</v>
      </c>
    </row>
    <row r="101" spans="16:20" x14ac:dyDescent="0.25">
      <c r="P101" s="949" t="s">
        <v>2550</v>
      </c>
      <c r="Q101" s="949" t="s">
        <v>2550</v>
      </c>
      <c r="S101" s="949" t="s">
        <v>1938</v>
      </c>
      <c r="T101" s="949" t="s">
        <v>1937</v>
      </c>
    </row>
    <row r="102" spans="16:20" x14ac:dyDescent="0.25">
      <c r="P102" s="949" t="s">
        <v>2410</v>
      </c>
      <c r="Q102" s="949" t="s">
        <v>2410</v>
      </c>
      <c r="S102" s="949" t="s">
        <v>1940</v>
      </c>
      <c r="T102" s="949" t="s">
        <v>1939</v>
      </c>
    </row>
    <row r="103" spans="16:20" x14ac:dyDescent="0.25">
      <c r="P103" s="949" t="s">
        <v>2412</v>
      </c>
      <c r="Q103" s="949" t="s">
        <v>2412</v>
      </c>
      <c r="S103" s="949" t="s">
        <v>2227</v>
      </c>
      <c r="T103" s="949" t="s">
        <v>2226</v>
      </c>
    </row>
    <row r="104" spans="16:20" x14ac:dyDescent="0.25">
      <c r="P104" s="949" t="s">
        <v>2172</v>
      </c>
      <c r="Q104" s="949" t="s">
        <v>2172</v>
      </c>
      <c r="S104" s="949"/>
      <c r="T104" s="949" t="s">
        <v>1941</v>
      </c>
    </row>
    <row r="105" spans="16:20" x14ac:dyDescent="0.25">
      <c r="P105" s="949" t="s">
        <v>2442</v>
      </c>
      <c r="Q105" s="949" t="s">
        <v>2442</v>
      </c>
      <c r="S105" s="949"/>
      <c r="T105" s="949" t="s">
        <v>2228</v>
      </c>
    </row>
    <row r="106" spans="16:20" x14ac:dyDescent="0.25">
      <c r="P106" s="949" t="s">
        <v>2573</v>
      </c>
      <c r="Q106" s="949" t="s">
        <v>2573</v>
      </c>
      <c r="S106" s="949" t="s">
        <v>2230</v>
      </c>
      <c r="T106" s="949" t="s">
        <v>2229</v>
      </c>
    </row>
    <row r="107" spans="16:20" x14ac:dyDescent="0.25">
      <c r="P107" s="949" t="s">
        <v>2504</v>
      </c>
      <c r="Q107" s="949" t="s">
        <v>2504</v>
      </c>
      <c r="S107" s="949" t="s">
        <v>2115</v>
      </c>
      <c r="T107" s="949" t="s">
        <v>2114</v>
      </c>
    </row>
    <row r="108" spans="16:20" x14ac:dyDescent="0.25">
      <c r="P108" s="949" t="s">
        <v>1933</v>
      </c>
      <c r="Q108" s="949"/>
      <c r="S108" s="949"/>
      <c r="T108" s="949" t="s">
        <v>722</v>
      </c>
    </row>
    <row r="109" spans="16:20" x14ac:dyDescent="0.25">
      <c r="P109" s="949" t="s">
        <v>2224</v>
      </c>
      <c r="Q109" s="949" t="s">
        <v>2224</v>
      </c>
      <c r="S109" s="949" t="s">
        <v>2039</v>
      </c>
      <c r="T109" s="949" t="s">
        <v>2040</v>
      </c>
    </row>
    <row r="110" spans="16:20" x14ac:dyDescent="0.25">
      <c r="P110" s="949" t="s">
        <v>1935</v>
      </c>
      <c r="Q110" s="949" t="s">
        <v>1935</v>
      </c>
      <c r="S110" s="949" t="s">
        <v>1943</v>
      </c>
      <c r="T110" s="949" t="s">
        <v>1942</v>
      </c>
    </row>
    <row r="111" spans="16:20" x14ac:dyDescent="0.25">
      <c r="P111" s="949" t="s">
        <v>2110</v>
      </c>
      <c r="Q111" s="949" t="s">
        <v>2110</v>
      </c>
      <c r="S111" s="949" t="s">
        <v>1945</v>
      </c>
      <c r="T111" s="949" t="s">
        <v>1944</v>
      </c>
    </row>
    <row r="112" spans="16:20" x14ac:dyDescent="0.25">
      <c r="P112" s="949" t="s">
        <v>2112</v>
      </c>
      <c r="Q112" s="949" t="s">
        <v>2112</v>
      </c>
      <c r="S112" s="949" t="s">
        <v>2232</v>
      </c>
      <c r="T112" s="949" t="s">
        <v>2231</v>
      </c>
    </row>
    <row r="113" spans="16:20" x14ac:dyDescent="0.25">
      <c r="P113" s="949" t="s">
        <v>1937</v>
      </c>
      <c r="Q113" s="949" t="s">
        <v>1937</v>
      </c>
      <c r="S113" s="949" t="s">
        <v>1947</v>
      </c>
      <c r="T113" s="949" t="s">
        <v>1946</v>
      </c>
    </row>
    <row r="114" spans="16:20" x14ac:dyDescent="0.25">
      <c r="P114" s="949"/>
      <c r="Q114" s="949" t="s">
        <v>2704</v>
      </c>
      <c r="S114" s="949" t="s">
        <v>1949</v>
      </c>
      <c r="T114" s="949" t="s">
        <v>1948</v>
      </c>
    </row>
    <row r="115" spans="16:20" x14ac:dyDescent="0.25">
      <c r="P115" s="949" t="s">
        <v>1939</v>
      </c>
      <c r="Q115" s="949" t="s">
        <v>1939</v>
      </c>
      <c r="S115" s="949" t="s">
        <v>2354</v>
      </c>
      <c r="T115" s="949" t="s">
        <v>2353</v>
      </c>
    </row>
    <row r="116" spans="16:20" x14ac:dyDescent="0.25">
      <c r="P116" s="949" t="s">
        <v>2226</v>
      </c>
      <c r="Q116" s="949" t="s">
        <v>2226</v>
      </c>
      <c r="S116" s="949" t="s">
        <v>2624</v>
      </c>
      <c r="T116" s="949" t="s">
        <v>2623</v>
      </c>
    </row>
    <row r="117" spans="16:20" x14ac:dyDescent="0.25">
      <c r="P117" s="949" t="s">
        <v>1941</v>
      </c>
      <c r="Q117" s="949" t="s">
        <v>1941</v>
      </c>
      <c r="S117" s="949" t="s">
        <v>2553</v>
      </c>
      <c r="T117" s="949" t="s">
        <v>2552</v>
      </c>
    </row>
    <row r="118" spans="16:20" x14ac:dyDescent="0.25">
      <c r="P118" s="949" t="s">
        <v>2228</v>
      </c>
      <c r="Q118" s="949" t="s">
        <v>2228</v>
      </c>
      <c r="S118" s="949" t="s">
        <v>2175</v>
      </c>
      <c r="T118" s="949" t="s">
        <v>2174</v>
      </c>
    </row>
    <row r="119" spans="16:20" x14ac:dyDescent="0.25">
      <c r="P119" s="949" t="s">
        <v>2229</v>
      </c>
      <c r="Q119" s="949" t="s">
        <v>2229</v>
      </c>
      <c r="S119" s="949" t="s">
        <v>2445</v>
      </c>
      <c r="T119" s="949" t="s">
        <v>2444</v>
      </c>
    </row>
    <row r="120" spans="16:20" x14ac:dyDescent="0.25">
      <c r="P120" s="949" t="s">
        <v>2114</v>
      </c>
      <c r="Q120" s="949" t="s">
        <v>2114</v>
      </c>
      <c r="S120" s="949"/>
      <c r="T120" s="949" t="s">
        <v>2622</v>
      </c>
    </row>
    <row r="121" spans="16:20" x14ac:dyDescent="0.25">
      <c r="P121" s="949" t="s">
        <v>722</v>
      </c>
      <c r="Q121" s="949" t="s">
        <v>722</v>
      </c>
      <c r="S121" s="949" t="s">
        <v>1951</v>
      </c>
      <c r="T121" s="949" t="s">
        <v>1950</v>
      </c>
    </row>
    <row r="122" spans="16:20" x14ac:dyDescent="0.25">
      <c r="P122" s="949" t="s">
        <v>2040</v>
      </c>
      <c r="Q122" s="949"/>
      <c r="S122" s="949" t="s">
        <v>2234</v>
      </c>
      <c r="T122" s="949" t="s">
        <v>2233</v>
      </c>
    </row>
    <row r="123" spans="16:20" x14ac:dyDescent="0.25">
      <c r="P123" s="949" t="s">
        <v>1942</v>
      </c>
      <c r="Q123" s="949" t="s">
        <v>1942</v>
      </c>
      <c r="S123" s="949"/>
      <c r="T123" s="949" t="s">
        <v>1952</v>
      </c>
    </row>
    <row r="124" spans="16:20" x14ac:dyDescent="0.25">
      <c r="P124" s="949" t="s">
        <v>1944</v>
      </c>
      <c r="Q124" s="949" t="s">
        <v>1944</v>
      </c>
      <c r="S124" s="949"/>
      <c r="T124" s="949" t="s">
        <v>2615</v>
      </c>
    </row>
    <row r="125" spans="16:20" x14ac:dyDescent="0.25">
      <c r="P125" s="949"/>
      <c r="Q125" s="949" t="s">
        <v>2705</v>
      </c>
      <c r="S125" s="949" t="s">
        <v>2236</v>
      </c>
      <c r="T125" s="949" t="s">
        <v>2235</v>
      </c>
    </row>
    <row r="126" spans="16:20" x14ac:dyDescent="0.25">
      <c r="P126" s="949" t="s">
        <v>2231</v>
      </c>
      <c r="Q126" s="949" t="s">
        <v>2231</v>
      </c>
      <c r="S126" s="949" t="s">
        <v>1954</v>
      </c>
      <c r="T126" s="949" t="s">
        <v>1953</v>
      </c>
    </row>
    <row r="127" spans="16:20" x14ac:dyDescent="0.25">
      <c r="P127" s="949" t="s">
        <v>1946</v>
      </c>
      <c r="Q127" s="949" t="s">
        <v>1946</v>
      </c>
      <c r="S127" s="949" t="s">
        <v>2368</v>
      </c>
      <c r="T127" s="949" t="s">
        <v>2367</v>
      </c>
    </row>
    <row r="128" spans="16:20" x14ac:dyDescent="0.25">
      <c r="P128" s="949" t="s">
        <v>1948</v>
      </c>
      <c r="Q128" s="949" t="s">
        <v>1948</v>
      </c>
      <c r="S128" s="949" t="s">
        <v>2370</v>
      </c>
      <c r="T128" s="949" t="s">
        <v>2369</v>
      </c>
    </row>
    <row r="129" spans="16:20" x14ac:dyDescent="0.25">
      <c r="P129" s="949" t="s">
        <v>2353</v>
      </c>
      <c r="Q129" s="949" t="s">
        <v>2353</v>
      </c>
      <c r="S129" s="949" t="s">
        <v>2372</v>
      </c>
      <c r="T129" s="949" t="s">
        <v>2371</v>
      </c>
    </row>
    <row r="130" spans="16:20" x14ac:dyDescent="0.25">
      <c r="P130" s="949" t="s">
        <v>2623</v>
      </c>
      <c r="Q130" s="949" t="s">
        <v>2623</v>
      </c>
      <c r="S130" s="949" t="s">
        <v>2685</v>
      </c>
      <c r="T130" s="949" t="s">
        <v>2684</v>
      </c>
    </row>
    <row r="131" spans="16:20" x14ac:dyDescent="0.25">
      <c r="P131" s="949" t="s">
        <v>2552</v>
      </c>
      <c r="Q131" s="949" t="s">
        <v>2552</v>
      </c>
      <c r="S131" s="949" t="s">
        <v>2374</v>
      </c>
      <c r="T131" s="949" t="s">
        <v>2373</v>
      </c>
    </row>
    <row r="132" spans="16:20" x14ac:dyDescent="0.25">
      <c r="P132" s="949" t="s">
        <v>2174</v>
      </c>
      <c r="Q132" s="949" t="s">
        <v>2174</v>
      </c>
      <c r="S132" s="949"/>
      <c r="T132" s="949" t="s">
        <v>2237</v>
      </c>
    </row>
    <row r="133" spans="16:20" x14ac:dyDescent="0.25">
      <c r="P133" s="949" t="s">
        <v>2444</v>
      </c>
      <c r="Q133" s="949" t="s">
        <v>2444</v>
      </c>
      <c r="S133" s="949" t="s">
        <v>2239</v>
      </c>
      <c r="T133" s="949" t="s">
        <v>2238</v>
      </c>
    </row>
    <row r="134" spans="16:20" x14ac:dyDescent="0.25">
      <c r="P134" s="949" t="s">
        <v>2622</v>
      </c>
      <c r="Q134" s="949" t="s">
        <v>2622</v>
      </c>
      <c r="S134" s="949" t="s">
        <v>2241</v>
      </c>
      <c r="T134" s="949" t="s">
        <v>2240</v>
      </c>
    </row>
    <row r="135" spans="16:20" x14ac:dyDescent="0.25">
      <c r="P135" s="949" t="s">
        <v>1950</v>
      </c>
      <c r="Q135" s="949" t="s">
        <v>1950</v>
      </c>
      <c r="S135" s="949" t="s">
        <v>2243</v>
      </c>
      <c r="T135" s="949" t="s">
        <v>2242</v>
      </c>
    </row>
    <row r="136" spans="16:20" x14ac:dyDescent="0.25">
      <c r="P136" s="949" t="s">
        <v>2233</v>
      </c>
      <c r="Q136" s="949" t="s">
        <v>2233</v>
      </c>
      <c r="S136" s="949" t="s">
        <v>1958</v>
      </c>
      <c r="T136" s="949" t="s">
        <v>1965</v>
      </c>
    </row>
    <row r="137" spans="16:20" x14ac:dyDescent="0.25">
      <c r="P137" s="949" t="s">
        <v>1952</v>
      </c>
      <c r="Q137" s="949" t="s">
        <v>1952</v>
      </c>
      <c r="S137" s="949"/>
      <c r="T137" s="949" t="s">
        <v>2244</v>
      </c>
    </row>
    <row r="138" spans="16:20" x14ac:dyDescent="0.25">
      <c r="P138" s="949" t="s">
        <v>2615</v>
      </c>
      <c r="Q138" s="949" t="s">
        <v>2615</v>
      </c>
      <c r="S138" s="949"/>
      <c r="T138" s="949" t="s">
        <v>2391</v>
      </c>
    </row>
    <row r="139" spans="16:20" x14ac:dyDescent="0.25">
      <c r="P139" s="949" t="s">
        <v>2235</v>
      </c>
      <c r="Q139" s="949" t="s">
        <v>2235</v>
      </c>
      <c r="S139" s="949"/>
      <c r="T139" s="949" t="s">
        <v>2392</v>
      </c>
    </row>
    <row r="140" spans="16:20" x14ac:dyDescent="0.25">
      <c r="P140" s="949" t="s">
        <v>1953</v>
      </c>
      <c r="Q140" s="949" t="s">
        <v>1953</v>
      </c>
      <c r="S140" s="949"/>
      <c r="T140" s="949" t="s">
        <v>711</v>
      </c>
    </row>
    <row r="141" spans="16:20" x14ac:dyDescent="0.25">
      <c r="P141" s="949" t="s">
        <v>2367</v>
      </c>
      <c r="Q141" s="949" t="s">
        <v>2367</v>
      </c>
      <c r="S141" s="949"/>
      <c r="T141" s="949" t="s">
        <v>1955</v>
      </c>
    </row>
    <row r="142" spans="16:20" x14ac:dyDescent="0.25">
      <c r="P142" s="949" t="s">
        <v>2369</v>
      </c>
      <c r="Q142" s="949" t="s">
        <v>2369</v>
      </c>
      <c r="S142" s="949"/>
      <c r="T142" s="949" t="s">
        <v>1956</v>
      </c>
    </row>
    <row r="143" spans="16:20" x14ac:dyDescent="0.25">
      <c r="P143" s="949" t="s">
        <v>2371</v>
      </c>
      <c r="Q143" s="949" t="s">
        <v>2371</v>
      </c>
      <c r="S143" s="949"/>
      <c r="T143" s="949" t="s">
        <v>1957</v>
      </c>
    </row>
    <row r="144" spans="16:20" x14ac:dyDescent="0.25">
      <c r="P144" s="949" t="s">
        <v>2684</v>
      </c>
      <c r="Q144" s="949" t="s">
        <v>2684</v>
      </c>
      <c r="S144" s="949" t="s">
        <v>1960</v>
      </c>
      <c r="T144" s="949" t="s">
        <v>1959</v>
      </c>
    </row>
    <row r="145" spans="16:20" x14ac:dyDescent="0.25">
      <c r="P145" s="949" t="s">
        <v>2373</v>
      </c>
      <c r="Q145" s="949" t="s">
        <v>2373</v>
      </c>
      <c r="S145" s="949"/>
      <c r="T145" s="949" t="s">
        <v>2336</v>
      </c>
    </row>
    <row r="146" spans="16:20" x14ac:dyDescent="0.25">
      <c r="P146" s="949" t="s">
        <v>2237</v>
      </c>
      <c r="Q146" s="949" t="s">
        <v>2237</v>
      </c>
      <c r="S146" s="949" t="s">
        <v>2119</v>
      </c>
      <c r="T146" s="949" t="s">
        <v>2118</v>
      </c>
    </row>
    <row r="147" spans="16:20" x14ac:dyDescent="0.25">
      <c r="P147" s="949"/>
      <c r="Q147" s="949" t="s">
        <v>2706</v>
      </c>
      <c r="S147" s="949" t="s">
        <v>2117</v>
      </c>
      <c r="T147" s="949" t="s">
        <v>2116</v>
      </c>
    </row>
    <row r="148" spans="16:20" x14ac:dyDescent="0.25">
      <c r="P148" s="949" t="s">
        <v>2238</v>
      </c>
      <c r="Q148" s="949" t="s">
        <v>2238</v>
      </c>
      <c r="S148" s="949"/>
      <c r="T148" s="949" t="s">
        <v>2245</v>
      </c>
    </row>
    <row r="149" spans="16:20" x14ac:dyDescent="0.25">
      <c r="P149" s="949" t="s">
        <v>2240</v>
      </c>
      <c r="Q149" s="949" t="s">
        <v>2240</v>
      </c>
      <c r="S149" s="949"/>
      <c r="T149" s="949" t="s">
        <v>2660</v>
      </c>
    </row>
    <row r="150" spans="16:20" x14ac:dyDescent="0.25">
      <c r="P150" s="949" t="s">
        <v>2242</v>
      </c>
      <c r="Q150" s="949" t="s">
        <v>2242</v>
      </c>
      <c r="S150" s="949" t="s">
        <v>2247</v>
      </c>
      <c r="T150" s="949" t="s">
        <v>2246</v>
      </c>
    </row>
    <row r="151" spans="16:20" x14ac:dyDescent="0.25">
      <c r="P151" s="949" t="s">
        <v>1965</v>
      </c>
      <c r="Q151" s="949" t="s">
        <v>1965</v>
      </c>
      <c r="S151" s="949" t="s">
        <v>1962</v>
      </c>
      <c r="T151" s="949" t="s">
        <v>1961</v>
      </c>
    </row>
    <row r="152" spans="16:20" x14ac:dyDescent="0.25">
      <c r="P152" s="949"/>
      <c r="Q152" s="949" t="s">
        <v>2736</v>
      </c>
      <c r="S152" s="949" t="s">
        <v>2659</v>
      </c>
      <c r="T152" s="949" t="s">
        <v>2658</v>
      </c>
    </row>
    <row r="153" spans="16:20" x14ac:dyDescent="0.25">
      <c r="P153" s="949" t="s">
        <v>2244</v>
      </c>
      <c r="Q153" s="949" t="s">
        <v>2244</v>
      </c>
      <c r="S153" s="949" t="s">
        <v>2130</v>
      </c>
      <c r="T153" s="949" t="s">
        <v>2129</v>
      </c>
    </row>
    <row r="154" spans="16:20" x14ac:dyDescent="0.25">
      <c r="P154" s="949" t="s">
        <v>2391</v>
      </c>
      <c r="Q154" s="949" t="s">
        <v>2391</v>
      </c>
      <c r="S154" s="949" t="s">
        <v>2132</v>
      </c>
      <c r="T154" s="949" t="s">
        <v>2131</v>
      </c>
    </row>
    <row r="155" spans="16:20" x14ac:dyDescent="0.25">
      <c r="P155" s="949" t="s">
        <v>2392</v>
      </c>
      <c r="Q155" s="949" t="s">
        <v>2392</v>
      </c>
      <c r="S155" s="949" t="s">
        <v>1964</v>
      </c>
      <c r="T155" s="949" t="s">
        <v>1963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2707</v>
      </c>
      <c r="S157" s="949" t="s">
        <v>2555</v>
      </c>
      <c r="T157" s="949" t="s">
        <v>2554</v>
      </c>
    </row>
    <row r="158" spans="16:20" x14ac:dyDescent="0.25">
      <c r="P158" s="949" t="s">
        <v>1955</v>
      </c>
      <c r="Q158" s="949" t="s">
        <v>1955</v>
      </c>
      <c r="S158" s="949" t="s">
        <v>2152</v>
      </c>
      <c r="T158" s="949" t="s">
        <v>2151</v>
      </c>
    </row>
    <row r="159" spans="16:20" x14ac:dyDescent="0.25">
      <c r="P159" s="949" t="s">
        <v>1956</v>
      </c>
      <c r="Q159" s="949" t="s">
        <v>1956</v>
      </c>
      <c r="S159" s="949"/>
      <c r="T159" s="949" t="s">
        <v>2625</v>
      </c>
    </row>
    <row r="160" spans="16:20" x14ac:dyDescent="0.25">
      <c r="P160" s="949" t="s">
        <v>1957</v>
      </c>
      <c r="Q160" s="949" t="s">
        <v>1957</v>
      </c>
      <c r="S160" s="949" t="s">
        <v>2249</v>
      </c>
      <c r="T160" s="949" t="s">
        <v>2248</v>
      </c>
    </row>
    <row r="161" spans="16:20" x14ac:dyDescent="0.25">
      <c r="P161" s="949" t="s">
        <v>1959</v>
      </c>
      <c r="Q161" s="949" t="s">
        <v>1959</v>
      </c>
      <c r="S161" s="949" t="s">
        <v>2251</v>
      </c>
      <c r="T161" s="949" t="s">
        <v>2250</v>
      </c>
    </row>
    <row r="162" spans="16:20" x14ac:dyDescent="0.25">
      <c r="P162" s="949"/>
      <c r="Q162" s="949" t="s">
        <v>2708</v>
      </c>
      <c r="S162" s="949" t="s">
        <v>1967</v>
      </c>
      <c r="T162" s="949" t="s">
        <v>1966</v>
      </c>
    </row>
    <row r="163" spans="16:20" x14ac:dyDescent="0.25">
      <c r="P163" s="949" t="s">
        <v>2336</v>
      </c>
      <c r="Q163" s="949" t="s">
        <v>2336</v>
      </c>
      <c r="S163" s="949" t="s">
        <v>1969</v>
      </c>
      <c r="T163" s="949" t="s">
        <v>1968</v>
      </c>
    </row>
    <row r="164" spans="16:20" x14ac:dyDescent="0.25">
      <c r="P164" s="949" t="s">
        <v>2118</v>
      </c>
      <c r="Q164" s="949" t="s">
        <v>2118</v>
      </c>
      <c r="S164" s="949" t="s">
        <v>1971</v>
      </c>
      <c r="T164" s="949" t="s">
        <v>1970</v>
      </c>
    </row>
    <row r="165" spans="16:20" x14ac:dyDescent="0.25">
      <c r="P165" s="949" t="s">
        <v>2116</v>
      </c>
      <c r="Q165" s="949" t="s">
        <v>2116</v>
      </c>
      <c r="S165" s="949" t="s">
        <v>2253</v>
      </c>
      <c r="T165" s="949" t="s">
        <v>2252</v>
      </c>
    </row>
    <row r="166" spans="16:20" x14ac:dyDescent="0.25">
      <c r="P166" s="949" t="s">
        <v>2245</v>
      </c>
      <c r="Q166" s="949" t="s">
        <v>2245</v>
      </c>
      <c r="S166" s="949" t="s">
        <v>2255</v>
      </c>
      <c r="T166" s="949" t="s">
        <v>2254</v>
      </c>
    </row>
    <row r="167" spans="16:20" x14ac:dyDescent="0.25">
      <c r="P167" s="949" t="s">
        <v>2660</v>
      </c>
      <c r="Q167" s="949" t="s">
        <v>2660</v>
      </c>
      <c r="S167" s="949" t="s">
        <v>1973</v>
      </c>
      <c r="T167" s="949" t="s">
        <v>1972</v>
      </c>
    </row>
    <row r="168" spans="16:20" x14ac:dyDescent="0.25">
      <c r="P168" s="949" t="s">
        <v>2246</v>
      </c>
      <c r="Q168" s="949" t="s">
        <v>2246</v>
      </c>
      <c r="S168" s="949" t="s">
        <v>1975</v>
      </c>
      <c r="T168" s="949" t="s">
        <v>1974</v>
      </c>
    </row>
    <row r="169" spans="16:20" x14ac:dyDescent="0.25">
      <c r="P169" s="949" t="s">
        <v>1961</v>
      </c>
      <c r="Q169" s="949" t="s">
        <v>1961</v>
      </c>
      <c r="S169" s="949" t="s">
        <v>1977</v>
      </c>
      <c r="T169" s="949" t="s">
        <v>1976</v>
      </c>
    </row>
    <row r="170" spans="16:20" x14ac:dyDescent="0.25">
      <c r="P170" s="949" t="s">
        <v>2658</v>
      </c>
      <c r="Q170" s="949" t="s">
        <v>2658</v>
      </c>
      <c r="S170" s="949" t="s">
        <v>2629</v>
      </c>
      <c r="T170" s="949" t="s">
        <v>2628</v>
      </c>
    </row>
    <row r="171" spans="16:20" x14ac:dyDescent="0.25">
      <c r="P171" s="949" t="s">
        <v>2129</v>
      </c>
      <c r="Q171" s="949" t="s">
        <v>2129</v>
      </c>
      <c r="S171" s="949" t="s">
        <v>2123</v>
      </c>
      <c r="T171" s="949" t="s">
        <v>2122</v>
      </c>
    </row>
    <row r="172" spans="16:20" x14ac:dyDescent="0.25">
      <c r="P172" s="949" t="s">
        <v>2131</v>
      </c>
      <c r="Q172" s="949" t="s">
        <v>2131</v>
      </c>
      <c r="S172" s="949" t="s">
        <v>2125</v>
      </c>
      <c r="T172" s="949" t="s">
        <v>2124</v>
      </c>
    </row>
    <row r="173" spans="16:20" x14ac:dyDescent="0.25">
      <c r="P173" s="949" t="s">
        <v>1963</v>
      </c>
      <c r="Q173" s="949" t="s">
        <v>1963</v>
      </c>
      <c r="S173" s="949" t="s">
        <v>2127</v>
      </c>
      <c r="T173" s="949" t="s">
        <v>2126</v>
      </c>
    </row>
    <row r="174" spans="16:20" x14ac:dyDescent="0.25">
      <c r="P174" s="949" t="s">
        <v>991</v>
      </c>
      <c r="Q174" s="949" t="s">
        <v>991</v>
      </c>
      <c r="S174" s="949" t="s">
        <v>2627</v>
      </c>
      <c r="T174" s="949" t="s">
        <v>2626</v>
      </c>
    </row>
    <row r="175" spans="16:20" x14ac:dyDescent="0.25">
      <c r="P175" s="949" t="s">
        <v>2554</v>
      </c>
      <c r="Q175" s="949" t="s">
        <v>2554</v>
      </c>
      <c r="S175" s="949" t="s">
        <v>2257</v>
      </c>
      <c r="T175" s="949" t="s">
        <v>2256</v>
      </c>
    </row>
    <row r="176" spans="16:20" x14ac:dyDescent="0.25">
      <c r="P176" s="949" t="s">
        <v>2151</v>
      </c>
      <c r="Q176" s="949" t="s">
        <v>2151</v>
      </c>
      <c r="S176" s="949" t="s">
        <v>1979</v>
      </c>
      <c r="T176" s="949" t="s">
        <v>1978</v>
      </c>
    </row>
    <row r="177" spans="16:20" x14ac:dyDescent="0.25">
      <c r="P177" s="949" t="s">
        <v>2625</v>
      </c>
      <c r="Q177" s="949" t="s">
        <v>2625</v>
      </c>
      <c r="S177" s="949" t="s">
        <v>1981</v>
      </c>
      <c r="T177" s="949" t="s">
        <v>1980</v>
      </c>
    </row>
    <row r="178" spans="16:20" x14ac:dyDescent="0.25">
      <c r="P178" s="949"/>
      <c r="Q178" s="949" t="s">
        <v>2709</v>
      </c>
      <c r="S178" s="949" t="s">
        <v>1983</v>
      </c>
      <c r="T178" s="949" t="s">
        <v>1982</v>
      </c>
    </row>
    <row r="179" spans="16:20" x14ac:dyDescent="0.25">
      <c r="P179" s="949" t="s">
        <v>2248</v>
      </c>
      <c r="Q179" s="949" t="s">
        <v>2248</v>
      </c>
      <c r="S179" s="949" t="s">
        <v>1985</v>
      </c>
      <c r="T179" s="949" t="s">
        <v>1984</v>
      </c>
    </row>
    <row r="180" spans="16:20" x14ac:dyDescent="0.25">
      <c r="P180" s="949" t="s">
        <v>2250</v>
      </c>
      <c r="Q180" s="949" t="s">
        <v>2250</v>
      </c>
      <c r="S180" s="949" t="s">
        <v>1987</v>
      </c>
      <c r="T180" s="949" t="s">
        <v>1986</v>
      </c>
    </row>
    <row r="181" spans="16:20" x14ac:dyDescent="0.25">
      <c r="P181" s="949" t="s">
        <v>1966</v>
      </c>
      <c r="Q181" s="949" t="s">
        <v>1966</v>
      </c>
      <c r="S181" s="949" t="s">
        <v>2259</v>
      </c>
      <c r="T181" s="949" t="s">
        <v>2258</v>
      </c>
    </row>
    <row r="182" spans="16:20" x14ac:dyDescent="0.25">
      <c r="P182" s="949" t="s">
        <v>1968</v>
      </c>
      <c r="Q182" s="949"/>
      <c r="S182" s="949" t="s">
        <v>1989</v>
      </c>
      <c r="T182" s="949" t="s">
        <v>1988</v>
      </c>
    </row>
    <row r="183" spans="16:20" x14ac:dyDescent="0.25">
      <c r="P183" s="949" t="s">
        <v>1970</v>
      </c>
      <c r="Q183" s="949" t="s">
        <v>1970</v>
      </c>
      <c r="S183" s="949" t="s">
        <v>1991</v>
      </c>
      <c r="T183" s="949" t="s">
        <v>1990</v>
      </c>
    </row>
    <row r="184" spans="16:20" x14ac:dyDescent="0.25">
      <c r="P184" s="949" t="s">
        <v>2252</v>
      </c>
      <c r="Q184" s="949" t="s">
        <v>2252</v>
      </c>
      <c r="S184" s="949"/>
      <c r="T184" s="949" t="s">
        <v>2661</v>
      </c>
    </row>
    <row r="185" spans="16:20" x14ac:dyDescent="0.25">
      <c r="P185" s="949" t="s">
        <v>2254</v>
      </c>
      <c r="Q185" s="949" t="s">
        <v>2254</v>
      </c>
      <c r="S185" s="949"/>
      <c r="T185" s="949" t="s">
        <v>2672</v>
      </c>
    </row>
    <row r="186" spans="16:20" x14ac:dyDescent="0.25">
      <c r="P186" s="949" t="s">
        <v>1972</v>
      </c>
      <c r="Q186" s="949"/>
      <c r="S186" s="949" t="s">
        <v>2669</v>
      </c>
      <c r="T186" s="949" t="s">
        <v>2668</v>
      </c>
    </row>
    <row r="187" spans="16:20" x14ac:dyDescent="0.25">
      <c r="P187" s="949" t="s">
        <v>1974</v>
      </c>
      <c r="Q187" s="949" t="s">
        <v>1974</v>
      </c>
      <c r="S187" s="949" t="s">
        <v>2349</v>
      </c>
      <c r="T187" s="949" t="s">
        <v>2348</v>
      </c>
    </row>
    <row r="188" spans="16:20" x14ac:dyDescent="0.25">
      <c r="P188" s="949" t="s">
        <v>1976</v>
      </c>
      <c r="Q188" s="949" t="s">
        <v>1976</v>
      </c>
      <c r="S188" s="949" t="s">
        <v>1993</v>
      </c>
      <c r="T188" s="949" t="s">
        <v>1992</v>
      </c>
    </row>
    <row r="189" spans="16:20" x14ac:dyDescent="0.25">
      <c r="P189" s="949" t="s">
        <v>2628</v>
      </c>
      <c r="Q189" s="949" t="s">
        <v>2628</v>
      </c>
      <c r="S189" s="949" t="s">
        <v>2351</v>
      </c>
      <c r="T189" s="949" t="s">
        <v>2350</v>
      </c>
    </row>
    <row r="190" spans="16:20" x14ac:dyDescent="0.25">
      <c r="P190" s="949" t="s">
        <v>2122</v>
      </c>
      <c r="Q190" s="949" t="s">
        <v>2122</v>
      </c>
      <c r="S190" s="949" t="s">
        <v>2667</v>
      </c>
      <c r="T190" s="949" t="s">
        <v>2666</v>
      </c>
    </row>
    <row r="191" spans="16:20" x14ac:dyDescent="0.25">
      <c r="P191" s="949" t="s">
        <v>2124</v>
      </c>
      <c r="Q191" s="949" t="s">
        <v>2124</v>
      </c>
      <c r="S191" s="949" t="s">
        <v>2376</v>
      </c>
      <c r="T191" s="949" t="s">
        <v>2375</v>
      </c>
    </row>
    <row r="192" spans="16:20" x14ac:dyDescent="0.25">
      <c r="P192" s="949" t="s">
        <v>2126</v>
      </c>
      <c r="Q192" s="949" t="s">
        <v>2126</v>
      </c>
      <c r="S192" s="949" t="s">
        <v>2355</v>
      </c>
      <c r="T192" s="949" t="s">
        <v>2356</v>
      </c>
    </row>
    <row r="193" spans="16:20" x14ac:dyDescent="0.25">
      <c r="P193" s="949" t="s">
        <v>2626</v>
      </c>
      <c r="Q193" s="949" t="s">
        <v>2626</v>
      </c>
      <c r="S193" s="949" t="s">
        <v>2378</v>
      </c>
      <c r="T193" s="949" t="s">
        <v>2377</v>
      </c>
    </row>
    <row r="194" spans="16:20" x14ac:dyDescent="0.25">
      <c r="P194" s="949" t="s">
        <v>2256</v>
      </c>
      <c r="Q194" s="949" t="s">
        <v>2256</v>
      </c>
      <c r="S194" s="949" t="s">
        <v>2662</v>
      </c>
      <c r="T194" s="949" t="s">
        <v>2663</v>
      </c>
    </row>
    <row r="195" spans="16:20" x14ac:dyDescent="0.25">
      <c r="P195" s="949" t="s">
        <v>1978</v>
      </c>
      <c r="Q195" s="949" t="s">
        <v>1978</v>
      </c>
      <c r="S195" s="949" t="s">
        <v>2665</v>
      </c>
      <c r="T195" s="949" t="s">
        <v>2664</v>
      </c>
    </row>
    <row r="196" spans="16:20" x14ac:dyDescent="0.25">
      <c r="P196" s="949" t="s">
        <v>1980</v>
      </c>
      <c r="Q196" s="949" t="s">
        <v>1980</v>
      </c>
      <c r="S196" s="949" t="s">
        <v>2380</v>
      </c>
      <c r="T196" s="949" t="s">
        <v>2379</v>
      </c>
    </row>
    <row r="197" spans="16:20" x14ac:dyDescent="0.25">
      <c r="P197" s="949" t="s">
        <v>1982</v>
      </c>
      <c r="Q197" s="949" t="s">
        <v>1982</v>
      </c>
      <c r="S197" s="949" t="s">
        <v>2359</v>
      </c>
      <c r="T197" s="949" t="s">
        <v>2360</v>
      </c>
    </row>
    <row r="198" spans="16:20" x14ac:dyDescent="0.25">
      <c r="P198" s="949" t="s">
        <v>1984</v>
      </c>
      <c r="Q198" s="949" t="s">
        <v>1984</v>
      </c>
      <c r="S198" s="949" t="s">
        <v>2382</v>
      </c>
      <c r="T198" s="949" t="s">
        <v>2381</v>
      </c>
    </row>
    <row r="199" spans="16:20" x14ac:dyDescent="0.25">
      <c r="P199" s="949" t="s">
        <v>1986</v>
      </c>
      <c r="Q199" s="949"/>
      <c r="S199" s="949" t="s">
        <v>2671</v>
      </c>
      <c r="T199" s="949" t="s">
        <v>2670</v>
      </c>
    </row>
    <row r="200" spans="16:20" x14ac:dyDescent="0.25">
      <c r="P200" s="949" t="s">
        <v>2258</v>
      </c>
      <c r="Q200" s="949" t="s">
        <v>2258</v>
      </c>
      <c r="S200" s="949" t="s">
        <v>2261</v>
      </c>
      <c r="T200" s="949" t="s">
        <v>2260</v>
      </c>
    </row>
    <row r="201" spans="16:20" x14ac:dyDescent="0.25">
      <c r="P201" s="949" t="s">
        <v>1988</v>
      </c>
      <c r="Q201" s="949" t="s">
        <v>1988</v>
      </c>
      <c r="S201" s="949" t="s">
        <v>2341</v>
      </c>
      <c r="T201" s="949" t="s">
        <v>2340</v>
      </c>
    </row>
    <row r="202" spans="16:20" x14ac:dyDescent="0.25">
      <c r="P202" s="949" t="s">
        <v>1990</v>
      </c>
      <c r="Q202" s="949" t="s">
        <v>1990</v>
      </c>
      <c r="S202" s="949" t="s">
        <v>2343</v>
      </c>
      <c r="T202" s="949" t="s">
        <v>2342</v>
      </c>
    </row>
    <row r="203" spans="16:20" x14ac:dyDescent="0.25">
      <c r="P203" s="949" t="s">
        <v>2661</v>
      </c>
      <c r="Q203" s="949" t="s">
        <v>2661</v>
      </c>
      <c r="S203" s="949"/>
      <c r="T203" s="949" t="s">
        <v>2416</v>
      </c>
    </row>
    <row r="204" spans="16:20" x14ac:dyDescent="0.25">
      <c r="P204" s="949" t="s">
        <v>2672</v>
      </c>
      <c r="Q204" s="949" t="s">
        <v>2672</v>
      </c>
      <c r="S204" s="949" t="s">
        <v>2263</v>
      </c>
      <c r="T204" s="949" t="s">
        <v>2262</v>
      </c>
    </row>
    <row r="205" spans="16:20" x14ac:dyDescent="0.25">
      <c r="P205" s="949" t="s">
        <v>2668</v>
      </c>
      <c r="Q205" s="949" t="s">
        <v>2668</v>
      </c>
      <c r="S205" s="949"/>
      <c r="T205" s="949" t="s">
        <v>1994</v>
      </c>
    </row>
    <row r="206" spans="16:20" x14ac:dyDescent="0.25">
      <c r="P206" s="949" t="s">
        <v>2348</v>
      </c>
      <c r="Q206" s="949" t="s">
        <v>2348</v>
      </c>
      <c r="S206" s="949" t="s">
        <v>1996</v>
      </c>
      <c r="T206" s="949" t="s">
        <v>1995</v>
      </c>
    </row>
    <row r="207" spans="16:20" x14ac:dyDescent="0.25">
      <c r="P207" s="949" t="s">
        <v>1992</v>
      </c>
      <c r="Q207" s="949" t="s">
        <v>1992</v>
      </c>
      <c r="S207" s="949" t="s">
        <v>1998</v>
      </c>
      <c r="T207" s="949" t="s">
        <v>1997</v>
      </c>
    </row>
    <row r="208" spans="16:20" x14ac:dyDescent="0.25">
      <c r="P208" s="949" t="s">
        <v>2350</v>
      </c>
      <c r="Q208" s="949" t="s">
        <v>2350</v>
      </c>
      <c r="S208" s="949" t="s">
        <v>2000</v>
      </c>
      <c r="T208" s="949" t="s">
        <v>1999</v>
      </c>
    </row>
    <row r="209" spans="16:20" x14ac:dyDescent="0.25">
      <c r="P209" s="949" t="s">
        <v>2666</v>
      </c>
      <c r="Q209" s="949" t="s">
        <v>2666</v>
      </c>
      <c r="S209" s="949" t="s">
        <v>2418</v>
      </c>
      <c r="T209" s="949" t="s">
        <v>2417</v>
      </c>
    </row>
    <row r="210" spans="16:20" x14ac:dyDescent="0.25">
      <c r="P210" s="949" t="s">
        <v>2375</v>
      </c>
      <c r="Q210" s="949" t="s">
        <v>2375</v>
      </c>
      <c r="S210" s="949"/>
      <c r="T210" s="949" t="s">
        <v>2679</v>
      </c>
    </row>
    <row r="211" spans="16:20" x14ac:dyDescent="0.25">
      <c r="P211" s="949" t="s">
        <v>2356</v>
      </c>
      <c r="Q211" s="949" t="s">
        <v>2356</v>
      </c>
      <c r="S211" s="949" t="s">
        <v>2681</v>
      </c>
      <c r="T211" s="949" t="s">
        <v>2680</v>
      </c>
    </row>
    <row r="212" spans="16:20" x14ac:dyDescent="0.25">
      <c r="P212" s="949" t="s">
        <v>2377</v>
      </c>
      <c r="Q212" s="949" t="s">
        <v>2377</v>
      </c>
      <c r="S212" s="949" t="s">
        <v>2506</v>
      </c>
      <c r="T212" s="949" t="s">
        <v>2505</v>
      </c>
    </row>
    <row r="213" spans="16:20" x14ac:dyDescent="0.25">
      <c r="P213" s="949" t="s">
        <v>2663</v>
      </c>
      <c r="Q213" s="949" t="s">
        <v>2663</v>
      </c>
      <c r="S213" s="949" t="s">
        <v>2508</v>
      </c>
      <c r="T213" s="949" t="s">
        <v>2507</v>
      </c>
    </row>
    <row r="214" spans="16:20" x14ac:dyDescent="0.25">
      <c r="P214" s="949" t="s">
        <v>2664</v>
      </c>
      <c r="Q214" s="949" t="s">
        <v>2664</v>
      </c>
      <c r="S214" s="949" t="s">
        <v>2683</v>
      </c>
      <c r="T214" s="949" t="s">
        <v>2682</v>
      </c>
    </row>
    <row r="215" spans="16:20" x14ac:dyDescent="0.25">
      <c r="P215" s="949" t="s">
        <v>2379</v>
      </c>
      <c r="Q215" s="949" t="s">
        <v>2379</v>
      </c>
      <c r="S215" s="949" t="s">
        <v>2510</v>
      </c>
      <c r="T215" s="949" t="s">
        <v>2509</v>
      </c>
    </row>
    <row r="216" spans="16:20" x14ac:dyDescent="0.25">
      <c r="P216" s="949" t="s">
        <v>2360</v>
      </c>
      <c r="Q216" s="949" t="s">
        <v>2360</v>
      </c>
      <c r="S216" s="949" t="s">
        <v>2512</v>
      </c>
      <c r="T216" s="949" t="s">
        <v>2511</v>
      </c>
    </row>
    <row r="217" spans="16:20" x14ac:dyDescent="0.25">
      <c r="P217" s="949" t="s">
        <v>2381</v>
      </c>
      <c r="Q217" s="949" t="s">
        <v>2381</v>
      </c>
      <c r="S217" s="949"/>
      <c r="T217" s="949" t="s">
        <v>2001</v>
      </c>
    </row>
    <row r="218" spans="16:20" x14ac:dyDescent="0.25">
      <c r="P218" s="949" t="s">
        <v>2670</v>
      </c>
      <c r="Q218" s="949" t="s">
        <v>2670</v>
      </c>
      <c r="S218" s="949" t="s">
        <v>2003</v>
      </c>
      <c r="T218" s="949" t="s">
        <v>2002</v>
      </c>
    </row>
    <row r="219" spans="16:20" x14ac:dyDescent="0.25">
      <c r="P219" s="949" t="s">
        <v>2260</v>
      </c>
      <c r="Q219" s="949" t="s">
        <v>2260</v>
      </c>
      <c r="S219" s="949" t="s">
        <v>2005</v>
      </c>
      <c r="T219" s="949" t="s">
        <v>2004</v>
      </c>
    </row>
    <row r="220" spans="16:20" x14ac:dyDescent="0.25">
      <c r="P220" s="949" t="s">
        <v>2340</v>
      </c>
      <c r="Q220" s="949" t="s">
        <v>2340</v>
      </c>
      <c r="S220" s="949" t="s">
        <v>2007</v>
      </c>
      <c r="T220" s="949" t="s">
        <v>2006</v>
      </c>
    </row>
    <row r="221" spans="16:20" x14ac:dyDescent="0.25">
      <c r="P221" s="949" t="s">
        <v>2342</v>
      </c>
      <c r="Q221" s="949" t="s">
        <v>2342</v>
      </c>
      <c r="S221" s="949"/>
      <c r="T221" s="949" t="s">
        <v>2513</v>
      </c>
    </row>
    <row r="222" spans="16:20" x14ac:dyDescent="0.25">
      <c r="P222" s="949" t="s">
        <v>2416</v>
      </c>
      <c r="Q222" s="949" t="s">
        <v>2416</v>
      </c>
      <c r="S222" s="949" t="s">
        <v>2265</v>
      </c>
      <c r="T222" s="949" t="s">
        <v>2264</v>
      </c>
    </row>
    <row r="223" spans="16:20" x14ac:dyDescent="0.25">
      <c r="P223" s="949" t="s">
        <v>2262</v>
      </c>
      <c r="Q223" s="949" t="s">
        <v>2262</v>
      </c>
      <c r="S223" s="949" t="s">
        <v>2557</v>
      </c>
      <c r="T223" s="949" t="s">
        <v>2556</v>
      </c>
    </row>
    <row r="224" spans="16:20" x14ac:dyDescent="0.25">
      <c r="P224" s="949"/>
      <c r="Q224" s="949" t="s">
        <v>2710</v>
      </c>
      <c r="S224" s="949" t="s">
        <v>2009</v>
      </c>
      <c r="T224" s="949" t="s">
        <v>2008</v>
      </c>
    </row>
    <row r="225" spans="16:20" x14ac:dyDescent="0.25">
      <c r="P225" s="949" t="s">
        <v>1994</v>
      </c>
      <c r="Q225" s="949" t="s">
        <v>1994</v>
      </c>
      <c r="S225" s="949" t="s">
        <v>2267</v>
      </c>
      <c r="T225" s="949" t="s">
        <v>2266</v>
      </c>
    </row>
    <row r="226" spans="16:20" x14ac:dyDescent="0.25">
      <c r="P226" s="949" t="s">
        <v>1995</v>
      </c>
      <c r="Q226" s="949" t="s">
        <v>1995</v>
      </c>
      <c r="S226" s="949" t="s">
        <v>2634</v>
      </c>
      <c r="T226" s="949" t="s">
        <v>2633</v>
      </c>
    </row>
    <row r="227" spans="16:20" x14ac:dyDescent="0.25">
      <c r="P227" s="949" t="s">
        <v>1997</v>
      </c>
      <c r="Q227" s="949" t="s">
        <v>1997</v>
      </c>
      <c r="S227" s="949" t="s">
        <v>2347</v>
      </c>
      <c r="T227" s="949" t="s">
        <v>2346</v>
      </c>
    </row>
    <row r="228" spans="16:20" x14ac:dyDescent="0.25">
      <c r="P228" s="949" t="s">
        <v>1999</v>
      </c>
      <c r="Q228" s="949"/>
      <c r="S228" s="949" t="s">
        <v>2011</v>
      </c>
      <c r="T228" s="949" t="s">
        <v>2010</v>
      </c>
    </row>
    <row r="229" spans="16:20" x14ac:dyDescent="0.25">
      <c r="P229" s="949"/>
      <c r="Q229" s="949" t="s">
        <v>2711</v>
      </c>
      <c r="S229" s="949" t="s">
        <v>2269</v>
      </c>
      <c r="T229" s="949" t="s">
        <v>2268</v>
      </c>
    </row>
    <row r="230" spans="16:20" x14ac:dyDescent="0.25">
      <c r="P230" s="949"/>
      <c r="Q230" s="949" t="s">
        <v>2712</v>
      </c>
      <c r="S230" s="949"/>
      <c r="T230" s="949" t="s">
        <v>2635</v>
      </c>
    </row>
    <row r="231" spans="16:20" x14ac:dyDescent="0.25">
      <c r="P231" s="949"/>
      <c r="Q231" s="949" t="s">
        <v>2713</v>
      </c>
      <c r="S231" s="949" t="s">
        <v>2637</v>
      </c>
      <c r="T231" s="949" t="s">
        <v>2636</v>
      </c>
    </row>
    <row r="232" spans="16:20" x14ac:dyDescent="0.25">
      <c r="P232" s="949" t="s">
        <v>2417</v>
      </c>
      <c r="Q232" s="949" t="s">
        <v>2417</v>
      </c>
      <c r="S232" s="949" t="s">
        <v>2515</v>
      </c>
      <c r="T232" s="949" t="s">
        <v>2514</v>
      </c>
    </row>
    <row r="233" spans="16:20" x14ac:dyDescent="0.25">
      <c r="P233" s="949" t="s">
        <v>2679</v>
      </c>
      <c r="Q233" s="949" t="s">
        <v>2679</v>
      </c>
      <c r="S233" s="949" t="s">
        <v>2517</v>
      </c>
      <c r="T233" s="949" t="s">
        <v>2516</v>
      </c>
    </row>
    <row r="234" spans="16:20" x14ac:dyDescent="0.25">
      <c r="P234" s="949" t="s">
        <v>2680</v>
      </c>
      <c r="Q234" s="949" t="s">
        <v>2680</v>
      </c>
      <c r="S234" s="949" t="s">
        <v>2519</v>
      </c>
      <c r="T234" s="949" t="s">
        <v>2518</v>
      </c>
    </row>
    <row r="235" spans="16:20" x14ac:dyDescent="0.25">
      <c r="P235" s="949" t="s">
        <v>2505</v>
      </c>
      <c r="Q235" s="949" t="s">
        <v>2505</v>
      </c>
      <c r="S235" s="949" t="s">
        <v>2639</v>
      </c>
      <c r="T235" s="949" t="s">
        <v>2638</v>
      </c>
    </row>
    <row r="236" spans="16:20" x14ac:dyDescent="0.25">
      <c r="P236" s="949" t="s">
        <v>2507</v>
      </c>
      <c r="Q236" s="949" t="s">
        <v>2507</v>
      </c>
      <c r="S236" s="949" t="s">
        <v>2521</v>
      </c>
      <c r="T236" s="949" t="s">
        <v>2520</v>
      </c>
    </row>
    <row r="237" spans="16:20" x14ac:dyDescent="0.25">
      <c r="P237" s="949" t="s">
        <v>2682</v>
      </c>
      <c r="Q237" s="949" t="s">
        <v>2682</v>
      </c>
      <c r="S237" s="949" t="s">
        <v>2523</v>
      </c>
      <c r="T237" s="949" t="s">
        <v>2522</v>
      </c>
    </row>
    <row r="238" spans="16:20" x14ac:dyDescent="0.25">
      <c r="P238" s="949" t="s">
        <v>2509</v>
      </c>
      <c r="Q238" s="949" t="s">
        <v>2509</v>
      </c>
      <c r="S238" s="949" t="s">
        <v>2525</v>
      </c>
      <c r="T238" s="949" t="s">
        <v>2524</v>
      </c>
    </row>
    <row r="239" spans="16:20" x14ac:dyDescent="0.25">
      <c r="P239" s="949" t="s">
        <v>2511</v>
      </c>
      <c r="Q239" s="949" t="s">
        <v>2511</v>
      </c>
      <c r="S239" s="949" t="s">
        <v>2527</v>
      </c>
      <c r="T239" s="949" t="s">
        <v>2526</v>
      </c>
    </row>
    <row r="240" spans="16:20" x14ac:dyDescent="0.25">
      <c r="P240" s="949" t="s">
        <v>2001</v>
      </c>
      <c r="Q240" s="949" t="s">
        <v>2001</v>
      </c>
      <c r="S240" s="949" t="s">
        <v>2529</v>
      </c>
      <c r="T240" s="949" t="s">
        <v>2528</v>
      </c>
    </row>
    <row r="241" spans="16:20" x14ac:dyDescent="0.25">
      <c r="P241" s="949" t="s">
        <v>2002</v>
      </c>
      <c r="Q241" s="949" t="s">
        <v>2002</v>
      </c>
      <c r="S241" s="949"/>
      <c r="T241" s="949" t="s">
        <v>2630</v>
      </c>
    </row>
    <row r="242" spans="16:20" x14ac:dyDescent="0.25">
      <c r="P242" s="949" t="s">
        <v>2004</v>
      </c>
      <c r="Q242" s="949" t="s">
        <v>2004</v>
      </c>
      <c r="S242" s="949" t="s">
        <v>2362</v>
      </c>
      <c r="T242" s="949" t="s">
        <v>2361</v>
      </c>
    </row>
    <row r="243" spans="16:20" x14ac:dyDescent="0.25">
      <c r="P243" s="949" t="s">
        <v>2006</v>
      </c>
      <c r="Q243" s="949" t="s">
        <v>2006</v>
      </c>
      <c r="S243" s="949" t="s">
        <v>2364</v>
      </c>
      <c r="T243" s="949" t="s">
        <v>2363</v>
      </c>
    </row>
    <row r="244" spans="16:20" x14ac:dyDescent="0.25">
      <c r="P244" s="949" t="s">
        <v>2513</v>
      </c>
      <c r="Q244" s="949" t="s">
        <v>2513</v>
      </c>
      <c r="S244" s="949" t="s">
        <v>2366</v>
      </c>
      <c r="T244" s="949" t="s">
        <v>2365</v>
      </c>
    </row>
    <row r="245" spans="16:20" x14ac:dyDescent="0.25">
      <c r="P245" s="949"/>
      <c r="Q245" s="949" t="s">
        <v>2737</v>
      </c>
      <c r="S245" s="949"/>
      <c r="T245" s="949" t="s">
        <v>1694</v>
      </c>
    </row>
    <row r="246" spans="16:20" x14ac:dyDescent="0.25">
      <c r="P246" s="949" t="s">
        <v>2264</v>
      </c>
      <c r="Q246" s="949" t="s">
        <v>2264</v>
      </c>
      <c r="S246" s="949" t="s">
        <v>2271</v>
      </c>
      <c r="T246" s="949" t="s">
        <v>2270</v>
      </c>
    </row>
    <row r="247" spans="16:20" x14ac:dyDescent="0.25">
      <c r="P247" s="949" t="s">
        <v>2556</v>
      </c>
      <c r="Q247" s="949" t="s">
        <v>2556</v>
      </c>
      <c r="S247" s="949" t="s">
        <v>2273</v>
      </c>
      <c r="T247" s="949" t="s">
        <v>2272</v>
      </c>
    </row>
    <row r="248" spans="16:20" x14ac:dyDescent="0.25">
      <c r="P248" s="949" t="s">
        <v>2008</v>
      </c>
      <c r="Q248" s="949" t="s">
        <v>2008</v>
      </c>
      <c r="S248" s="949" t="s">
        <v>2275</v>
      </c>
      <c r="T248" s="949" t="s">
        <v>2274</v>
      </c>
    </row>
    <row r="249" spans="16:20" x14ac:dyDescent="0.25">
      <c r="P249" s="949"/>
      <c r="Q249" s="949" t="s">
        <v>2714</v>
      </c>
      <c r="S249" s="949" t="s">
        <v>2277</v>
      </c>
      <c r="T249" s="949" t="s">
        <v>2276</v>
      </c>
    </row>
    <row r="250" spans="16:20" x14ac:dyDescent="0.25">
      <c r="P250" s="949" t="s">
        <v>2266</v>
      </c>
      <c r="Q250" s="949" t="s">
        <v>2266</v>
      </c>
      <c r="S250" s="949" t="s">
        <v>2279</v>
      </c>
      <c r="T250" s="949" t="s">
        <v>2278</v>
      </c>
    </row>
    <row r="251" spans="16:20" x14ac:dyDescent="0.25">
      <c r="P251" s="949" t="s">
        <v>2633</v>
      </c>
      <c r="Q251" s="949" t="s">
        <v>2633</v>
      </c>
      <c r="S251" s="949" t="s">
        <v>2687</v>
      </c>
      <c r="T251" s="949" t="s">
        <v>2686</v>
      </c>
    </row>
    <row r="252" spans="16:20" x14ac:dyDescent="0.25">
      <c r="P252" s="949" t="s">
        <v>2346</v>
      </c>
      <c r="Q252" s="949" t="s">
        <v>2346</v>
      </c>
      <c r="S252" s="949" t="s">
        <v>2281</v>
      </c>
      <c r="T252" s="949" t="s">
        <v>2280</v>
      </c>
    </row>
    <row r="253" spans="16:20" x14ac:dyDescent="0.25">
      <c r="P253" s="949" t="s">
        <v>2010</v>
      </c>
      <c r="Q253" s="949" t="s">
        <v>2010</v>
      </c>
      <c r="S253" s="949" t="s">
        <v>2283</v>
      </c>
      <c r="T253" s="949" t="s">
        <v>2282</v>
      </c>
    </row>
    <row r="254" spans="16:20" x14ac:dyDescent="0.25">
      <c r="P254" s="949" t="s">
        <v>2268</v>
      </c>
      <c r="Q254" s="949" t="s">
        <v>2268</v>
      </c>
      <c r="S254" s="949" t="s">
        <v>2285</v>
      </c>
      <c r="T254" s="949" t="s">
        <v>2284</v>
      </c>
    </row>
    <row r="255" spans="16:20" x14ac:dyDescent="0.25">
      <c r="P255" s="949" t="s">
        <v>2635</v>
      </c>
      <c r="Q255" s="949" t="s">
        <v>2635</v>
      </c>
      <c r="S255" s="949" t="s">
        <v>2287</v>
      </c>
      <c r="T255" s="949" t="s">
        <v>2286</v>
      </c>
    </row>
    <row r="256" spans="16:20" x14ac:dyDescent="0.25">
      <c r="P256" s="949" t="s">
        <v>2636</v>
      </c>
      <c r="Q256" s="949" t="s">
        <v>2636</v>
      </c>
      <c r="S256" s="949" t="s">
        <v>2013</v>
      </c>
      <c r="T256" s="949" t="s">
        <v>2012</v>
      </c>
    </row>
    <row r="257" spans="16:20" x14ac:dyDescent="0.25">
      <c r="P257" s="949" t="s">
        <v>2514</v>
      </c>
      <c r="Q257" s="949" t="s">
        <v>2514</v>
      </c>
      <c r="S257" s="949" t="s">
        <v>2015</v>
      </c>
      <c r="T257" s="949" t="s">
        <v>2014</v>
      </c>
    </row>
    <row r="258" spans="16:20" x14ac:dyDescent="0.25">
      <c r="P258" s="949" t="s">
        <v>2516</v>
      </c>
      <c r="Q258" s="949" t="s">
        <v>2516</v>
      </c>
      <c r="S258" s="949" t="s">
        <v>2017</v>
      </c>
      <c r="T258" s="949" t="s">
        <v>2016</v>
      </c>
    </row>
    <row r="259" spans="16:20" x14ac:dyDescent="0.25">
      <c r="P259" s="949" t="s">
        <v>2518</v>
      </c>
      <c r="Q259" s="949" t="s">
        <v>2518</v>
      </c>
      <c r="S259" s="949" t="s">
        <v>2384</v>
      </c>
      <c r="T259" s="949" t="s">
        <v>2383</v>
      </c>
    </row>
    <row r="260" spans="16:20" x14ac:dyDescent="0.25">
      <c r="P260" s="949" t="s">
        <v>2638</v>
      </c>
      <c r="Q260" s="949" t="s">
        <v>2638</v>
      </c>
      <c r="S260" s="949" t="s">
        <v>2386</v>
      </c>
      <c r="T260" s="949" t="s">
        <v>2385</v>
      </c>
    </row>
    <row r="261" spans="16:20" x14ac:dyDescent="0.25">
      <c r="P261" s="949" t="s">
        <v>2520</v>
      </c>
      <c r="Q261" s="949" t="s">
        <v>2520</v>
      </c>
      <c r="S261" s="949" t="s">
        <v>2388</v>
      </c>
      <c r="T261" s="949" t="s">
        <v>2387</v>
      </c>
    </row>
    <row r="262" spans="16:20" x14ac:dyDescent="0.25">
      <c r="P262" s="949" t="s">
        <v>2522</v>
      </c>
      <c r="Q262" s="949" t="s">
        <v>2522</v>
      </c>
      <c r="S262" s="949" t="s">
        <v>2390</v>
      </c>
      <c r="T262" s="949" t="s">
        <v>2389</v>
      </c>
    </row>
    <row r="263" spans="16:20" x14ac:dyDescent="0.25">
      <c r="P263" s="949" t="s">
        <v>2524</v>
      </c>
      <c r="Q263" s="949" t="s">
        <v>2524</v>
      </c>
      <c r="S263" s="949" t="s">
        <v>2420</v>
      </c>
      <c r="T263" s="949" t="s">
        <v>2419</v>
      </c>
    </row>
    <row r="264" spans="16:20" x14ac:dyDescent="0.25">
      <c r="P264" s="949" t="s">
        <v>2526</v>
      </c>
      <c r="Q264" s="949" t="s">
        <v>2526</v>
      </c>
      <c r="S264" s="949" t="s">
        <v>2422</v>
      </c>
      <c r="T264" s="949" t="s">
        <v>2421</v>
      </c>
    </row>
    <row r="265" spans="16:20" x14ac:dyDescent="0.25">
      <c r="P265" s="949" t="s">
        <v>2528</v>
      </c>
      <c r="Q265" s="949" t="s">
        <v>2528</v>
      </c>
      <c r="S265" s="949" t="s">
        <v>2424</v>
      </c>
      <c r="T265" s="949" t="s">
        <v>2423</v>
      </c>
    </row>
    <row r="266" spans="16:20" x14ac:dyDescent="0.25">
      <c r="P266" s="949" t="s">
        <v>2630</v>
      </c>
      <c r="Q266" s="949" t="s">
        <v>2630</v>
      </c>
      <c r="S266" s="949" t="s">
        <v>2426</v>
      </c>
      <c r="T266" s="949" t="s">
        <v>2425</v>
      </c>
    </row>
    <row r="267" spans="16:20" x14ac:dyDescent="0.25">
      <c r="P267" s="949" t="s">
        <v>2361</v>
      </c>
      <c r="Q267" s="949" t="s">
        <v>2361</v>
      </c>
      <c r="S267" s="949" t="s">
        <v>2019</v>
      </c>
      <c r="T267" s="949" t="s">
        <v>2018</v>
      </c>
    </row>
    <row r="268" spans="16:20" x14ac:dyDescent="0.25">
      <c r="P268" s="949" t="s">
        <v>2363</v>
      </c>
      <c r="Q268" s="949" t="s">
        <v>2363</v>
      </c>
      <c r="S268" s="949" t="s">
        <v>2021</v>
      </c>
      <c r="T268" s="949" t="s">
        <v>2020</v>
      </c>
    </row>
    <row r="269" spans="16:20" x14ac:dyDescent="0.25">
      <c r="P269" s="949" t="s">
        <v>2365</v>
      </c>
      <c r="Q269" s="949" t="s">
        <v>2365</v>
      </c>
      <c r="S269" s="949" t="s">
        <v>2333</v>
      </c>
      <c r="T269" s="949" t="s">
        <v>2332</v>
      </c>
    </row>
    <row r="270" spans="16:20" x14ac:dyDescent="0.25">
      <c r="P270" s="949" t="s">
        <v>1694</v>
      </c>
      <c r="Q270" s="949" t="s">
        <v>1694</v>
      </c>
      <c r="S270" s="949"/>
      <c r="T270" s="949" t="s">
        <v>929</v>
      </c>
    </row>
    <row r="271" spans="16:20" x14ac:dyDescent="0.25">
      <c r="P271" s="949" t="s">
        <v>2270</v>
      </c>
      <c r="Q271" s="949"/>
      <c r="S271" s="949" t="s">
        <v>2289</v>
      </c>
      <c r="T271" s="949" t="s">
        <v>2288</v>
      </c>
    </row>
    <row r="272" spans="16:20" x14ac:dyDescent="0.25">
      <c r="P272" s="949" t="s">
        <v>2272</v>
      </c>
      <c r="Q272" s="949"/>
      <c r="S272" s="949" t="s">
        <v>2394</v>
      </c>
      <c r="T272" s="949" t="s">
        <v>2393</v>
      </c>
    </row>
    <row r="273" spans="16:20" x14ac:dyDescent="0.25">
      <c r="P273" s="949" t="s">
        <v>2274</v>
      </c>
      <c r="Q273" s="949"/>
      <c r="S273" s="949" t="s">
        <v>2291</v>
      </c>
      <c r="T273" s="949" t="s">
        <v>2290</v>
      </c>
    </row>
    <row r="274" spans="16:20" x14ac:dyDescent="0.25">
      <c r="P274" s="949" t="s">
        <v>2276</v>
      </c>
      <c r="Q274" s="949"/>
      <c r="S274" s="949" t="s">
        <v>2023</v>
      </c>
      <c r="T274" s="949" t="s">
        <v>2022</v>
      </c>
    </row>
    <row r="275" spans="16:20" x14ac:dyDescent="0.25">
      <c r="P275" s="949" t="s">
        <v>2278</v>
      </c>
      <c r="Q275" s="949"/>
      <c r="S275" s="949"/>
      <c r="T275" s="949" t="s">
        <v>2153</v>
      </c>
    </row>
    <row r="276" spans="16:20" x14ac:dyDescent="0.25">
      <c r="P276" s="949" t="s">
        <v>2686</v>
      </c>
      <c r="Q276" s="949"/>
      <c r="S276" s="949"/>
      <c r="T276" s="949" t="s">
        <v>2128</v>
      </c>
    </row>
    <row r="277" spans="16:20" x14ac:dyDescent="0.25">
      <c r="P277" s="949" t="s">
        <v>2280</v>
      </c>
      <c r="Q277" s="949"/>
      <c r="S277" s="949"/>
      <c r="T277" s="949" t="s">
        <v>2646</v>
      </c>
    </row>
    <row r="278" spans="16:20" x14ac:dyDescent="0.25">
      <c r="P278" s="949" t="s">
        <v>2282</v>
      </c>
      <c r="Q278" s="949"/>
      <c r="S278" s="949" t="s">
        <v>2559</v>
      </c>
      <c r="T278" s="949" t="s">
        <v>2558</v>
      </c>
    </row>
    <row r="279" spans="16:20" x14ac:dyDescent="0.25">
      <c r="P279" s="949" t="s">
        <v>2284</v>
      </c>
      <c r="Q279" s="949"/>
      <c r="S279" s="949" t="s">
        <v>2485</v>
      </c>
      <c r="T279" s="949" t="s">
        <v>2484</v>
      </c>
    </row>
    <row r="280" spans="16:20" x14ac:dyDescent="0.25">
      <c r="P280" s="949" t="s">
        <v>2286</v>
      </c>
      <c r="Q280" s="949"/>
      <c r="S280" s="949" t="s">
        <v>2025</v>
      </c>
      <c r="T280" s="949" t="s">
        <v>2024</v>
      </c>
    </row>
    <row r="281" spans="16:20" x14ac:dyDescent="0.25">
      <c r="P281" s="949" t="s">
        <v>2012</v>
      </c>
      <c r="Q281" s="949" t="s">
        <v>2012</v>
      </c>
      <c r="S281" s="949" t="s">
        <v>2447</v>
      </c>
      <c r="T281" s="949" t="s">
        <v>2446</v>
      </c>
    </row>
    <row r="282" spans="16:20" x14ac:dyDescent="0.25">
      <c r="P282" s="949" t="s">
        <v>2014</v>
      </c>
      <c r="Q282" s="949" t="s">
        <v>2014</v>
      </c>
      <c r="S282" s="949"/>
      <c r="T282" s="949" t="s">
        <v>2612</v>
      </c>
    </row>
    <row r="283" spans="16:20" x14ac:dyDescent="0.25">
      <c r="P283" s="949"/>
      <c r="Q283" s="949" t="s">
        <v>2715</v>
      </c>
      <c r="S283" s="949" t="s">
        <v>2027</v>
      </c>
      <c r="T283" s="949" t="s">
        <v>2026</v>
      </c>
    </row>
    <row r="284" spans="16:20" x14ac:dyDescent="0.25">
      <c r="P284" s="949" t="s">
        <v>2016</v>
      </c>
      <c r="Q284" s="949" t="s">
        <v>2016</v>
      </c>
      <c r="S284" s="949" t="s">
        <v>2136</v>
      </c>
      <c r="T284" s="949" t="s">
        <v>2135</v>
      </c>
    </row>
    <row r="285" spans="16:20" x14ac:dyDescent="0.25">
      <c r="P285" s="949" t="s">
        <v>2383</v>
      </c>
      <c r="Q285" s="949" t="s">
        <v>2383</v>
      </c>
      <c r="S285" s="949" t="s">
        <v>2487</v>
      </c>
      <c r="T285" s="949" t="s">
        <v>2486</v>
      </c>
    </row>
    <row r="286" spans="16:20" x14ac:dyDescent="0.25">
      <c r="P286" s="949" t="s">
        <v>2385</v>
      </c>
      <c r="Q286" s="949" t="s">
        <v>2385</v>
      </c>
      <c r="S286" s="949" t="s">
        <v>2138</v>
      </c>
      <c r="T286" s="949" t="s">
        <v>2137</v>
      </c>
    </row>
    <row r="287" spans="16:20" x14ac:dyDescent="0.25">
      <c r="P287" s="949" t="s">
        <v>2387</v>
      </c>
      <c r="Q287" s="949" t="s">
        <v>2387</v>
      </c>
      <c r="S287" s="949" t="s">
        <v>2029</v>
      </c>
      <c r="T287" s="949" t="s">
        <v>2028</v>
      </c>
    </row>
    <row r="288" spans="16:20" x14ac:dyDescent="0.25">
      <c r="P288" s="949" t="s">
        <v>2389</v>
      </c>
      <c r="Q288" s="949" t="s">
        <v>2389</v>
      </c>
      <c r="S288" s="949" t="s">
        <v>2140</v>
      </c>
      <c r="T288" s="949" t="s">
        <v>2139</v>
      </c>
    </row>
    <row r="289" spans="16:20" x14ac:dyDescent="0.25">
      <c r="P289" s="949" t="s">
        <v>2419</v>
      </c>
      <c r="Q289" s="949" t="s">
        <v>2419</v>
      </c>
      <c r="S289" s="949" t="s">
        <v>2142</v>
      </c>
      <c r="T289" s="949" t="s">
        <v>2141</v>
      </c>
    </row>
    <row r="290" spans="16:20" x14ac:dyDescent="0.25">
      <c r="P290" s="949" t="s">
        <v>2421</v>
      </c>
      <c r="Q290" s="949" t="s">
        <v>2421</v>
      </c>
      <c r="S290" s="949" t="s">
        <v>2614</v>
      </c>
      <c r="T290" s="949" t="s">
        <v>2613</v>
      </c>
    </row>
    <row r="291" spans="16:20" x14ac:dyDescent="0.25">
      <c r="P291" s="949" t="s">
        <v>2423</v>
      </c>
      <c r="Q291" s="949" t="s">
        <v>2423</v>
      </c>
      <c r="S291" s="949" t="s">
        <v>2144</v>
      </c>
      <c r="T291" s="949" t="s">
        <v>2143</v>
      </c>
    </row>
    <row r="292" spans="16:20" x14ac:dyDescent="0.25">
      <c r="P292" s="949" t="s">
        <v>2425</v>
      </c>
      <c r="Q292" s="949" t="s">
        <v>2425</v>
      </c>
      <c r="S292" s="949" t="s">
        <v>2146</v>
      </c>
      <c r="T292" s="949" t="s">
        <v>2145</v>
      </c>
    </row>
    <row r="293" spans="16:20" x14ac:dyDescent="0.25">
      <c r="P293" s="949" t="s">
        <v>2018</v>
      </c>
      <c r="Q293" s="949" t="s">
        <v>2018</v>
      </c>
      <c r="S293" s="949" t="s">
        <v>2148</v>
      </c>
      <c r="T293" s="949" t="s">
        <v>2147</v>
      </c>
    </row>
    <row r="294" spans="16:20" x14ac:dyDescent="0.25">
      <c r="P294" s="949" t="s">
        <v>2020</v>
      </c>
      <c r="Q294" s="949" t="s">
        <v>2020</v>
      </c>
      <c r="S294" s="949" t="s">
        <v>2150</v>
      </c>
      <c r="T294" s="949" t="s">
        <v>2149</v>
      </c>
    </row>
    <row r="295" spans="16:20" x14ac:dyDescent="0.25">
      <c r="P295" s="949" t="s">
        <v>2332</v>
      </c>
      <c r="Q295" s="949" t="s">
        <v>2332</v>
      </c>
      <c r="S295" s="949"/>
      <c r="T295" s="949" t="s">
        <v>2647</v>
      </c>
    </row>
    <row r="296" spans="16:20" x14ac:dyDescent="0.25">
      <c r="P296" s="949"/>
      <c r="Q296" s="949" t="s">
        <v>2716</v>
      </c>
      <c r="S296" s="949" t="s">
        <v>2649</v>
      </c>
      <c r="T296" s="949" t="s">
        <v>2648</v>
      </c>
    </row>
    <row r="297" spans="16:20" x14ac:dyDescent="0.25">
      <c r="P297" s="949" t="s">
        <v>929</v>
      </c>
      <c r="Q297" s="949" t="s">
        <v>929</v>
      </c>
      <c r="S297" s="949" t="s">
        <v>2449</v>
      </c>
      <c r="T297" s="949" t="s">
        <v>2448</v>
      </c>
    </row>
    <row r="298" spans="16:20" x14ac:dyDescent="0.25">
      <c r="P298" s="949" t="s">
        <v>2288</v>
      </c>
      <c r="Q298" s="949" t="s">
        <v>2288</v>
      </c>
      <c r="S298" s="949" t="s">
        <v>2451</v>
      </c>
      <c r="T298" s="949" t="s">
        <v>2450</v>
      </c>
    </row>
    <row r="299" spans="16:20" x14ac:dyDescent="0.25">
      <c r="P299" s="949" t="s">
        <v>2393</v>
      </c>
      <c r="Q299" s="949" t="s">
        <v>2393</v>
      </c>
      <c r="S299" s="949" t="s">
        <v>2453</v>
      </c>
      <c r="T299" s="949" t="s">
        <v>2452</v>
      </c>
    </row>
    <row r="300" spans="16:20" x14ac:dyDescent="0.25">
      <c r="P300" s="949" t="s">
        <v>2290</v>
      </c>
      <c r="Q300" s="949" t="s">
        <v>2290</v>
      </c>
      <c r="S300" s="949" t="s">
        <v>2651</v>
      </c>
      <c r="T300" s="949" t="s">
        <v>2650</v>
      </c>
    </row>
    <row r="301" spans="16:20" x14ac:dyDescent="0.25">
      <c r="P301" s="949"/>
      <c r="Q301" s="949" t="s">
        <v>2717</v>
      </c>
      <c r="S301" s="949" t="s">
        <v>2455</v>
      </c>
      <c r="T301" s="949" t="s">
        <v>2454</v>
      </c>
    </row>
    <row r="302" spans="16:20" x14ac:dyDescent="0.25">
      <c r="P302" s="949" t="s">
        <v>2022</v>
      </c>
      <c r="Q302" s="949" t="s">
        <v>2022</v>
      </c>
      <c r="S302" s="949" t="s">
        <v>2457</v>
      </c>
      <c r="T302" s="949" t="s">
        <v>2456</v>
      </c>
    </row>
    <row r="303" spans="16:20" x14ac:dyDescent="0.25">
      <c r="P303" s="949" t="s">
        <v>2153</v>
      </c>
      <c r="Q303" s="949" t="s">
        <v>2153</v>
      </c>
      <c r="S303" s="949" t="s">
        <v>2459</v>
      </c>
      <c r="T303" s="949" t="s">
        <v>2458</v>
      </c>
    </row>
    <row r="304" spans="16:20" x14ac:dyDescent="0.25">
      <c r="P304" s="949" t="s">
        <v>2128</v>
      </c>
      <c r="Q304" s="949" t="s">
        <v>2128</v>
      </c>
      <c r="S304" s="949" t="s">
        <v>2461</v>
      </c>
      <c r="T304" s="949" t="s">
        <v>2460</v>
      </c>
    </row>
    <row r="305" spans="16:20" x14ac:dyDescent="0.25">
      <c r="P305" s="949" t="s">
        <v>2646</v>
      </c>
      <c r="Q305" s="949" t="s">
        <v>2646</v>
      </c>
      <c r="S305" s="949" t="s">
        <v>2463</v>
      </c>
      <c r="T305" s="949" t="s">
        <v>2462</v>
      </c>
    </row>
    <row r="306" spans="16:20" x14ac:dyDescent="0.25">
      <c r="P306" s="949" t="s">
        <v>2558</v>
      </c>
      <c r="Q306" s="949" t="s">
        <v>2558</v>
      </c>
      <c r="S306" s="949"/>
      <c r="T306" s="949" t="s">
        <v>2292</v>
      </c>
    </row>
    <row r="307" spans="16:20" x14ac:dyDescent="0.25">
      <c r="P307" s="949" t="s">
        <v>2484</v>
      </c>
      <c r="Q307" s="949" t="s">
        <v>2484</v>
      </c>
      <c r="S307" s="949" t="s">
        <v>2619</v>
      </c>
      <c r="T307" s="949" t="s">
        <v>2618</v>
      </c>
    </row>
    <row r="308" spans="16:20" x14ac:dyDescent="0.25">
      <c r="P308" s="949" t="s">
        <v>2024</v>
      </c>
      <c r="Q308" s="949" t="s">
        <v>2024</v>
      </c>
      <c r="S308" s="949" t="s">
        <v>2617</v>
      </c>
      <c r="T308" s="949" t="s">
        <v>2616</v>
      </c>
    </row>
    <row r="309" spans="16:20" x14ac:dyDescent="0.25">
      <c r="P309" s="949" t="s">
        <v>2446</v>
      </c>
      <c r="Q309" s="949" t="s">
        <v>2446</v>
      </c>
      <c r="S309" s="949" t="s">
        <v>2621</v>
      </c>
      <c r="T309" s="949" t="s">
        <v>2620</v>
      </c>
    </row>
    <row r="310" spans="16:20" x14ac:dyDescent="0.25">
      <c r="P310" s="949" t="s">
        <v>2612</v>
      </c>
      <c r="Q310" s="949" t="s">
        <v>2612</v>
      </c>
      <c r="S310" s="949" t="s">
        <v>2033</v>
      </c>
      <c r="T310" s="949" t="s">
        <v>2032</v>
      </c>
    </row>
    <row r="311" spans="16:20" x14ac:dyDescent="0.25">
      <c r="P311" s="949" t="s">
        <v>2026</v>
      </c>
      <c r="Q311" s="949" t="s">
        <v>2026</v>
      </c>
      <c r="S311" s="949"/>
      <c r="T311" s="949" t="s">
        <v>2293</v>
      </c>
    </row>
    <row r="312" spans="16:20" x14ac:dyDescent="0.25">
      <c r="P312" s="949" t="s">
        <v>2135</v>
      </c>
      <c r="Q312" s="949"/>
      <c r="S312" s="949" t="s">
        <v>2335</v>
      </c>
      <c r="T312" s="949" t="s">
        <v>2334</v>
      </c>
    </row>
    <row r="313" spans="16:20" x14ac:dyDescent="0.25">
      <c r="P313" s="949" t="s">
        <v>2486</v>
      </c>
      <c r="Q313" s="949" t="s">
        <v>2486</v>
      </c>
      <c r="S313" s="949" t="s">
        <v>2674</v>
      </c>
      <c r="T313" s="949" t="s">
        <v>2673</v>
      </c>
    </row>
    <row r="314" spans="16:20" x14ac:dyDescent="0.25">
      <c r="P314" s="949" t="s">
        <v>2137</v>
      </c>
      <c r="Q314" s="949"/>
      <c r="S314" s="949" t="s">
        <v>2678</v>
      </c>
      <c r="T314" s="949" t="s">
        <v>2677</v>
      </c>
    </row>
    <row r="315" spans="16:20" x14ac:dyDescent="0.25">
      <c r="P315" s="949" t="s">
        <v>2028</v>
      </c>
      <c r="Q315" s="949" t="s">
        <v>2028</v>
      </c>
      <c r="S315" s="949" t="s">
        <v>2676</v>
      </c>
      <c r="T315" s="949" t="s">
        <v>2675</v>
      </c>
    </row>
    <row r="316" spans="16:20" x14ac:dyDescent="0.25">
      <c r="P316" s="949" t="s">
        <v>2139</v>
      </c>
      <c r="Q316" s="949" t="s">
        <v>2139</v>
      </c>
      <c r="S316" s="949" t="s">
        <v>2035</v>
      </c>
      <c r="T316" s="949" t="s">
        <v>2034</v>
      </c>
    </row>
    <row r="317" spans="16:20" x14ac:dyDescent="0.25">
      <c r="P317" s="949" t="s">
        <v>2141</v>
      </c>
      <c r="Q317" s="949" t="s">
        <v>2141</v>
      </c>
      <c r="S317" s="949" t="s">
        <v>2038</v>
      </c>
      <c r="T317" s="949" t="s">
        <v>2036</v>
      </c>
    </row>
    <row r="318" spans="16:20" x14ac:dyDescent="0.25">
      <c r="P318" s="949"/>
      <c r="Q318" s="949" t="s">
        <v>2718</v>
      </c>
      <c r="S318" s="949"/>
      <c r="T318" s="949" t="s">
        <v>2037</v>
      </c>
    </row>
    <row r="319" spans="16:20" x14ac:dyDescent="0.25">
      <c r="P319" s="949" t="s">
        <v>2613</v>
      </c>
      <c r="Q319" s="949" t="s">
        <v>2613</v>
      </c>
      <c r="S319" s="949"/>
      <c r="T319" s="949" t="s">
        <v>2294</v>
      </c>
    </row>
    <row r="320" spans="16:20" x14ac:dyDescent="0.25">
      <c r="P320" s="949" t="s">
        <v>2143</v>
      </c>
      <c r="Q320" s="949" t="s">
        <v>2143</v>
      </c>
      <c r="S320" s="949"/>
      <c r="T320" s="949" t="s">
        <v>58</v>
      </c>
    </row>
    <row r="321" spans="16:20" x14ac:dyDescent="0.25">
      <c r="P321" s="949" t="s">
        <v>2145</v>
      </c>
      <c r="Q321" s="949" t="s">
        <v>2145</v>
      </c>
      <c r="S321" s="949"/>
      <c r="T321" s="949" t="s">
        <v>2041</v>
      </c>
    </row>
    <row r="322" spans="16:20" x14ac:dyDescent="0.25">
      <c r="P322" s="949" t="s">
        <v>2147</v>
      </c>
      <c r="Q322" s="949" t="s">
        <v>2147</v>
      </c>
      <c r="S322" s="949"/>
      <c r="T322" s="949" t="s">
        <v>2530</v>
      </c>
    </row>
    <row r="323" spans="16:20" x14ac:dyDescent="0.25">
      <c r="P323" s="949" t="s">
        <v>2149</v>
      </c>
      <c r="Q323" s="949" t="s">
        <v>2149</v>
      </c>
      <c r="S323" s="949"/>
      <c r="T323" s="949" t="s">
        <v>2295</v>
      </c>
    </row>
    <row r="324" spans="16:20" x14ac:dyDescent="0.25">
      <c r="P324" s="949" t="s">
        <v>2647</v>
      </c>
      <c r="Q324" s="949" t="s">
        <v>2647</v>
      </c>
      <c r="S324" s="949" t="s">
        <v>2358</v>
      </c>
      <c r="T324" s="949" t="s">
        <v>2357</v>
      </c>
    </row>
    <row r="325" spans="16:20" x14ac:dyDescent="0.25">
      <c r="P325" s="949" t="s">
        <v>2648</v>
      </c>
      <c r="Q325" s="949" t="s">
        <v>2648</v>
      </c>
      <c r="S325" s="949"/>
      <c r="T325" s="949" t="s">
        <v>2466</v>
      </c>
    </row>
    <row r="326" spans="16:20" x14ac:dyDescent="0.25">
      <c r="P326" s="949" t="s">
        <v>2448</v>
      </c>
      <c r="Q326" s="949" t="s">
        <v>2448</v>
      </c>
      <c r="S326" s="949"/>
      <c r="T326" s="949" t="s">
        <v>2467</v>
      </c>
    </row>
    <row r="327" spans="16:20" x14ac:dyDescent="0.25">
      <c r="P327" s="949" t="s">
        <v>2450</v>
      </c>
      <c r="Q327" s="949" t="s">
        <v>2450</v>
      </c>
      <c r="S327" s="949"/>
      <c r="T327" s="949" t="s">
        <v>2296</v>
      </c>
    </row>
    <row r="328" spans="16:20" x14ac:dyDescent="0.25">
      <c r="P328" s="949" t="s">
        <v>2452</v>
      </c>
      <c r="Q328" s="949" t="s">
        <v>2452</v>
      </c>
      <c r="S328" s="949" t="s">
        <v>2298</v>
      </c>
      <c r="T328" s="949" t="s">
        <v>2297</v>
      </c>
    </row>
    <row r="329" spans="16:20" x14ac:dyDescent="0.25">
      <c r="P329" s="949" t="s">
        <v>2650</v>
      </c>
      <c r="Q329" s="949" t="s">
        <v>2650</v>
      </c>
      <c r="S329" s="949" t="s">
        <v>2051</v>
      </c>
      <c r="T329" s="949" t="s">
        <v>2050</v>
      </c>
    </row>
    <row r="330" spans="16:20" x14ac:dyDescent="0.25">
      <c r="P330" s="949" t="s">
        <v>2454</v>
      </c>
      <c r="Q330" s="949" t="s">
        <v>2454</v>
      </c>
      <c r="S330" s="949" t="s">
        <v>2053</v>
      </c>
      <c r="T330" s="949" t="s">
        <v>2052</v>
      </c>
    </row>
    <row r="331" spans="16:20" x14ac:dyDescent="0.25">
      <c r="P331" s="949" t="s">
        <v>2456</v>
      </c>
      <c r="Q331" s="949" t="s">
        <v>2456</v>
      </c>
      <c r="S331" s="949" t="s">
        <v>2043</v>
      </c>
      <c r="T331" s="949" t="s">
        <v>2042</v>
      </c>
    </row>
    <row r="332" spans="16:20" x14ac:dyDescent="0.25">
      <c r="P332" s="949" t="s">
        <v>2458</v>
      </c>
      <c r="Q332" s="949" t="s">
        <v>2458</v>
      </c>
      <c r="S332" s="949" t="s">
        <v>2641</v>
      </c>
      <c r="T332" s="949" t="s">
        <v>2640</v>
      </c>
    </row>
    <row r="333" spans="16:20" x14ac:dyDescent="0.25">
      <c r="P333" s="949" t="s">
        <v>2460</v>
      </c>
      <c r="Q333" s="949" t="s">
        <v>2460</v>
      </c>
      <c r="S333" s="949" t="s">
        <v>2643</v>
      </c>
      <c r="T333" s="949" t="s">
        <v>2642</v>
      </c>
    </row>
    <row r="334" spans="16:20" x14ac:dyDescent="0.25">
      <c r="P334" s="949" t="s">
        <v>2462</v>
      </c>
      <c r="Q334" s="949" t="s">
        <v>2462</v>
      </c>
      <c r="S334" s="949" t="s">
        <v>2489</v>
      </c>
      <c r="T334" s="949" t="s">
        <v>2488</v>
      </c>
    </row>
    <row r="335" spans="16:20" x14ac:dyDescent="0.25">
      <c r="P335" s="949" t="s">
        <v>2292</v>
      </c>
      <c r="Q335" s="949" t="s">
        <v>2292</v>
      </c>
      <c r="S335" s="949" t="s">
        <v>2491</v>
      </c>
      <c r="T335" s="949" t="s">
        <v>2490</v>
      </c>
    </row>
    <row r="336" spans="16:20" x14ac:dyDescent="0.25">
      <c r="P336" s="949" t="s">
        <v>2618</v>
      </c>
      <c r="Q336" s="949" t="s">
        <v>2618</v>
      </c>
      <c r="S336" s="949" t="s">
        <v>2493</v>
      </c>
      <c r="T336" s="949" t="s">
        <v>2492</v>
      </c>
    </row>
    <row r="337" spans="16:20" x14ac:dyDescent="0.25">
      <c r="P337" s="949" t="s">
        <v>2616</v>
      </c>
      <c r="Q337" s="949" t="s">
        <v>2616</v>
      </c>
      <c r="S337" s="949" t="s">
        <v>2645</v>
      </c>
      <c r="T337" s="949" t="s">
        <v>2644</v>
      </c>
    </row>
    <row r="338" spans="16:20" x14ac:dyDescent="0.25">
      <c r="P338" s="949" t="s">
        <v>2620</v>
      </c>
      <c r="Q338" s="949" t="s">
        <v>2620</v>
      </c>
      <c r="S338" s="949" t="s">
        <v>2495</v>
      </c>
      <c r="T338" s="949" t="s">
        <v>2494</v>
      </c>
    </row>
    <row r="339" spans="16:20" x14ac:dyDescent="0.25">
      <c r="P339" s="949"/>
      <c r="Q339" s="949" t="s">
        <v>2719</v>
      </c>
      <c r="S339" s="949" t="s">
        <v>2497</v>
      </c>
      <c r="T339" s="949" t="s">
        <v>2496</v>
      </c>
    </row>
    <row r="340" spans="16:20" x14ac:dyDescent="0.25">
      <c r="P340" s="949" t="s">
        <v>2032</v>
      </c>
      <c r="Q340" s="949" t="s">
        <v>2032</v>
      </c>
      <c r="S340" s="949" t="s">
        <v>2499</v>
      </c>
      <c r="T340" s="949" t="s">
        <v>2498</v>
      </c>
    </row>
    <row r="341" spans="16:20" x14ac:dyDescent="0.25">
      <c r="P341" s="949" t="s">
        <v>2293</v>
      </c>
      <c r="Q341" s="949" t="s">
        <v>2293</v>
      </c>
      <c r="S341" s="949" t="s">
        <v>2501</v>
      </c>
      <c r="T341" s="949" t="s">
        <v>2500</v>
      </c>
    </row>
    <row r="342" spans="16:20" x14ac:dyDescent="0.25">
      <c r="P342" s="949" t="s">
        <v>2334</v>
      </c>
      <c r="Q342" s="949" t="s">
        <v>2334</v>
      </c>
      <c r="S342" s="949" t="s">
        <v>2503</v>
      </c>
      <c r="T342" s="949" t="s">
        <v>2502</v>
      </c>
    </row>
    <row r="343" spans="16:20" x14ac:dyDescent="0.25">
      <c r="P343" s="949" t="s">
        <v>2673</v>
      </c>
      <c r="Q343" s="949" t="s">
        <v>2673</v>
      </c>
      <c r="S343" s="949" t="s">
        <v>2653</v>
      </c>
      <c r="T343" s="949" t="s">
        <v>2652</v>
      </c>
    </row>
    <row r="344" spans="16:20" x14ac:dyDescent="0.25">
      <c r="P344" s="949" t="s">
        <v>2677</v>
      </c>
      <c r="Q344" s="949" t="s">
        <v>2677</v>
      </c>
      <c r="S344" s="949" t="s">
        <v>2655</v>
      </c>
      <c r="T344" s="949" t="s">
        <v>2654</v>
      </c>
    </row>
    <row r="345" spans="16:20" x14ac:dyDescent="0.25">
      <c r="P345" s="949" t="s">
        <v>2675</v>
      </c>
      <c r="Q345" s="949" t="s">
        <v>2675</v>
      </c>
      <c r="S345" s="949" t="s">
        <v>2469</v>
      </c>
      <c r="T345" s="949" t="s">
        <v>2468</v>
      </c>
    </row>
    <row r="346" spans="16:20" x14ac:dyDescent="0.25">
      <c r="P346" s="949" t="s">
        <v>2034</v>
      </c>
      <c r="Q346" s="949" t="s">
        <v>2034</v>
      </c>
      <c r="S346" s="949" t="s">
        <v>2471</v>
      </c>
      <c r="T346" s="949" t="s">
        <v>2470</v>
      </c>
    </row>
    <row r="347" spans="16:20" x14ac:dyDescent="0.25">
      <c r="P347" s="949" t="s">
        <v>2036</v>
      </c>
      <c r="Q347" s="949" t="s">
        <v>2036</v>
      </c>
      <c r="S347" s="949" t="s">
        <v>2473</v>
      </c>
      <c r="T347" s="949" t="s">
        <v>2472</v>
      </c>
    </row>
    <row r="348" spans="16:20" x14ac:dyDescent="0.25">
      <c r="P348" s="949" t="s">
        <v>2037</v>
      </c>
      <c r="Q348" s="949"/>
      <c r="S348" s="949" t="s">
        <v>2657</v>
      </c>
      <c r="T348" s="949" t="s">
        <v>2656</v>
      </c>
    </row>
    <row r="349" spans="16:20" x14ac:dyDescent="0.25">
      <c r="P349" s="949" t="s">
        <v>2294</v>
      </c>
      <c r="Q349" s="949" t="s">
        <v>2294</v>
      </c>
      <c r="S349" s="949" t="s">
        <v>2475</v>
      </c>
      <c r="T349" s="949" t="s">
        <v>2474</v>
      </c>
    </row>
    <row r="350" spans="16:20" x14ac:dyDescent="0.25">
      <c r="P350" s="949" t="s">
        <v>58</v>
      </c>
      <c r="Q350" s="949" t="s">
        <v>58</v>
      </c>
      <c r="S350" s="949" t="s">
        <v>2477</v>
      </c>
      <c r="T350" s="949" t="s">
        <v>2476</v>
      </c>
    </row>
    <row r="351" spans="16:20" x14ac:dyDescent="0.25">
      <c r="P351" s="949" t="s">
        <v>2041</v>
      </c>
      <c r="Q351" s="949" t="s">
        <v>2041</v>
      </c>
      <c r="S351" s="949" t="s">
        <v>2479</v>
      </c>
      <c r="T351" s="949" t="s">
        <v>2478</v>
      </c>
    </row>
    <row r="352" spans="16:20" x14ac:dyDescent="0.25">
      <c r="P352" s="949" t="s">
        <v>2530</v>
      </c>
      <c r="Q352" s="949" t="s">
        <v>2530</v>
      </c>
      <c r="S352" s="949" t="s">
        <v>2481</v>
      </c>
      <c r="T352" s="949" t="s">
        <v>2480</v>
      </c>
    </row>
    <row r="353" spans="16:20" x14ac:dyDescent="0.25">
      <c r="P353" s="949" t="s">
        <v>2295</v>
      </c>
      <c r="Q353" s="949" t="s">
        <v>2295</v>
      </c>
      <c r="S353" s="949" t="s">
        <v>2483</v>
      </c>
      <c r="T353" s="949" t="s">
        <v>2482</v>
      </c>
    </row>
    <row r="354" spans="16:20" x14ac:dyDescent="0.25">
      <c r="P354" s="949" t="s">
        <v>2357</v>
      </c>
      <c r="Q354" s="949" t="s">
        <v>2357</v>
      </c>
      <c r="S354" s="949" t="s">
        <v>2045</v>
      </c>
      <c r="T354" s="949" t="s">
        <v>2044</v>
      </c>
    </row>
    <row r="355" spans="16:20" x14ac:dyDescent="0.25">
      <c r="P355" s="949" t="s">
        <v>2466</v>
      </c>
      <c r="Q355" s="949" t="s">
        <v>2466</v>
      </c>
      <c r="S355" s="949" t="s">
        <v>2047</v>
      </c>
      <c r="T355" s="949" t="s">
        <v>2046</v>
      </c>
    </row>
    <row r="356" spans="16:20" x14ac:dyDescent="0.25">
      <c r="P356" s="949" t="s">
        <v>2467</v>
      </c>
      <c r="Q356" s="949" t="s">
        <v>2467</v>
      </c>
      <c r="S356" s="949" t="s">
        <v>2049</v>
      </c>
      <c r="T356" s="949" t="s">
        <v>2048</v>
      </c>
    </row>
    <row r="357" spans="16:20" x14ac:dyDescent="0.25">
      <c r="P357" s="949" t="s">
        <v>2296</v>
      </c>
      <c r="Q357" s="949" t="s">
        <v>2296</v>
      </c>
      <c r="S357" s="949" t="s">
        <v>2155</v>
      </c>
      <c r="T357" s="949" t="s">
        <v>2154</v>
      </c>
    </row>
    <row r="358" spans="16:20" x14ac:dyDescent="0.25">
      <c r="P358" s="949" t="s">
        <v>2297</v>
      </c>
      <c r="Q358" s="949"/>
      <c r="S358" s="949" t="s">
        <v>2465</v>
      </c>
      <c r="T358" s="949" t="s">
        <v>2464</v>
      </c>
    </row>
    <row r="359" spans="16:20" x14ac:dyDescent="0.25">
      <c r="P359" s="949" t="s">
        <v>2050</v>
      </c>
      <c r="Q359" s="949" t="s">
        <v>2050</v>
      </c>
      <c r="S359" s="949" t="s">
        <v>2300</v>
      </c>
      <c r="T359" s="949" t="s">
        <v>2299</v>
      </c>
    </row>
    <row r="360" spans="16:20" x14ac:dyDescent="0.25">
      <c r="P360" s="949" t="s">
        <v>2052</v>
      </c>
      <c r="Q360" s="949"/>
      <c r="S360" s="949" t="s">
        <v>2055</v>
      </c>
      <c r="T360" s="949" t="s">
        <v>2054</v>
      </c>
    </row>
    <row r="361" spans="16:20" x14ac:dyDescent="0.25">
      <c r="P361" s="949" t="s">
        <v>2042</v>
      </c>
      <c r="Q361" s="949" t="s">
        <v>2042</v>
      </c>
      <c r="S361" s="949" t="s">
        <v>2561</v>
      </c>
      <c r="T361" s="949" t="s">
        <v>2560</v>
      </c>
    </row>
    <row r="362" spans="16:20" x14ac:dyDescent="0.25">
      <c r="P362" s="949" t="s">
        <v>2640</v>
      </c>
      <c r="Q362" s="949" t="s">
        <v>2640</v>
      </c>
      <c r="S362" s="949" t="s">
        <v>2157</v>
      </c>
      <c r="T362" s="949" t="s">
        <v>2156</v>
      </c>
    </row>
    <row r="363" spans="16:20" x14ac:dyDescent="0.25">
      <c r="P363" s="949" t="s">
        <v>2642</v>
      </c>
      <c r="Q363" s="949" t="s">
        <v>2642</v>
      </c>
      <c r="S363" s="949"/>
      <c r="T363" s="949" t="s">
        <v>2337</v>
      </c>
    </row>
    <row r="364" spans="16:20" x14ac:dyDescent="0.25">
      <c r="P364" s="949" t="s">
        <v>2488</v>
      </c>
      <c r="Q364" s="949" t="s">
        <v>2488</v>
      </c>
      <c r="S364" s="949" t="s">
        <v>2302</v>
      </c>
      <c r="T364" s="949" t="s">
        <v>2301</v>
      </c>
    </row>
    <row r="365" spans="16:20" x14ac:dyDescent="0.25">
      <c r="P365" s="949" t="s">
        <v>2490</v>
      </c>
      <c r="Q365" s="949" t="s">
        <v>2490</v>
      </c>
      <c r="S365" s="949" t="s">
        <v>2304</v>
      </c>
      <c r="T365" s="949" t="s">
        <v>2303</v>
      </c>
    </row>
    <row r="366" spans="16:20" x14ac:dyDescent="0.25">
      <c r="P366" s="949" t="s">
        <v>2492</v>
      </c>
      <c r="Q366" s="949" t="s">
        <v>2492</v>
      </c>
      <c r="S366" s="949" t="s">
        <v>2057</v>
      </c>
      <c r="T366" s="949" t="s">
        <v>2056</v>
      </c>
    </row>
    <row r="367" spans="16:20" x14ac:dyDescent="0.25">
      <c r="P367" s="949" t="s">
        <v>2644</v>
      </c>
      <c r="Q367" s="949" t="s">
        <v>2644</v>
      </c>
      <c r="S367" s="949" t="s">
        <v>2059</v>
      </c>
      <c r="T367" s="949" t="s">
        <v>2058</v>
      </c>
    </row>
    <row r="368" spans="16:20" x14ac:dyDescent="0.25">
      <c r="P368" s="949" t="s">
        <v>2494</v>
      </c>
      <c r="Q368" s="949" t="s">
        <v>2494</v>
      </c>
      <c r="S368" s="949" t="s">
        <v>2134</v>
      </c>
      <c r="T368" s="949" t="s">
        <v>2133</v>
      </c>
    </row>
    <row r="369" spans="16:20" x14ac:dyDescent="0.25">
      <c r="P369" s="949" t="s">
        <v>2496</v>
      </c>
      <c r="Q369" s="949" t="s">
        <v>2496</v>
      </c>
      <c r="S369" s="949" t="s">
        <v>2121</v>
      </c>
      <c r="T369" s="949" t="s">
        <v>2120</v>
      </c>
    </row>
    <row r="370" spans="16:20" x14ac:dyDescent="0.25">
      <c r="P370" s="949" t="s">
        <v>2498</v>
      </c>
      <c r="Q370" s="949" t="s">
        <v>2498</v>
      </c>
      <c r="S370" s="949" t="s">
        <v>2306</v>
      </c>
      <c r="T370" s="949" t="s">
        <v>2305</v>
      </c>
    </row>
    <row r="371" spans="16:20" x14ac:dyDescent="0.25">
      <c r="P371" s="949" t="s">
        <v>2500</v>
      </c>
      <c r="Q371" s="949" t="s">
        <v>2500</v>
      </c>
      <c r="S371" s="949" t="s">
        <v>2061</v>
      </c>
      <c r="T371" s="949" t="s">
        <v>2060</v>
      </c>
    </row>
    <row r="372" spans="16:20" x14ac:dyDescent="0.25">
      <c r="P372" s="949" t="s">
        <v>2502</v>
      </c>
      <c r="Q372" s="949" t="s">
        <v>2502</v>
      </c>
      <c r="S372" s="949" t="s">
        <v>2308</v>
      </c>
      <c r="T372" s="949" t="s">
        <v>2307</v>
      </c>
    </row>
    <row r="373" spans="16:20" x14ac:dyDescent="0.25">
      <c r="P373" s="949" t="s">
        <v>2652</v>
      </c>
      <c r="Q373" s="949" t="s">
        <v>2652</v>
      </c>
      <c r="S373" s="949" t="s">
        <v>2063</v>
      </c>
      <c r="T373" s="949" t="s">
        <v>2062</v>
      </c>
    </row>
    <row r="374" spans="16:20" x14ac:dyDescent="0.25">
      <c r="P374" s="949" t="s">
        <v>2654</v>
      </c>
      <c r="Q374" s="949" t="s">
        <v>2654</v>
      </c>
      <c r="S374" s="949" t="s">
        <v>2065</v>
      </c>
      <c r="T374" s="949" t="s">
        <v>2064</v>
      </c>
    </row>
    <row r="375" spans="16:20" x14ac:dyDescent="0.25">
      <c r="P375" s="949" t="s">
        <v>2468</v>
      </c>
      <c r="Q375" s="949" t="s">
        <v>2468</v>
      </c>
      <c r="S375" s="949" t="s">
        <v>2067</v>
      </c>
      <c r="T375" s="949" t="s">
        <v>2066</v>
      </c>
    </row>
    <row r="376" spans="16:20" x14ac:dyDescent="0.25">
      <c r="P376" s="949" t="s">
        <v>2470</v>
      </c>
      <c r="Q376" s="949" t="s">
        <v>2470</v>
      </c>
      <c r="S376" s="949" t="s">
        <v>2069</v>
      </c>
      <c r="T376" s="949" t="s">
        <v>2068</v>
      </c>
    </row>
    <row r="377" spans="16:20" x14ac:dyDescent="0.25">
      <c r="P377" s="949" t="s">
        <v>2472</v>
      </c>
      <c r="Q377" s="949" t="s">
        <v>2472</v>
      </c>
      <c r="S377" s="949" t="s">
        <v>2689</v>
      </c>
      <c r="T377" s="949" t="s">
        <v>2688</v>
      </c>
    </row>
    <row r="378" spans="16:20" x14ac:dyDescent="0.25">
      <c r="P378" s="949" t="s">
        <v>2656</v>
      </c>
      <c r="Q378" s="949" t="s">
        <v>2656</v>
      </c>
      <c r="S378" s="949" t="s">
        <v>2563</v>
      </c>
      <c r="T378" s="949" t="s">
        <v>2562</v>
      </c>
    </row>
    <row r="379" spans="16:20" x14ac:dyDescent="0.25">
      <c r="P379" s="949" t="s">
        <v>2474</v>
      </c>
      <c r="Q379" s="949" t="s">
        <v>2474</v>
      </c>
      <c r="S379" s="949" t="s">
        <v>2071</v>
      </c>
      <c r="T379" s="949" t="s">
        <v>2070</v>
      </c>
    </row>
    <row r="380" spans="16:20" x14ac:dyDescent="0.25">
      <c r="P380" s="949" t="s">
        <v>2476</v>
      </c>
      <c r="Q380" s="949" t="s">
        <v>2476</v>
      </c>
      <c r="S380" s="949" t="s">
        <v>2073</v>
      </c>
      <c r="T380" s="949" t="s">
        <v>2072</v>
      </c>
    </row>
    <row r="381" spans="16:20" x14ac:dyDescent="0.25">
      <c r="P381" s="949" t="s">
        <v>2478</v>
      </c>
      <c r="Q381" s="949" t="s">
        <v>2478</v>
      </c>
      <c r="S381" s="949" t="s">
        <v>2075</v>
      </c>
      <c r="T381" s="949" t="s">
        <v>2074</v>
      </c>
    </row>
    <row r="382" spans="16:20" x14ac:dyDescent="0.25">
      <c r="P382" s="949" t="s">
        <v>2480</v>
      </c>
      <c r="Q382" s="949" t="s">
        <v>2480</v>
      </c>
      <c r="S382" s="949" t="s">
        <v>2310</v>
      </c>
      <c r="T382" s="949" t="s">
        <v>2309</v>
      </c>
    </row>
    <row r="383" spans="16:20" x14ac:dyDescent="0.25">
      <c r="P383" s="949" t="s">
        <v>2482</v>
      </c>
      <c r="Q383" s="949" t="s">
        <v>2482</v>
      </c>
      <c r="S383" s="949" t="s">
        <v>2632</v>
      </c>
      <c r="T383" s="949" t="s">
        <v>2631</v>
      </c>
    </row>
    <row r="384" spans="16:20" x14ac:dyDescent="0.25">
      <c r="P384" s="949" t="s">
        <v>2044</v>
      </c>
      <c r="Q384" s="949" t="s">
        <v>2044</v>
      </c>
      <c r="S384" s="949" t="s">
        <v>2565</v>
      </c>
      <c r="T384" s="949" t="s">
        <v>2564</v>
      </c>
    </row>
    <row r="385" spans="16:20" x14ac:dyDescent="0.25">
      <c r="P385" s="949" t="s">
        <v>2046</v>
      </c>
      <c r="Q385" s="949" t="s">
        <v>2046</v>
      </c>
      <c r="S385" s="949" t="s">
        <v>2077</v>
      </c>
      <c r="T385" s="949" t="s">
        <v>2076</v>
      </c>
    </row>
    <row r="386" spans="16:20" x14ac:dyDescent="0.25">
      <c r="P386" s="949" t="s">
        <v>2048</v>
      </c>
      <c r="Q386" s="949" t="s">
        <v>2048</v>
      </c>
      <c r="S386" s="949" t="s">
        <v>2312</v>
      </c>
      <c r="T386" s="949" t="s">
        <v>2311</v>
      </c>
    </row>
    <row r="387" spans="16:20" x14ac:dyDescent="0.25">
      <c r="P387" s="949"/>
      <c r="Q387" s="949" t="s">
        <v>2720</v>
      </c>
      <c r="S387" s="949" t="s">
        <v>2396</v>
      </c>
      <c r="T387" s="949" t="s">
        <v>2395</v>
      </c>
    </row>
    <row r="388" spans="16:20" x14ac:dyDescent="0.25">
      <c r="P388" s="949"/>
      <c r="Q388" s="949" t="s">
        <v>2721</v>
      </c>
      <c r="S388" s="949" t="s">
        <v>2079</v>
      </c>
      <c r="T388" s="949" t="s">
        <v>2078</v>
      </c>
    </row>
    <row r="389" spans="16:20" x14ac:dyDescent="0.25">
      <c r="P389" s="949"/>
      <c r="Q389" s="949" t="s">
        <v>2722</v>
      </c>
      <c r="S389" s="949" t="s">
        <v>2081</v>
      </c>
      <c r="T389" s="949" t="s">
        <v>2080</v>
      </c>
    </row>
    <row r="390" spans="16:20" x14ac:dyDescent="0.25">
      <c r="P390" s="949"/>
      <c r="Q390" s="949" t="s">
        <v>2738</v>
      </c>
      <c r="S390" s="949" t="s">
        <v>2314</v>
      </c>
      <c r="T390" s="949" t="s">
        <v>2313</v>
      </c>
    </row>
    <row r="391" spans="16:20" x14ac:dyDescent="0.25">
      <c r="P391" s="949" t="s">
        <v>2154</v>
      </c>
      <c r="Q391" s="949" t="s">
        <v>2154</v>
      </c>
      <c r="S391" s="949" t="s">
        <v>2083</v>
      </c>
      <c r="T391" s="949" t="s">
        <v>2082</v>
      </c>
    </row>
    <row r="392" spans="16:20" x14ac:dyDescent="0.25">
      <c r="P392" s="949" t="s">
        <v>2464</v>
      </c>
      <c r="Q392" s="949" t="s">
        <v>2464</v>
      </c>
      <c r="S392" s="949" t="s">
        <v>2316</v>
      </c>
      <c r="T392" s="949" t="s">
        <v>2315</v>
      </c>
    </row>
    <row r="393" spans="16:20" x14ac:dyDescent="0.25">
      <c r="P393" s="949" t="s">
        <v>2299</v>
      </c>
      <c r="Q393" s="949" t="s">
        <v>2299</v>
      </c>
      <c r="S393" s="949" t="s">
        <v>2085</v>
      </c>
      <c r="T393" s="949" t="s">
        <v>2084</v>
      </c>
    </row>
    <row r="394" spans="16:20" x14ac:dyDescent="0.25">
      <c r="P394" s="949" t="s">
        <v>2054</v>
      </c>
      <c r="Q394" s="949" t="s">
        <v>2054</v>
      </c>
      <c r="S394" s="949" t="s">
        <v>2532</v>
      </c>
      <c r="T394" s="949" t="s">
        <v>2531</v>
      </c>
    </row>
    <row r="395" spans="16:20" x14ac:dyDescent="0.25">
      <c r="P395" s="949"/>
      <c r="Q395" s="949" t="s">
        <v>1736</v>
      </c>
      <c r="S395" s="949" t="s">
        <v>2087</v>
      </c>
      <c r="T395" s="949" t="s">
        <v>2086</v>
      </c>
    </row>
    <row r="396" spans="16:20" x14ac:dyDescent="0.25">
      <c r="P396" s="949"/>
      <c r="Q396" s="949" t="s">
        <v>2723</v>
      </c>
      <c r="S396" s="949"/>
      <c r="T396" s="949" t="s">
        <v>2533</v>
      </c>
    </row>
    <row r="397" spans="16:20" x14ac:dyDescent="0.25">
      <c r="P397" s="949"/>
      <c r="Q397" s="949" t="s">
        <v>2724</v>
      </c>
      <c r="S397" s="949" t="s">
        <v>2089</v>
      </c>
      <c r="T397" s="949" t="s">
        <v>2088</v>
      </c>
    </row>
    <row r="398" spans="16:20" x14ac:dyDescent="0.25">
      <c r="P398" s="949"/>
      <c r="Q398" s="949" t="s">
        <v>2725</v>
      </c>
      <c r="S398" s="949"/>
      <c r="T398" s="949" t="s">
        <v>2352</v>
      </c>
    </row>
    <row r="399" spans="16:20" x14ac:dyDescent="0.25">
      <c r="P399" s="949" t="s">
        <v>2560</v>
      </c>
      <c r="Q399" s="949" t="s">
        <v>2560</v>
      </c>
      <c r="S399" s="949" t="s">
        <v>2091</v>
      </c>
      <c r="T399" s="949" t="s">
        <v>2090</v>
      </c>
    </row>
    <row r="400" spans="16:20" x14ac:dyDescent="0.25">
      <c r="P400" s="949" t="s">
        <v>2156</v>
      </c>
      <c r="Q400" s="949" t="s">
        <v>2156</v>
      </c>
      <c r="S400" s="949" t="s">
        <v>2339</v>
      </c>
      <c r="T400" s="949" t="s">
        <v>2338</v>
      </c>
    </row>
    <row r="401" spans="16:20" x14ac:dyDescent="0.25">
      <c r="P401" s="949" t="s">
        <v>2337</v>
      </c>
      <c r="Q401" s="949" t="s">
        <v>2337</v>
      </c>
      <c r="S401" s="949" t="s">
        <v>2093</v>
      </c>
      <c r="T401" s="949" t="s">
        <v>2092</v>
      </c>
    </row>
    <row r="402" spans="16:20" x14ac:dyDescent="0.25">
      <c r="P402" s="949" t="s">
        <v>2301</v>
      </c>
      <c r="Q402" s="949" t="s">
        <v>2301</v>
      </c>
      <c r="S402" s="949"/>
      <c r="T402" s="949" t="s">
        <v>2690</v>
      </c>
    </row>
    <row r="403" spans="16:20" x14ac:dyDescent="0.25">
      <c r="P403" s="949" t="s">
        <v>2303</v>
      </c>
      <c r="Q403" s="949" t="s">
        <v>2303</v>
      </c>
      <c r="S403" s="949" t="s">
        <v>2318</v>
      </c>
      <c r="T403" s="949" t="s">
        <v>2317</v>
      </c>
    </row>
    <row r="404" spans="16:20" x14ac:dyDescent="0.25">
      <c r="P404" s="949" t="s">
        <v>2056</v>
      </c>
      <c r="Q404" s="949" t="s">
        <v>2056</v>
      </c>
      <c r="S404" s="949" t="s">
        <v>2320</v>
      </c>
      <c r="T404" s="949" t="s">
        <v>2319</v>
      </c>
    </row>
    <row r="405" spans="16:20" x14ac:dyDescent="0.25">
      <c r="P405" s="949" t="s">
        <v>2058</v>
      </c>
      <c r="Q405" s="949" t="s">
        <v>2058</v>
      </c>
      <c r="S405" s="949" t="s">
        <v>2322</v>
      </c>
      <c r="T405" s="949" t="s">
        <v>2321</v>
      </c>
    </row>
    <row r="406" spans="16:20" x14ac:dyDescent="0.25">
      <c r="P406" s="949" t="s">
        <v>2133</v>
      </c>
      <c r="Q406" s="949" t="s">
        <v>2133</v>
      </c>
      <c r="S406" s="949" t="s">
        <v>2324</v>
      </c>
      <c r="T406" s="949" t="s">
        <v>2323</v>
      </c>
    </row>
    <row r="407" spans="16:20" x14ac:dyDescent="0.25">
      <c r="P407" s="949" t="s">
        <v>2120</v>
      </c>
      <c r="Q407" s="949" t="s">
        <v>2120</v>
      </c>
      <c r="S407" s="949"/>
      <c r="T407" s="949" t="s">
        <v>2325</v>
      </c>
    </row>
    <row r="408" spans="16:20" x14ac:dyDescent="0.25">
      <c r="P408" s="949" t="s">
        <v>2305</v>
      </c>
      <c r="Q408" s="949" t="s">
        <v>2305</v>
      </c>
      <c r="S408" s="949" t="s">
        <v>2095</v>
      </c>
      <c r="T408" s="949" t="s">
        <v>2094</v>
      </c>
    </row>
    <row r="409" spans="16:20" x14ac:dyDescent="0.25">
      <c r="P409" s="949"/>
      <c r="Q409" s="949" t="s">
        <v>2726</v>
      </c>
      <c r="S409" s="949" t="s">
        <v>2097</v>
      </c>
      <c r="T409" s="949" t="s">
        <v>2096</v>
      </c>
    </row>
    <row r="410" spans="16:20" x14ac:dyDescent="0.25">
      <c r="P410" s="949"/>
      <c r="Q410" s="949" t="s">
        <v>2727</v>
      </c>
      <c r="S410" s="949" t="s">
        <v>2099</v>
      </c>
      <c r="T410" s="949" t="s">
        <v>2098</v>
      </c>
    </row>
    <row r="411" spans="16:20" x14ac:dyDescent="0.25">
      <c r="P411" s="949"/>
      <c r="Q411" s="949" t="s">
        <v>2728</v>
      </c>
      <c r="S411" s="949" t="s">
        <v>2327</v>
      </c>
      <c r="T411" s="949" t="s">
        <v>2326</v>
      </c>
    </row>
    <row r="412" spans="16:20" x14ac:dyDescent="0.25">
      <c r="P412" s="949"/>
      <c r="Q412" s="949" t="s">
        <v>2729</v>
      </c>
      <c r="S412" s="949"/>
      <c r="T412" s="949" t="s">
        <v>2100</v>
      </c>
    </row>
    <row r="413" spans="16:20" x14ac:dyDescent="0.25">
      <c r="P413" s="949" t="s">
        <v>2060</v>
      </c>
      <c r="Q413" s="949" t="s">
        <v>2060</v>
      </c>
      <c r="S413" s="949" t="s">
        <v>2102</v>
      </c>
      <c r="T413" s="949" t="s">
        <v>2101</v>
      </c>
    </row>
    <row r="414" spans="16:20" x14ac:dyDescent="0.25">
      <c r="P414" s="949" t="s">
        <v>2307</v>
      </c>
      <c r="Q414" s="949" t="s">
        <v>2307</v>
      </c>
      <c r="S414" s="949"/>
      <c r="T414" s="949" t="s">
        <v>2427</v>
      </c>
    </row>
    <row r="415" spans="16:20" x14ac:dyDescent="0.25">
      <c r="P415" s="949" t="s">
        <v>2062</v>
      </c>
      <c r="Q415" s="949" t="s">
        <v>2062</v>
      </c>
      <c r="S415" s="949" t="s">
        <v>2329</v>
      </c>
      <c r="T415" s="949" t="s">
        <v>2328</v>
      </c>
    </row>
    <row r="416" spans="16:20" x14ac:dyDescent="0.25">
      <c r="P416" s="949" t="s">
        <v>2064</v>
      </c>
      <c r="Q416" s="949" t="s">
        <v>2064</v>
      </c>
      <c r="S416" s="949" t="s">
        <v>2104</v>
      </c>
      <c r="T416" s="949" t="s">
        <v>2103</v>
      </c>
    </row>
    <row r="417" spans="16:20" x14ac:dyDescent="0.25">
      <c r="P417" s="949" t="s">
        <v>2066</v>
      </c>
      <c r="Q417" s="949" t="s">
        <v>2066</v>
      </c>
      <c r="S417" s="949" t="s">
        <v>2331</v>
      </c>
      <c r="T417" s="949" t="s">
        <v>2330</v>
      </c>
    </row>
    <row r="418" spans="16:20" x14ac:dyDescent="0.25">
      <c r="P418" s="949" t="s">
        <v>2068</v>
      </c>
      <c r="Q418" s="949" t="s">
        <v>2068</v>
      </c>
      <c r="S418" s="949" t="s">
        <v>2030</v>
      </c>
      <c r="T418" s="949" t="s">
        <v>2031</v>
      </c>
    </row>
    <row r="419" spans="16:20" x14ac:dyDescent="0.25">
      <c r="P419" s="949" t="s">
        <v>2688</v>
      </c>
      <c r="Q419" s="949" t="s">
        <v>2688</v>
      </c>
      <c r="S419" s="949" t="s">
        <v>2106</v>
      </c>
      <c r="T419" s="949" t="s">
        <v>2105</v>
      </c>
    </row>
    <row r="420" spans="16:20" x14ac:dyDescent="0.25">
      <c r="P420" s="949" t="s">
        <v>2562</v>
      </c>
      <c r="Q420" s="949" t="s">
        <v>2562</v>
      </c>
      <c r="S420" s="949"/>
      <c r="T420" s="949" t="s">
        <v>453</v>
      </c>
    </row>
    <row r="421" spans="16:20" x14ac:dyDescent="0.25">
      <c r="P421" s="949" t="s">
        <v>2070</v>
      </c>
      <c r="Q421" s="949" t="s">
        <v>2070</v>
      </c>
      <c r="S421" s="949"/>
      <c r="T421" s="949" t="s">
        <v>2397</v>
      </c>
    </row>
    <row r="422" spans="16:20" x14ac:dyDescent="0.25">
      <c r="P422" s="949" t="s">
        <v>2072</v>
      </c>
      <c r="Q422" s="949" t="s">
        <v>2072</v>
      </c>
      <c r="S422" s="950" t="s">
        <v>2108</v>
      </c>
      <c r="T422" s="950" t="s">
        <v>2107</v>
      </c>
    </row>
    <row r="423" spans="16:20" x14ac:dyDescent="0.25">
      <c r="P423" s="949" t="s">
        <v>2074</v>
      </c>
      <c r="Q423" s="949" t="s">
        <v>2074</v>
      </c>
    </row>
    <row r="424" spans="16:20" x14ac:dyDescent="0.25">
      <c r="P424" s="949" t="s">
        <v>2309</v>
      </c>
      <c r="Q424" s="949" t="s">
        <v>2309</v>
      </c>
    </row>
    <row r="425" spans="16:20" x14ac:dyDescent="0.25">
      <c r="P425" s="949" t="s">
        <v>2631</v>
      </c>
      <c r="Q425" s="949" t="s">
        <v>2631</v>
      </c>
    </row>
    <row r="426" spans="16:20" x14ac:dyDescent="0.25">
      <c r="P426" s="949" t="s">
        <v>2564</v>
      </c>
      <c r="Q426" s="949" t="s">
        <v>2564</v>
      </c>
    </row>
    <row r="427" spans="16:20" x14ac:dyDescent="0.25">
      <c r="P427" s="949" t="s">
        <v>2076</v>
      </c>
      <c r="Q427" s="949" t="s">
        <v>2076</v>
      </c>
    </row>
    <row r="428" spans="16:20" x14ac:dyDescent="0.25">
      <c r="P428" s="949" t="s">
        <v>2311</v>
      </c>
      <c r="Q428" s="949" t="s">
        <v>2311</v>
      </c>
    </row>
    <row r="429" spans="16:20" x14ac:dyDescent="0.25">
      <c r="P429" s="949" t="s">
        <v>2395</v>
      </c>
      <c r="Q429" s="949" t="s">
        <v>2395</v>
      </c>
    </row>
    <row r="430" spans="16:20" x14ac:dyDescent="0.25">
      <c r="P430" s="949" t="s">
        <v>2078</v>
      </c>
      <c r="Q430" s="949"/>
    </row>
    <row r="431" spans="16:20" x14ac:dyDescent="0.25">
      <c r="P431" s="949" t="s">
        <v>2080</v>
      </c>
      <c r="Q431" s="949" t="s">
        <v>2080</v>
      </c>
    </row>
    <row r="432" spans="16:20" x14ac:dyDescent="0.25">
      <c r="P432" s="949" t="s">
        <v>2313</v>
      </c>
      <c r="Q432" s="949" t="s">
        <v>2313</v>
      </c>
    </row>
    <row r="433" spans="16:17" x14ac:dyDescent="0.25">
      <c r="P433" s="949" t="s">
        <v>2082</v>
      </c>
      <c r="Q433" s="949" t="s">
        <v>2082</v>
      </c>
    </row>
    <row r="434" spans="16:17" x14ac:dyDescent="0.25">
      <c r="P434" s="949" t="s">
        <v>2315</v>
      </c>
      <c r="Q434" s="949" t="s">
        <v>2315</v>
      </c>
    </row>
    <row r="435" spans="16:17" x14ac:dyDescent="0.25">
      <c r="P435" s="949"/>
      <c r="Q435" s="949" t="s">
        <v>2730</v>
      </c>
    </row>
    <row r="436" spans="16:17" x14ac:dyDescent="0.25">
      <c r="P436" s="949" t="s">
        <v>2084</v>
      </c>
      <c r="Q436" s="949" t="s">
        <v>2084</v>
      </c>
    </row>
    <row r="437" spans="16:17" x14ac:dyDescent="0.25">
      <c r="P437" s="949" t="s">
        <v>2531</v>
      </c>
      <c r="Q437" s="949" t="s">
        <v>2531</v>
      </c>
    </row>
    <row r="438" spans="16:17" x14ac:dyDescent="0.25">
      <c r="P438" s="949" t="s">
        <v>2086</v>
      </c>
      <c r="Q438" s="949" t="s">
        <v>2086</v>
      </c>
    </row>
    <row r="439" spans="16:17" x14ac:dyDescent="0.25">
      <c r="P439" s="949"/>
      <c r="Q439" s="949" t="s">
        <v>2731</v>
      </c>
    </row>
    <row r="440" spans="16:17" x14ac:dyDescent="0.25">
      <c r="P440" s="949"/>
      <c r="Q440" s="949" t="s">
        <v>2732</v>
      </c>
    </row>
    <row r="441" spans="16:17" x14ac:dyDescent="0.25">
      <c r="P441" s="949" t="s">
        <v>2533</v>
      </c>
      <c r="Q441" s="949" t="s">
        <v>2533</v>
      </c>
    </row>
    <row r="442" spans="16:17" x14ac:dyDescent="0.25">
      <c r="P442" s="949" t="s">
        <v>2088</v>
      </c>
      <c r="Q442" s="949" t="s">
        <v>2088</v>
      </c>
    </row>
    <row r="443" spans="16:17" x14ac:dyDescent="0.25">
      <c r="P443" s="949" t="s">
        <v>2352</v>
      </c>
      <c r="Q443" s="949" t="s">
        <v>2352</v>
      </c>
    </row>
    <row r="444" spans="16:17" x14ac:dyDescent="0.25">
      <c r="P444" s="949" t="s">
        <v>2090</v>
      </c>
      <c r="Q444" s="949" t="s">
        <v>2090</v>
      </c>
    </row>
    <row r="445" spans="16:17" x14ac:dyDescent="0.25">
      <c r="P445" s="949" t="s">
        <v>2338</v>
      </c>
      <c r="Q445" s="949" t="s">
        <v>2338</v>
      </c>
    </row>
    <row r="446" spans="16:17" x14ac:dyDescent="0.25">
      <c r="P446" s="949" t="s">
        <v>2092</v>
      </c>
      <c r="Q446" s="949" t="s">
        <v>2092</v>
      </c>
    </row>
    <row r="447" spans="16:17" x14ac:dyDescent="0.25">
      <c r="P447" s="949" t="s">
        <v>2690</v>
      </c>
      <c r="Q447" s="949" t="s">
        <v>2690</v>
      </c>
    </row>
    <row r="448" spans="16:17" x14ac:dyDescent="0.25">
      <c r="P448" s="949" t="s">
        <v>2317</v>
      </c>
      <c r="Q448" s="949" t="s">
        <v>2317</v>
      </c>
    </row>
    <row r="449" spans="16:17" x14ac:dyDescent="0.25">
      <c r="P449" s="949" t="s">
        <v>2319</v>
      </c>
      <c r="Q449" s="949" t="s">
        <v>2319</v>
      </c>
    </row>
    <row r="450" spans="16:17" x14ac:dyDescent="0.25">
      <c r="P450" s="949" t="s">
        <v>2321</v>
      </c>
      <c r="Q450" s="949" t="s">
        <v>2321</v>
      </c>
    </row>
    <row r="451" spans="16:17" x14ac:dyDescent="0.25">
      <c r="P451" s="949" t="s">
        <v>2323</v>
      </c>
      <c r="Q451" s="949" t="s">
        <v>2323</v>
      </c>
    </row>
    <row r="452" spans="16:17" x14ac:dyDescent="0.25">
      <c r="P452" s="949" t="s">
        <v>2325</v>
      </c>
      <c r="Q452" s="949" t="s">
        <v>2325</v>
      </c>
    </row>
    <row r="453" spans="16:17" x14ac:dyDescent="0.25">
      <c r="P453" s="949" t="s">
        <v>2094</v>
      </c>
      <c r="Q453" s="949" t="s">
        <v>2094</v>
      </c>
    </row>
    <row r="454" spans="16:17" x14ac:dyDescent="0.25">
      <c r="P454" s="949"/>
      <c r="Q454" s="949" t="s">
        <v>2733</v>
      </c>
    </row>
    <row r="455" spans="16:17" x14ac:dyDescent="0.25">
      <c r="P455" s="949" t="s">
        <v>2096</v>
      </c>
      <c r="Q455" s="949" t="s">
        <v>2096</v>
      </c>
    </row>
    <row r="456" spans="16:17" x14ac:dyDescent="0.25">
      <c r="P456" s="949" t="s">
        <v>2098</v>
      </c>
      <c r="Q456" s="949" t="s">
        <v>2098</v>
      </c>
    </row>
    <row r="457" spans="16:17" x14ac:dyDescent="0.25">
      <c r="P457" s="949" t="s">
        <v>2326</v>
      </c>
      <c r="Q457" s="949" t="s">
        <v>2326</v>
      </c>
    </row>
    <row r="458" spans="16:17" x14ac:dyDescent="0.25">
      <c r="P458" s="949" t="s">
        <v>2100</v>
      </c>
      <c r="Q458" s="949" t="s">
        <v>2100</v>
      </c>
    </row>
    <row r="459" spans="16:17" x14ac:dyDescent="0.25">
      <c r="P459" s="949" t="s">
        <v>2101</v>
      </c>
      <c r="Q459" s="949" t="s">
        <v>2101</v>
      </c>
    </row>
    <row r="460" spans="16:17" x14ac:dyDescent="0.25">
      <c r="P460" s="949"/>
      <c r="Q460" s="949" t="s">
        <v>2734</v>
      </c>
    </row>
    <row r="461" spans="16:17" x14ac:dyDescent="0.25">
      <c r="P461" s="949" t="s">
        <v>2427</v>
      </c>
      <c r="Q461" s="949" t="s">
        <v>2427</v>
      </c>
    </row>
    <row r="462" spans="16:17" x14ac:dyDescent="0.25">
      <c r="P462" s="949" t="s">
        <v>2328</v>
      </c>
      <c r="Q462" s="949" t="s">
        <v>2328</v>
      </c>
    </row>
    <row r="463" spans="16:17" x14ac:dyDescent="0.25">
      <c r="P463" s="949" t="s">
        <v>2103</v>
      </c>
      <c r="Q463" s="949" t="s">
        <v>2103</v>
      </c>
    </row>
    <row r="464" spans="16:17" x14ac:dyDescent="0.25">
      <c r="P464" s="949" t="s">
        <v>2330</v>
      </c>
      <c r="Q464" s="949" t="s">
        <v>2330</v>
      </c>
    </row>
    <row r="465" spans="16:17" x14ac:dyDescent="0.25">
      <c r="P465" s="949" t="s">
        <v>2031</v>
      </c>
      <c r="Q465" s="949" t="s">
        <v>2031</v>
      </c>
    </row>
    <row r="466" spans="16:17" x14ac:dyDescent="0.25">
      <c r="P466" s="949" t="s">
        <v>2105</v>
      </c>
      <c r="Q466" s="949" t="s">
        <v>2105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2397</v>
      </c>
      <c r="Q468" s="949" t="s">
        <v>2397</v>
      </c>
    </row>
    <row r="469" spans="16:17" x14ac:dyDescent="0.25">
      <c r="P469" s="949" t="s">
        <v>2107</v>
      </c>
      <c r="Q469" s="949" t="s">
        <v>2107</v>
      </c>
    </row>
    <row r="470" spans="16:17" x14ac:dyDescent="0.25">
      <c r="P470" s="950"/>
      <c r="Q470" s="950" t="s">
        <v>2735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2749</v>
      </c>
      <c r="C1" s="1657" t="s">
        <v>623</v>
      </c>
      <c r="D1" s="1658"/>
      <c r="E1" s="1659"/>
      <c r="F1" s="1660" t="s">
        <v>2748</v>
      </c>
      <c r="G1" s="1661"/>
      <c r="H1" s="1662"/>
      <c r="I1" s="1660" t="s">
        <v>2747</v>
      </c>
      <c r="J1" s="1661"/>
      <c r="K1" s="1662"/>
      <c r="L1" s="1660" t="s">
        <v>2746</v>
      </c>
      <c r="M1" s="1661"/>
      <c r="N1" s="1662"/>
      <c r="O1" s="1654" t="s">
        <v>2747</v>
      </c>
      <c r="P1" s="1655"/>
      <c r="Q1" s="1656"/>
      <c r="R1" s="1654" t="s">
        <v>2746</v>
      </c>
      <c r="S1" s="1655"/>
      <c r="T1" s="1656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2807</v>
      </c>
      <c r="J1" s="347" t="s">
        <v>2771</v>
      </c>
      <c r="T1" s="1663" t="s">
        <v>2781</v>
      </c>
      <c r="U1" s="1663"/>
      <c r="W1" s="1663" t="s">
        <v>2786</v>
      </c>
      <c r="X1" s="1663"/>
      <c r="Y1" s="1663"/>
      <c r="Z1" s="1663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2796</v>
      </c>
      <c r="B2" s="1028" t="s">
        <v>2791</v>
      </c>
      <c r="C2" s="1028" t="s">
        <v>63</v>
      </c>
      <c r="D2" s="1028" t="s">
        <v>2808</v>
      </c>
      <c r="E2" s="1028" t="s">
        <v>63</v>
      </c>
      <c r="F2" s="1028" t="s">
        <v>2810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2748</v>
      </c>
      <c r="S2" s="498" t="s">
        <v>2788</v>
      </c>
      <c r="T2" s="1016" t="s">
        <v>2773</v>
      </c>
      <c r="U2" s="1016" t="s">
        <v>2774</v>
      </c>
      <c r="W2" s="347" t="s">
        <v>2783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2784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2785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2772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2778</v>
      </c>
      <c r="U6" s="941"/>
      <c r="W6" s="1663" t="s">
        <v>2787</v>
      </c>
      <c r="X6" s="1663"/>
      <c r="Y6" s="1663"/>
      <c r="Z6" s="1663"/>
    </row>
    <row r="7" spans="1:33" x14ac:dyDescent="0.25">
      <c r="A7" s="1027" t="s">
        <v>2809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2796</v>
      </c>
      <c r="B8" s="1049" t="s">
        <v>2791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2802</v>
      </c>
      <c r="O8" s="1024">
        <v>0.98823529409999999</v>
      </c>
      <c r="P8" s="347" t="s">
        <v>2803</v>
      </c>
      <c r="S8" s="1015"/>
      <c r="T8" s="1015">
        <f>U4-$S4</f>
        <v>-3.5588119529990081E-3</v>
      </c>
      <c r="W8" s="347" t="s">
        <v>2785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2780</v>
      </c>
      <c r="U11" s="498" t="s">
        <v>2779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63" t="s">
        <v>2804</v>
      </c>
      <c r="X12" s="1663"/>
      <c r="Y12" s="1663"/>
      <c r="Z12" s="1663"/>
    </row>
    <row r="13" spans="1:33" x14ac:dyDescent="0.25">
      <c r="A13" s="1027" t="s">
        <v>2811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2796</v>
      </c>
      <c r="B14" s="1049" t="s">
        <v>2791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2782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2778</v>
      </c>
      <c r="U15" s="1016" t="s">
        <v>2777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2782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2805</v>
      </c>
      <c r="F19" s="347">
        <f>1/2.4</f>
        <v>0.41666666666666669</v>
      </c>
      <c r="N19" s="1015"/>
      <c r="T19" s="1016" t="s">
        <v>2776</v>
      </c>
      <c r="U19" s="1016" t="s">
        <v>2775</v>
      </c>
    </row>
    <row r="20" spans="1:34" x14ac:dyDescent="0.25">
      <c r="A20" s="457" t="s">
        <v>2806</v>
      </c>
      <c r="B20" s="457" t="s">
        <v>2791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2755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2747</v>
      </c>
      <c r="L22" s="347" t="s">
        <v>2771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2746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2778</v>
      </c>
      <c r="U23" s="1016" t="s">
        <v>2777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2765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2766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2763</v>
      </c>
      <c r="L26" s="347" t="s">
        <v>2772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2764</v>
      </c>
      <c r="O27" s="1020">
        <v>0.89029569210000004</v>
      </c>
      <c r="P27" s="347">
        <v>-0.15580948</v>
      </c>
      <c r="Q27" s="347" t="s">
        <v>2797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2757</v>
      </c>
      <c r="O28" s="1020">
        <v>0.89029569200000003</v>
      </c>
      <c r="P28" s="347">
        <v>0.16067019099999999</v>
      </c>
      <c r="Q28" s="347" t="s">
        <v>2798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2758</v>
      </c>
      <c r="T29" s="1022">
        <f>T28-T14</f>
        <v>-9.9475983006414026E-14</v>
      </c>
    </row>
    <row r="30" spans="1:34" x14ac:dyDescent="0.25">
      <c r="I30" s="1019" t="s">
        <v>2756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2759</v>
      </c>
      <c r="L31" s="423" t="s">
        <v>2799</v>
      </c>
      <c r="M31" s="1023">
        <v>1.0992968268094101</v>
      </c>
      <c r="T31" s="1016" t="s">
        <v>2791</v>
      </c>
      <c r="V31" s="1016" t="s">
        <v>2796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2761</v>
      </c>
      <c r="L32" s="423" t="s">
        <v>2801</v>
      </c>
      <c r="M32" s="1023">
        <v>1.0992968268094401</v>
      </c>
      <c r="S32" s="1018" t="s">
        <v>2789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2762</v>
      </c>
      <c r="L33" s="423" t="s">
        <v>2800</v>
      </c>
      <c r="M33" s="1023">
        <f>POWER(M30, 0.55) * 10</f>
        <v>1.0992968268094154</v>
      </c>
      <c r="O33" s="347" t="s">
        <v>2793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2789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2788</v>
      </c>
      <c r="AA35" s="941"/>
      <c r="AB35" s="941"/>
      <c r="AC35" s="941"/>
      <c r="AD35" s="941" t="s">
        <v>2792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2794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2789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2790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2795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2790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2812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2813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2814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2813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705</v>
      </c>
      <c r="I1" s="347" t="s">
        <v>808</v>
      </c>
    </row>
    <row r="2" spans="2:9" x14ac:dyDescent="0.3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3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3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3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3">
      <c r="B6" s="347" t="s">
        <v>637</v>
      </c>
      <c r="C6" s="347" t="s">
        <v>678</v>
      </c>
      <c r="H6" s="347" t="s">
        <v>701</v>
      </c>
    </row>
    <row r="7" spans="2:9" x14ac:dyDescent="0.3">
      <c r="B7" s="375" t="s">
        <v>638</v>
      </c>
      <c r="C7" s="376" t="s">
        <v>679</v>
      </c>
      <c r="H7" s="347" t="s">
        <v>702</v>
      </c>
    </row>
    <row r="8" spans="2:9" x14ac:dyDescent="0.3">
      <c r="B8" s="347" t="s">
        <v>639</v>
      </c>
      <c r="C8" s="347" t="s">
        <v>680</v>
      </c>
      <c r="H8" s="347" t="s">
        <v>723</v>
      </c>
    </row>
    <row r="9" spans="2:9" x14ac:dyDescent="0.3">
      <c r="B9" s="347" t="s">
        <v>640</v>
      </c>
      <c r="C9" s="347" t="s">
        <v>681</v>
      </c>
      <c r="H9" s="347" t="s">
        <v>703</v>
      </c>
    </row>
    <row r="10" spans="2:9" x14ac:dyDescent="0.3">
      <c r="H10" s="350" t="s">
        <v>709</v>
      </c>
      <c r="I10" s="405"/>
    </row>
    <row r="11" spans="2:9" x14ac:dyDescent="0.3">
      <c r="H11" s="350" t="s">
        <v>704</v>
      </c>
      <c r="I11" s="405"/>
    </row>
    <row r="13" spans="2:9" x14ac:dyDescent="0.3">
      <c r="B13" s="1664" t="s">
        <v>623</v>
      </c>
      <c r="C13" s="1665"/>
      <c r="D13" s="1665"/>
      <c r="E13" s="1665"/>
      <c r="F13" s="1666"/>
      <c r="G13" s="353"/>
      <c r="H13" s="353" t="s">
        <v>658</v>
      </c>
      <c r="I13" s="353" t="s">
        <v>624</v>
      </c>
    </row>
    <row r="14" spans="2:9" x14ac:dyDescent="0.3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3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3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3">
      <c r="B18" s="1664" t="s">
        <v>618</v>
      </c>
      <c r="C18" s="1665"/>
      <c r="D18" s="1665"/>
      <c r="E18" s="1665"/>
      <c r="F18" s="1666"/>
      <c r="G18" s="360"/>
      <c r="H18" s="360" t="s">
        <v>664</v>
      </c>
      <c r="I18" s="360"/>
    </row>
    <row r="19" spans="2:9" x14ac:dyDescent="0.3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3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3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3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3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3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3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3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3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3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3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3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3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3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3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3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3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3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3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3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3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3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64" t="s">
        <v>624</v>
      </c>
      <c r="C44" s="1665"/>
      <c r="D44" s="1665"/>
      <c r="E44" s="1665"/>
      <c r="F44" s="1666"/>
    </row>
    <row r="45" spans="2:9" x14ac:dyDescent="0.3">
      <c r="B45" s="347" t="s">
        <v>606</v>
      </c>
    </row>
    <row r="46" spans="2:9" x14ac:dyDescent="0.3">
      <c r="B46" s="347" t="s">
        <v>607</v>
      </c>
    </row>
    <row r="47" spans="2:9" x14ac:dyDescent="0.3">
      <c r="B47" s="347" t="s">
        <v>608</v>
      </c>
    </row>
    <row r="48" spans="2:9" x14ac:dyDescent="0.3">
      <c r="B48" s="347" t="s">
        <v>609</v>
      </c>
    </row>
    <row r="49" spans="2:2" x14ac:dyDescent="0.3">
      <c r="B49" s="347" t="s">
        <v>610</v>
      </c>
    </row>
    <row r="50" spans="2:2" x14ac:dyDescent="0.3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72" t="s">
        <v>2964</v>
      </c>
      <c r="D1" s="1673"/>
      <c r="E1" s="1674"/>
      <c r="F1" s="1672" t="s">
        <v>2965</v>
      </c>
      <c r="G1" s="1673"/>
      <c r="H1" s="1674"/>
      <c r="I1" s="1164"/>
      <c r="J1" s="1672" t="s">
        <v>2966</v>
      </c>
      <c r="K1" s="1673"/>
      <c r="L1" s="1674"/>
      <c r="M1" s="1672" t="s">
        <v>2967</v>
      </c>
      <c r="N1" s="1673"/>
      <c r="O1" s="1674"/>
      <c r="P1" s="1672" t="s">
        <v>2968</v>
      </c>
      <c r="Q1" s="1673"/>
      <c r="R1" s="1674"/>
      <c r="S1" s="1180"/>
      <c r="T1" s="1131" t="s">
        <v>2916</v>
      </c>
      <c r="U1" s="1672" t="s">
        <v>2964</v>
      </c>
      <c r="V1" s="1673"/>
      <c r="W1" s="1674"/>
      <c r="X1" s="1672" t="s">
        <v>2965</v>
      </c>
      <c r="Y1" s="1673"/>
      <c r="Z1" s="1674"/>
      <c r="AA1" s="1164"/>
      <c r="AB1" s="1672" t="s">
        <v>2966</v>
      </c>
      <c r="AC1" s="1673"/>
      <c r="AD1" s="1674"/>
      <c r="AE1" s="1672" t="s">
        <v>2967</v>
      </c>
      <c r="AF1" s="1673"/>
      <c r="AG1" s="1674"/>
      <c r="AH1" s="1672" t="s">
        <v>2968</v>
      </c>
      <c r="AI1" s="1673"/>
      <c r="AJ1" s="1674"/>
      <c r="AM1" s="1165"/>
      <c r="AN1" s="1165"/>
      <c r="AO1" s="1165"/>
    </row>
    <row r="2" spans="1:48" ht="16.5" x14ac:dyDescent="0.3">
      <c r="A2" s="1179" t="s">
        <v>3193</v>
      </c>
      <c r="B2" s="1131" t="s">
        <v>2916</v>
      </c>
      <c r="C2" s="1199" t="s">
        <v>58</v>
      </c>
      <c r="D2" s="1200" t="s">
        <v>71</v>
      </c>
      <c r="E2" s="1201" t="s">
        <v>3197</v>
      </c>
      <c r="F2" s="1199" t="s">
        <v>58</v>
      </c>
      <c r="G2" s="1200" t="s">
        <v>71</v>
      </c>
      <c r="H2" s="1201" t="s">
        <v>3197</v>
      </c>
      <c r="I2" s="350"/>
      <c r="J2" s="1669" t="s">
        <v>62</v>
      </c>
      <c r="K2" s="1671"/>
      <c r="L2" s="1169" t="s">
        <v>63</v>
      </c>
      <c r="M2" s="1669" t="s">
        <v>62</v>
      </c>
      <c r="N2" s="1671"/>
      <c r="O2" s="1169" t="s">
        <v>63</v>
      </c>
      <c r="P2" s="1669" t="s">
        <v>62</v>
      </c>
      <c r="Q2" s="1671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69" t="s">
        <v>62</v>
      </c>
      <c r="AC2" s="1671"/>
      <c r="AD2" s="1169" t="s">
        <v>63</v>
      </c>
      <c r="AE2" s="1669" t="s">
        <v>62</v>
      </c>
      <c r="AF2" s="1671"/>
      <c r="AG2" s="1169" t="s">
        <v>63</v>
      </c>
      <c r="AH2" s="1669" t="s">
        <v>62</v>
      </c>
      <c r="AI2" s="1671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2977</v>
      </c>
      <c r="B3" s="1203" t="s">
        <v>2981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2917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2977</v>
      </c>
      <c r="B4" s="1205" t="s">
        <v>2980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69" t="s">
        <v>61</v>
      </c>
      <c r="K4" s="1671"/>
      <c r="L4" s="1171" t="s">
        <v>2969</v>
      </c>
      <c r="M4" s="1669" t="s">
        <v>61</v>
      </c>
      <c r="N4" s="1671"/>
      <c r="O4" s="1171" t="s">
        <v>2969</v>
      </c>
      <c r="P4" s="1669" t="s">
        <v>61</v>
      </c>
      <c r="Q4" s="1671"/>
      <c r="R4" s="1172" t="s">
        <v>2969</v>
      </c>
      <c r="S4" s="1180"/>
      <c r="T4" s="1135" t="s">
        <v>2918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69" t="s">
        <v>61</v>
      </c>
      <c r="AC4" s="1671"/>
      <c r="AD4" s="1171" t="s">
        <v>2969</v>
      </c>
      <c r="AE4" s="1669" t="s">
        <v>61</v>
      </c>
      <c r="AF4" s="1671"/>
      <c r="AG4" s="1171" t="s">
        <v>2969</v>
      </c>
      <c r="AH4" s="1669" t="s">
        <v>61</v>
      </c>
      <c r="AI4" s="1671"/>
      <c r="AJ4" s="1172" t="s">
        <v>2969</v>
      </c>
      <c r="AK4" s="1166"/>
      <c r="AL4" s="1166"/>
      <c r="AM4" s="1176"/>
      <c r="AN4" s="1166"/>
      <c r="AO4" s="1166"/>
    </row>
    <row r="5" spans="1:48" ht="16.5" x14ac:dyDescent="0.3">
      <c r="A5" s="1204" t="s">
        <v>2977</v>
      </c>
      <c r="B5" s="1205" t="s">
        <v>3189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2919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2977</v>
      </c>
      <c r="B6" s="1205" t="s">
        <v>3190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2920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2977</v>
      </c>
      <c r="B7" s="1205" t="s">
        <v>3191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67" t="s">
        <v>917</v>
      </c>
      <c r="K7" s="1668"/>
      <c r="L7" s="1174"/>
      <c r="M7" s="1667" t="s">
        <v>917</v>
      </c>
      <c r="N7" s="1668"/>
      <c r="O7" s="1174"/>
      <c r="P7" s="1667" t="s">
        <v>917</v>
      </c>
      <c r="Q7" s="1668"/>
      <c r="R7" s="1132"/>
      <c r="S7" s="1180"/>
      <c r="T7" s="1135" t="s">
        <v>2921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67" t="s">
        <v>917</v>
      </c>
      <c r="AC7" s="1668"/>
      <c r="AD7" s="1174"/>
      <c r="AE7" s="1667" t="s">
        <v>917</v>
      </c>
      <c r="AF7" s="1668"/>
      <c r="AG7" s="1174"/>
      <c r="AH7" s="1667" t="s">
        <v>917</v>
      </c>
      <c r="AI7" s="1668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2977</v>
      </c>
      <c r="B8" s="1205" t="s">
        <v>3192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2922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2977</v>
      </c>
      <c r="B9" s="1205" t="s">
        <v>3194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67" t="s">
        <v>2974</v>
      </c>
      <c r="K9" s="1668"/>
      <c r="L9" s="1173"/>
      <c r="M9" s="1669" t="s">
        <v>2970</v>
      </c>
      <c r="N9" s="1670"/>
      <c r="O9" s="1173"/>
      <c r="P9" s="1667" t="s">
        <v>2970</v>
      </c>
      <c r="Q9" s="1668"/>
      <c r="R9" s="1157"/>
      <c r="S9" s="1180"/>
      <c r="T9" s="1135" t="s">
        <v>2923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67" t="s">
        <v>2974</v>
      </c>
      <c r="AC9" s="1668"/>
      <c r="AD9" s="1173"/>
      <c r="AE9" s="1669" t="s">
        <v>2970</v>
      </c>
      <c r="AF9" s="1670"/>
      <c r="AG9" s="1173"/>
      <c r="AH9" s="1667" t="s">
        <v>2970</v>
      </c>
      <c r="AI9" s="1668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2977</v>
      </c>
      <c r="B10" s="1205" t="s">
        <v>3195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2924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2977</v>
      </c>
      <c r="B11" s="1205" t="s">
        <v>2976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67" t="s">
        <v>2975</v>
      </c>
      <c r="K11" s="1668"/>
      <c r="L11" s="1173"/>
      <c r="M11" s="1669" t="s">
        <v>2971</v>
      </c>
      <c r="N11" s="1670"/>
      <c r="O11" s="1173"/>
      <c r="P11" s="1667" t="s">
        <v>2971</v>
      </c>
      <c r="Q11" s="1668"/>
      <c r="S11" s="1180"/>
      <c r="T11" s="1135" t="s">
        <v>2925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67" t="s">
        <v>2975</v>
      </c>
      <c r="AC11" s="1668"/>
      <c r="AD11" s="1173"/>
      <c r="AE11" s="1669" t="s">
        <v>2971</v>
      </c>
      <c r="AF11" s="1670"/>
      <c r="AG11" s="1173"/>
      <c r="AH11" s="1667" t="s">
        <v>2971</v>
      </c>
      <c r="AI11" s="1668"/>
      <c r="AK11" s="1166"/>
      <c r="AL11" s="1166"/>
      <c r="AM11" s="1176"/>
      <c r="AN11" s="1166"/>
      <c r="AO11" s="1166"/>
    </row>
    <row r="12" spans="1:48" ht="16.5" x14ac:dyDescent="0.3">
      <c r="A12" s="1204" t="s">
        <v>2977</v>
      </c>
      <c r="B12" s="1205" t="s">
        <v>2978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2926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2977</v>
      </c>
      <c r="B13" s="1205" t="s">
        <v>2979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2927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2977</v>
      </c>
      <c r="B14" s="1205" t="s">
        <v>2982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2972</v>
      </c>
      <c r="S14" s="1180"/>
      <c r="T14" s="1135" t="s">
        <v>2928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2972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2977</v>
      </c>
      <c r="B15" s="1205" t="s">
        <v>2983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2973</v>
      </c>
      <c r="S15" s="1180"/>
      <c r="T15" s="1135" t="s">
        <v>2929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2973</v>
      </c>
      <c r="AK15" s="1166"/>
      <c r="AL15" s="1425">
        <f>AM18-AL18</f>
        <v>6.25E-2</v>
      </c>
      <c r="AM15" s="1176"/>
      <c r="AN15" s="1166">
        <f>AL18+(AK18/2)</f>
        <v>0.15625</v>
      </c>
      <c r="AO15" s="1166"/>
    </row>
    <row r="16" spans="1:48" ht="16.5" x14ac:dyDescent="0.3">
      <c r="A16" s="1204" t="s">
        <v>2992</v>
      </c>
      <c r="B16" s="1205" t="s">
        <v>3013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2930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2992</v>
      </c>
      <c r="B17" s="1205" t="s">
        <v>3014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2931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3200</v>
      </c>
      <c r="AL17" s="1183" t="s">
        <v>3201</v>
      </c>
      <c r="AM17" s="1184" t="s">
        <v>3202</v>
      </c>
      <c r="AN17" s="1183" t="s">
        <v>3203</v>
      </c>
      <c r="AO17" s="1183" t="s">
        <v>3204</v>
      </c>
      <c r="AP17" s="1183" t="s">
        <v>3205</v>
      </c>
      <c r="AQ17" s="1183" t="s">
        <v>3206</v>
      </c>
      <c r="AR17" s="1183" t="s">
        <v>3207</v>
      </c>
      <c r="AS17" s="1183" t="s">
        <v>3208</v>
      </c>
      <c r="AT17" s="1183" t="s">
        <v>3209</v>
      </c>
      <c r="AU17" s="1183" t="s">
        <v>3210</v>
      </c>
      <c r="AV17" s="1183" t="s">
        <v>3211</v>
      </c>
      <c r="AW17" s="1183" t="s">
        <v>3212</v>
      </c>
      <c r="AX17" s="1183" t="s">
        <v>3213</v>
      </c>
      <c r="AY17" s="1183" t="s">
        <v>3214</v>
      </c>
      <c r="AZ17" s="1183" t="s">
        <v>3215</v>
      </c>
    </row>
    <row r="18" spans="1:52" ht="16.5" x14ac:dyDescent="0.3">
      <c r="A18" s="1204" t="s">
        <v>2992</v>
      </c>
      <c r="B18" s="1205" t="s">
        <v>3015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2932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2992</v>
      </c>
      <c r="B19" s="1205" t="s">
        <v>3023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2933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2992</v>
      </c>
      <c r="B20" s="1205" t="s">
        <v>3078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2934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2267</v>
      </c>
      <c r="AL20" s="1183" t="s">
        <v>3217</v>
      </c>
      <c r="AM20" s="1185" t="s">
        <v>3216</v>
      </c>
      <c r="AN20" s="1166"/>
      <c r="AO20" s="1166"/>
    </row>
    <row r="21" spans="1:52" ht="16.5" x14ac:dyDescent="0.3">
      <c r="A21" s="1204" t="s">
        <v>2992</v>
      </c>
      <c r="B21" s="1205" t="s">
        <v>3037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2935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2992</v>
      </c>
      <c r="B22" s="1205" t="s">
        <v>3042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2936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2992</v>
      </c>
      <c r="B23" s="1205" t="s">
        <v>3043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2937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2992</v>
      </c>
      <c r="B24" s="1205" t="s">
        <v>3044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3197</v>
      </c>
      <c r="O24" s="457" t="s">
        <v>58</v>
      </c>
      <c r="S24" s="1180"/>
      <c r="T24" s="1135" t="s">
        <v>2938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2992</v>
      </c>
      <c r="B25" s="1205" t="s">
        <v>3045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3198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2963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2992</v>
      </c>
      <c r="B26" s="1205" t="s">
        <v>3046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3199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2939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2992</v>
      </c>
      <c r="B27" s="1205" t="s">
        <v>3059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2940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2992</v>
      </c>
      <c r="B28" s="1205" t="s">
        <v>3068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2941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2992</v>
      </c>
      <c r="B29" s="1205" t="s">
        <v>3069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1758</v>
      </c>
      <c r="N29" s="1210" t="s">
        <v>3218</v>
      </c>
      <c r="S29" s="1180"/>
      <c r="T29" s="1135" t="s">
        <v>2942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2992</v>
      </c>
      <c r="B30" s="1205" t="s">
        <v>3072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2943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2992</v>
      </c>
      <c r="B31" s="1205" t="s">
        <v>2949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2944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2992</v>
      </c>
      <c r="B32" s="1205" t="s">
        <v>3077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2945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2992</v>
      </c>
      <c r="B33" s="1205" t="s">
        <v>3079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2946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2992</v>
      </c>
      <c r="B34" s="1205" t="s">
        <v>3084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2947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2992</v>
      </c>
      <c r="B35" s="1205" t="s">
        <v>3087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2948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2992</v>
      </c>
      <c r="B36" s="1205" t="s">
        <v>3114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2949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2992</v>
      </c>
      <c r="B37" s="1205" t="s">
        <v>3115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2950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2992</v>
      </c>
      <c r="B38" s="1205" t="s">
        <v>3130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2951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2992</v>
      </c>
      <c r="B39" s="1205" t="s">
        <v>3131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2952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2992</v>
      </c>
      <c r="B40" s="1205" t="s">
        <v>3132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2953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2992</v>
      </c>
      <c r="B41" s="1205" t="s">
        <v>3133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2954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2992</v>
      </c>
      <c r="B42" s="1205" t="s">
        <v>3145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2955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2992</v>
      </c>
      <c r="B43" s="1205" t="s">
        <v>3146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2956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2992</v>
      </c>
      <c r="B44" s="1205" t="s">
        <v>3148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2957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2992</v>
      </c>
      <c r="B45" s="1205" t="s">
        <v>3149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2958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2992</v>
      </c>
      <c r="B46" s="1205" t="s">
        <v>3150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2959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2992</v>
      </c>
      <c r="B47" s="1205" t="s">
        <v>3155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2960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2992</v>
      </c>
      <c r="B48" s="1205" t="s">
        <v>3038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2961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2992</v>
      </c>
      <c r="B49" s="1205" t="s">
        <v>3047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2962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2992</v>
      </c>
      <c r="B50" s="1205" t="s">
        <v>3048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2992</v>
      </c>
      <c r="B51" s="1205" t="s">
        <v>3050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2992</v>
      </c>
      <c r="B52" s="1205" t="s">
        <v>3073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2992</v>
      </c>
      <c r="B53" s="1205" t="s">
        <v>3080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2992</v>
      </c>
      <c r="B54" s="1205" t="s">
        <v>3085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2992</v>
      </c>
      <c r="B55" s="1205" t="s">
        <v>3086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2992</v>
      </c>
      <c r="B56" s="1205" t="s">
        <v>3110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2992</v>
      </c>
      <c r="B57" s="1205" t="s">
        <v>3116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2992</v>
      </c>
      <c r="B58" s="1205" t="s">
        <v>3117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2992</v>
      </c>
      <c r="B59" s="1205" t="s">
        <v>3134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2992</v>
      </c>
      <c r="B60" s="1205" t="s">
        <v>3135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2992</v>
      </c>
      <c r="B61" s="1205" t="s">
        <v>3136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2992</v>
      </c>
      <c r="B62" s="1205" t="s">
        <v>3137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2992</v>
      </c>
      <c r="B63" s="1205" t="s">
        <v>3061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2992</v>
      </c>
      <c r="B64" s="1205" t="s">
        <v>3041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2992</v>
      </c>
      <c r="B65" s="1205" t="s">
        <v>3049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2992</v>
      </c>
      <c r="B66" s="1205" t="s">
        <v>3060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2992</v>
      </c>
      <c r="B67" s="1205" t="s">
        <v>3081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2992</v>
      </c>
      <c r="B68" s="1205" t="s">
        <v>3088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2992</v>
      </c>
      <c r="B69" s="1205" t="s">
        <v>3122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2992</v>
      </c>
      <c r="B70" s="1205" t="s">
        <v>3058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2992</v>
      </c>
      <c r="B71" s="1205" t="s">
        <v>3066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2992</v>
      </c>
      <c r="B72" s="1205" t="s">
        <v>3063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2992</v>
      </c>
      <c r="B73" s="1205" t="s">
        <v>2998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2992</v>
      </c>
      <c r="B74" s="1205" t="s">
        <v>3002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2992</v>
      </c>
      <c r="B75" s="1205" t="s">
        <v>3039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2992</v>
      </c>
      <c r="B76" s="1205" t="s">
        <v>3040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2992</v>
      </c>
      <c r="B77" s="1205" t="s">
        <v>3051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2992</v>
      </c>
      <c r="B78" s="1205" t="s">
        <v>3052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2992</v>
      </c>
      <c r="B79" s="1205" t="s">
        <v>3053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2992</v>
      </c>
      <c r="B80" s="1205" t="s">
        <v>3056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2992</v>
      </c>
      <c r="B81" s="1205" t="s">
        <v>3062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2992</v>
      </c>
      <c r="B82" s="1205" t="s">
        <v>3064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2992</v>
      </c>
      <c r="B83" s="1205" t="s">
        <v>3065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2992</v>
      </c>
      <c r="B84" s="1205" t="s">
        <v>3070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2992</v>
      </c>
      <c r="B85" s="1205" t="s">
        <v>3071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2992</v>
      </c>
      <c r="B86" s="1205" t="s">
        <v>3074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2992</v>
      </c>
      <c r="B87" s="1205" t="s">
        <v>3075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2992</v>
      </c>
      <c r="B88" s="1205" t="s">
        <v>3076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2992</v>
      </c>
      <c r="B89" s="1205" t="s">
        <v>3083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2992</v>
      </c>
      <c r="B90" s="1205" t="s">
        <v>3089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2992</v>
      </c>
      <c r="B91" s="1205" t="s">
        <v>3055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2992</v>
      </c>
      <c r="B92" s="1205" t="s">
        <v>3057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2992</v>
      </c>
      <c r="B93" s="1205" t="s">
        <v>3082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2992</v>
      </c>
      <c r="B94" s="1205" t="s">
        <v>3125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2992</v>
      </c>
      <c r="B95" s="1205" t="s">
        <v>3140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2992</v>
      </c>
      <c r="B96" s="1205" t="s">
        <v>3141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2992</v>
      </c>
      <c r="B97" s="1205" t="s">
        <v>3142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2992</v>
      </c>
      <c r="B98" s="1205" t="s">
        <v>3144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2992</v>
      </c>
      <c r="B99" s="1205" t="s">
        <v>3016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2992</v>
      </c>
      <c r="B100" s="1205" t="s">
        <v>3017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2992</v>
      </c>
      <c r="B101" s="1205" t="s">
        <v>3019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2992</v>
      </c>
      <c r="B102" s="1205" t="s">
        <v>3021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2992</v>
      </c>
      <c r="B103" s="1205" t="s">
        <v>3024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2992</v>
      </c>
      <c r="B104" s="1205" t="s">
        <v>3025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2992</v>
      </c>
      <c r="B105" s="1205" t="s">
        <v>2995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2992</v>
      </c>
      <c r="B106" s="1205" t="s">
        <v>3026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2992</v>
      </c>
      <c r="B107" s="1205" t="s">
        <v>3128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2992</v>
      </c>
      <c r="B108" s="1205" t="s">
        <v>3129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2992</v>
      </c>
      <c r="B109" s="1205" t="s">
        <v>3151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2992</v>
      </c>
      <c r="B110" s="1205" t="s">
        <v>2997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2992</v>
      </c>
      <c r="B111" s="1205" t="s">
        <v>2999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2992</v>
      </c>
      <c r="B112" s="1205" t="s">
        <v>3001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2992</v>
      </c>
      <c r="B113" s="1205" t="s">
        <v>3003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2992</v>
      </c>
      <c r="B114" s="1205" t="s">
        <v>3005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2992</v>
      </c>
      <c r="B115" s="1205" t="s">
        <v>3054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2992</v>
      </c>
      <c r="B116" s="1205" t="s">
        <v>3029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2992</v>
      </c>
      <c r="B117" s="1205" t="s">
        <v>3196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2992</v>
      </c>
      <c r="B118" s="1205" t="s">
        <v>3031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2992</v>
      </c>
      <c r="B119" s="1205" t="s">
        <v>3156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2992</v>
      </c>
      <c r="B120" s="1205" t="s">
        <v>3157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2992</v>
      </c>
      <c r="B121" s="1205" t="s">
        <v>3158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2992</v>
      </c>
      <c r="B122" s="1205" t="s">
        <v>3033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2992</v>
      </c>
      <c r="B123" s="1205" t="s">
        <v>3035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2992</v>
      </c>
      <c r="B124" s="1205" t="s">
        <v>3036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2992</v>
      </c>
      <c r="B125" s="1205" t="s">
        <v>3152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2992</v>
      </c>
      <c r="B126" s="1205" t="s">
        <v>3153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2992</v>
      </c>
      <c r="B127" s="1205" t="s">
        <v>3159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2992</v>
      </c>
      <c r="B128" s="1205" t="s">
        <v>3160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2992</v>
      </c>
      <c r="B129" s="1205" t="s">
        <v>3161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2992</v>
      </c>
      <c r="B130" s="1205" t="s">
        <v>3162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2992</v>
      </c>
      <c r="B131" s="1205" t="s">
        <v>3163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2992</v>
      </c>
      <c r="B132" s="1205" t="s">
        <v>3164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2992</v>
      </c>
      <c r="B133" s="1205" t="s">
        <v>3165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2992</v>
      </c>
      <c r="B134" s="1205" t="s">
        <v>3007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2992</v>
      </c>
      <c r="B135" s="1205" t="s">
        <v>3009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2992</v>
      </c>
      <c r="B136" s="1205" t="s">
        <v>3011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2992</v>
      </c>
      <c r="B137" s="1205" t="s">
        <v>3154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2992</v>
      </c>
      <c r="B138" s="1205" t="s">
        <v>3166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2992</v>
      </c>
      <c r="B139" s="1205" t="s">
        <v>3067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2992</v>
      </c>
      <c r="B140" s="1205" t="s">
        <v>3090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2992</v>
      </c>
      <c r="B141" s="1205" t="s">
        <v>3091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2992</v>
      </c>
      <c r="B142" s="1205" t="s">
        <v>3139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2992</v>
      </c>
      <c r="B143" s="1205" t="s">
        <v>2944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2992</v>
      </c>
      <c r="B144" s="1205" t="s">
        <v>2946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2992</v>
      </c>
      <c r="B145" s="1205" t="s">
        <v>2945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2992</v>
      </c>
      <c r="B146" s="1205" t="s">
        <v>3113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2992</v>
      </c>
      <c r="B147" s="1205" t="s">
        <v>2947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2992</v>
      </c>
      <c r="B148" s="1205" t="s">
        <v>3032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2992</v>
      </c>
      <c r="B149" s="1205" t="s">
        <v>3030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2992</v>
      </c>
      <c r="B150" s="1205" t="s">
        <v>3034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2992</v>
      </c>
      <c r="B151" s="1205" t="s">
        <v>3092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2992</v>
      </c>
      <c r="B152" s="1205" t="s">
        <v>3118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2992</v>
      </c>
      <c r="B153" s="1205" t="s">
        <v>3119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2992</v>
      </c>
      <c r="B154" s="1205" t="s">
        <v>3124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2992</v>
      </c>
      <c r="B155" s="1205" t="s">
        <v>3121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2992</v>
      </c>
      <c r="B156" s="1205" t="s">
        <v>3093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2992</v>
      </c>
      <c r="B157" s="1205" t="s">
        <v>3094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2992</v>
      </c>
      <c r="B158" s="1205" t="s">
        <v>3095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2992</v>
      </c>
      <c r="B159" s="1205" t="s">
        <v>3097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2992</v>
      </c>
      <c r="B160" s="1205" t="s">
        <v>3104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2992</v>
      </c>
      <c r="B161" s="1205" t="s">
        <v>3107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2992</v>
      </c>
      <c r="B162" s="1205" t="s">
        <v>3108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2992</v>
      </c>
      <c r="B163" s="1205" t="s">
        <v>3099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2992</v>
      </c>
      <c r="B164" s="1205" t="s">
        <v>3096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2992</v>
      </c>
      <c r="B165" s="1205" t="s">
        <v>3100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2992</v>
      </c>
      <c r="B166" s="1205" t="s">
        <v>3111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2992</v>
      </c>
      <c r="B167" s="1205" t="s">
        <v>3112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2992</v>
      </c>
      <c r="B168" s="1205" t="s">
        <v>3123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2992</v>
      </c>
      <c r="B169" s="1205" t="s">
        <v>3126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2992</v>
      </c>
      <c r="B170" s="1205" t="s">
        <v>3098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2992</v>
      </c>
      <c r="B171" s="1205" t="s">
        <v>3101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2992</v>
      </c>
      <c r="B172" s="1205" t="s">
        <v>3103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2992</v>
      </c>
      <c r="B173" s="1205" t="s">
        <v>3105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2992</v>
      </c>
      <c r="B174" s="1205" t="s">
        <v>3106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2992</v>
      </c>
      <c r="B175" s="1205" t="s">
        <v>3109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2992</v>
      </c>
      <c r="B176" s="1205" t="s">
        <v>3120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2992</v>
      </c>
      <c r="B177" s="1205" t="s">
        <v>3127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2992</v>
      </c>
      <c r="B178" s="1205" t="s">
        <v>3102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2992</v>
      </c>
      <c r="B179" s="1205" t="s">
        <v>3138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2992</v>
      </c>
      <c r="B180" s="1205" t="s">
        <v>2994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2992</v>
      </c>
      <c r="B181" s="1205" t="s">
        <v>3018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2992</v>
      </c>
      <c r="B182" s="1205" t="s">
        <v>3020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2992</v>
      </c>
      <c r="B183" s="1205" t="s">
        <v>3022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2992</v>
      </c>
      <c r="B184" s="1205" t="s">
        <v>2996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2992</v>
      </c>
      <c r="B185" s="1205" t="s">
        <v>3027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2992</v>
      </c>
      <c r="B186" s="1205" t="s">
        <v>3028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2992</v>
      </c>
      <c r="B187" s="1205" t="s">
        <v>3000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2992</v>
      </c>
      <c r="B188" s="1205" t="s">
        <v>3004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2992</v>
      </c>
      <c r="B189" s="1205" t="s">
        <v>3006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2992</v>
      </c>
      <c r="B190" s="1205" t="s">
        <v>3008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2992</v>
      </c>
      <c r="B191" s="1205" t="s">
        <v>3010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2992</v>
      </c>
      <c r="B192" s="1205" t="s">
        <v>3012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2992</v>
      </c>
      <c r="B193" s="1205" t="s">
        <v>3143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2992</v>
      </c>
      <c r="B194" s="1205" t="s">
        <v>3147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2984</v>
      </c>
      <c r="B195" s="1205" t="s">
        <v>2991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2984</v>
      </c>
      <c r="B196" s="1205" t="s">
        <v>2988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2984</v>
      </c>
      <c r="B197" s="1205" t="s">
        <v>2985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2984</v>
      </c>
      <c r="B198" s="1205" t="s">
        <v>2987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2984</v>
      </c>
      <c r="B199" s="1205" t="s">
        <v>2986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2984</v>
      </c>
      <c r="B200" s="1205" t="s">
        <v>2993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2984</v>
      </c>
      <c r="B201" s="1205" t="s">
        <v>2989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3167</v>
      </c>
      <c r="B202" s="1205" t="s">
        <v>3173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3167</v>
      </c>
      <c r="B203" s="1205" t="s">
        <v>3174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3167</v>
      </c>
      <c r="B204" s="1205" t="s">
        <v>3181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3167</v>
      </c>
      <c r="B205" s="1205" t="s">
        <v>3182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2984</v>
      </c>
      <c r="B206" s="1205" t="s">
        <v>2990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3167</v>
      </c>
      <c r="B207" s="1205" t="s">
        <v>3168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3167</v>
      </c>
      <c r="B208" s="1205" t="s">
        <v>3170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3167</v>
      </c>
      <c r="B209" s="1205" t="s">
        <v>3172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3167</v>
      </c>
      <c r="B210" s="1205" t="s">
        <v>3184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3167</v>
      </c>
      <c r="B211" s="1205" t="s">
        <v>3185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3167</v>
      </c>
      <c r="B212" s="1205" t="s">
        <v>3186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3167</v>
      </c>
      <c r="B213" s="1205" t="s">
        <v>3187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3167</v>
      </c>
      <c r="B214" s="1205" t="s">
        <v>3169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3167</v>
      </c>
      <c r="B215" s="1205" t="s">
        <v>3183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3167</v>
      </c>
      <c r="B216" s="1205" t="s">
        <v>3188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3167</v>
      </c>
      <c r="B217" s="1205" t="s">
        <v>3175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3167</v>
      </c>
      <c r="B218" s="1205" t="s">
        <v>3176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3167</v>
      </c>
      <c r="B219" s="1205" t="s">
        <v>3178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3167</v>
      </c>
      <c r="B220" s="1205" t="s">
        <v>3179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3167</v>
      </c>
      <c r="B221" s="1205" t="s">
        <v>3171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3167</v>
      </c>
      <c r="B222" s="1206" t="s">
        <v>3177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3167</v>
      </c>
      <c r="B223" s="1208" t="s">
        <v>3180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/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496" t="s">
        <v>0</v>
      </c>
      <c r="W1" s="1497"/>
      <c r="Y1" s="1496" t="s">
        <v>1</v>
      </c>
      <c r="Z1" s="1497"/>
      <c r="AC1" s="4">
        <f>AVERAGE(AC2:AC39)</f>
        <v>50.121621621621621</v>
      </c>
      <c r="AE1" s="1071" t="s">
        <v>2846</v>
      </c>
      <c r="AF1" s="4" t="b">
        <f>AE1=AG1</f>
        <v>0</v>
      </c>
      <c r="AG1" s="1071" t="s">
        <v>2878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2848</v>
      </c>
      <c r="AF2" s="4" t="b">
        <f t="shared" ref="AF2:AF32" si="0">AE2=AG2</f>
        <v>0</v>
      </c>
      <c r="AG2" s="1071" t="s">
        <v>2879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2849</v>
      </c>
      <c r="AF3" s="4" t="b">
        <f t="shared" si="0"/>
        <v>1</v>
      </c>
      <c r="AG3" s="1071" t="s">
        <v>2849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2850</v>
      </c>
      <c r="AF4" s="4" t="b">
        <f t="shared" si="0"/>
        <v>1</v>
      </c>
      <c r="AG4" s="1071" t="s">
        <v>2850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2851</v>
      </c>
      <c r="AF5" s="4" t="b">
        <f t="shared" si="0"/>
        <v>1</v>
      </c>
      <c r="AG5" s="1071" t="s">
        <v>2851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2852</v>
      </c>
      <c r="AF6" s="4" t="b">
        <f t="shared" si="0"/>
        <v>1</v>
      </c>
      <c r="AG6" s="1071" t="s">
        <v>2852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2853</v>
      </c>
      <c r="AF7" s="4" t="b">
        <f t="shared" si="0"/>
        <v>1</v>
      </c>
      <c r="AG7" s="1071" t="s">
        <v>2853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2854</v>
      </c>
      <c r="AF8" s="4" t="b">
        <f t="shared" si="0"/>
        <v>1</v>
      </c>
      <c r="AG8" s="1071" t="s">
        <v>2854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2855</v>
      </c>
      <c r="AF9" s="4" t="b">
        <f t="shared" si="0"/>
        <v>1</v>
      </c>
      <c r="AG9" s="1071" t="s">
        <v>2855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2856</v>
      </c>
      <c r="AF10" s="4" t="b">
        <f t="shared" si="0"/>
        <v>0</v>
      </c>
      <c r="AG10" s="1071" t="s">
        <v>2880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2857</v>
      </c>
      <c r="AF11" s="4" t="b">
        <f t="shared" si="0"/>
        <v>1</v>
      </c>
      <c r="AG11" s="1071" t="s">
        <v>2857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2858</v>
      </c>
      <c r="AF12" s="4" t="b">
        <f t="shared" si="0"/>
        <v>1</v>
      </c>
      <c r="AG12" s="1071" t="s">
        <v>2858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2859</v>
      </c>
      <c r="AF13" s="4" t="b">
        <f t="shared" si="0"/>
        <v>1</v>
      </c>
      <c r="AG13" s="1071" t="s">
        <v>2859</v>
      </c>
    </row>
    <row r="14" spans="1:33" ht="14.45" customHeight="1" x14ac:dyDescent="0.3">
      <c r="G14" s="4">
        <v>169</v>
      </c>
      <c r="K14" s="17" t="s">
        <v>44</v>
      </c>
      <c r="N14" s="1685" t="s">
        <v>45</v>
      </c>
      <c r="O14" s="1685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2860</v>
      </c>
      <c r="AF14" s="4" t="b">
        <f t="shared" si="0"/>
        <v>1</v>
      </c>
      <c r="AG14" s="1071" t="s">
        <v>2860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2861</v>
      </c>
      <c r="AF15" s="4" t="b">
        <f t="shared" si="0"/>
        <v>1</v>
      </c>
      <c r="AG15" s="1071" t="s">
        <v>2861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2862</v>
      </c>
      <c r="AF16" s="4" t="b">
        <f t="shared" si="0"/>
        <v>1</v>
      </c>
      <c r="AG16" s="1071" t="s">
        <v>2862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2863</v>
      </c>
      <c r="AF17" s="4" t="b">
        <f t="shared" si="0"/>
        <v>1</v>
      </c>
      <c r="AG17" s="1071" t="s">
        <v>2863</v>
      </c>
    </row>
    <row r="18" spans="1:1016" ht="14.45" customHeight="1" x14ac:dyDescent="0.3">
      <c r="A18" s="1071" t="s">
        <v>2830</v>
      </c>
      <c r="C18" s="1071" t="s">
        <v>2830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2864</v>
      </c>
      <c r="AF18" s="4" t="b">
        <f t="shared" si="0"/>
        <v>1</v>
      </c>
      <c r="AG18" s="1071" t="s">
        <v>2864</v>
      </c>
    </row>
    <row r="19" spans="1:1016" ht="14.45" customHeight="1" x14ac:dyDescent="0.3">
      <c r="A19" s="1071" t="s">
        <v>2831</v>
      </c>
      <c r="C19" s="1071" t="s">
        <v>2831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2865</v>
      </c>
      <c r="AF19" s="4" t="b">
        <f t="shared" si="0"/>
        <v>1</v>
      </c>
      <c r="AG19" s="1071" t="s">
        <v>2865</v>
      </c>
    </row>
    <row r="20" spans="1:1016" ht="14.45" customHeight="1" x14ac:dyDescent="0.3">
      <c r="A20" s="1071" t="s">
        <v>2832</v>
      </c>
      <c r="C20" s="1071" t="s">
        <v>2832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2866</v>
      </c>
      <c r="AF20" s="4" t="b">
        <f t="shared" si="0"/>
        <v>1</v>
      </c>
      <c r="AG20" s="1071" t="s">
        <v>2866</v>
      </c>
    </row>
    <row r="21" spans="1:1016" ht="14.45" customHeight="1" x14ac:dyDescent="0.3">
      <c r="A21" s="1071" t="s">
        <v>2833</v>
      </c>
      <c r="C21" s="1071" t="s">
        <v>2833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2867</v>
      </c>
      <c r="AF21" s="4" t="b">
        <f t="shared" si="0"/>
        <v>1</v>
      </c>
      <c r="AG21" s="1071" t="s">
        <v>2867</v>
      </c>
    </row>
    <row r="22" spans="1:1016" ht="14.45" customHeight="1" x14ac:dyDescent="0.3">
      <c r="A22" s="1071" t="s">
        <v>2834</v>
      </c>
      <c r="C22" s="1071" t="s">
        <v>2834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2868</v>
      </c>
      <c r="AF22" s="4" t="b">
        <f t="shared" si="0"/>
        <v>1</v>
      </c>
      <c r="AG22" s="1071" t="s">
        <v>2868</v>
      </c>
    </row>
    <row r="23" spans="1:1016" ht="14.45" customHeight="1" x14ac:dyDescent="0.3">
      <c r="A23" s="1071" t="s">
        <v>2835</v>
      </c>
      <c r="C23" s="1071" t="s">
        <v>2835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2869</v>
      </c>
      <c r="AF23" s="4" t="b">
        <f t="shared" si="0"/>
        <v>1</v>
      </c>
      <c r="AG23" s="1071" t="s">
        <v>2869</v>
      </c>
    </row>
    <row r="24" spans="1:1016" ht="14.45" customHeight="1" x14ac:dyDescent="0.3">
      <c r="A24" s="1071" t="s">
        <v>2836</v>
      </c>
      <c r="C24" s="1071" t="s">
        <v>2836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2870</v>
      </c>
      <c r="AF24" s="4" t="b">
        <f t="shared" si="0"/>
        <v>1</v>
      </c>
      <c r="AG24" s="1071" t="s">
        <v>2870</v>
      </c>
    </row>
    <row r="25" spans="1:1016" ht="14.45" customHeight="1" x14ac:dyDescent="0.3">
      <c r="A25" s="1071" t="s">
        <v>2837</v>
      </c>
      <c r="C25" s="1071" t="s">
        <v>2837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2871</v>
      </c>
      <c r="AF25" s="4" t="b">
        <f t="shared" si="0"/>
        <v>1</v>
      </c>
      <c r="AG25" s="1071" t="s">
        <v>2871</v>
      </c>
    </row>
    <row r="26" spans="1:1016" ht="14.45" customHeight="1" x14ac:dyDescent="0.3">
      <c r="A26" s="1071" t="s">
        <v>2838</v>
      </c>
      <c r="C26" s="1071" t="s">
        <v>2838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2877</v>
      </c>
      <c r="AF26" s="4" t="b">
        <f t="shared" si="0"/>
        <v>1</v>
      </c>
      <c r="AG26" s="1071" t="s">
        <v>2877</v>
      </c>
    </row>
    <row r="27" spans="1:1016" ht="14.45" customHeight="1" x14ac:dyDescent="0.3">
      <c r="A27" s="1071" t="s">
        <v>2839</v>
      </c>
      <c r="C27" s="1071" t="s">
        <v>2843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2872</v>
      </c>
      <c r="AF27" s="4" t="b">
        <f t="shared" si="0"/>
        <v>1</v>
      </c>
      <c r="AG27" s="1071" t="s">
        <v>2872</v>
      </c>
      <c r="AMB27"/>
    </row>
    <row r="28" spans="1:1016" ht="14.45" customHeight="1" x14ac:dyDescent="0.3">
      <c r="A28" s="1071" t="s">
        <v>2840</v>
      </c>
      <c r="C28" s="1071" t="s">
        <v>2840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2873</v>
      </c>
      <c r="AF28" s="4" t="b">
        <f t="shared" si="0"/>
        <v>1</v>
      </c>
      <c r="AG28" s="1071" t="s">
        <v>2873</v>
      </c>
      <c r="AMB28"/>
    </row>
    <row r="29" spans="1:1016" ht="14.45" customHeight="1" x14ac:dyDescent="0.3">
      <c r="A29" s="1071" t="s">
        <v>2841</v>
      </c>
      <c r="B29" s="1070"/>
      <c r="C29" s="1071" t="s">
        <v>2841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2874</v>
      </c>
      <c r="AF29" s="4" t="b">
        <f t="shared" si="0"/>
        <v>1</v>
      </c>
      <c r="AG29" s="1071" t="s">
        <v>2874</v>
      </c>
      <c r="AMB29"/>
    </row>
    <row r="30" spans="1:1016" ht="14.45" customHeight="1" x14ac:dyDescent="0.3">
      <c r="A30" s="1071" t="s">
        <v>2842</v>
      </c>
      <c r="C30" s="1071" t="s">
        <v>2844</v>
      </c>
      <c r="F30" s="874">
        <v>11.372549019607799</v>
      </c>
      <c r="K30" s="4" t="s">
        <v>73</v>
      </c>
      <c r="N30" s="1688">
        <f>ROUND(O31/O32, 3)</f>
        <v>19.884</v>
      </c>
      <c r="O30" s="1688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2875</v>
      </c>
      <c r="AF30" s="4" t="b">
        <f t="shared" si="0"/>
        <v>1</v>
      </c>
      <c r="AG30" s="1071" t="s">
        <v>2875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2876</v>
      </c>
      <c r="AF31" s="4" t="b">
        <f t="shared" si="0"/>
        <v>1</v>
      </c>
      <c r="AG31" s="1071" t="s">
        <v>2876</v>
      </c>
      <c r="AMB31"/>
    </row>
    <row r="32" spans="1:1016" ht="14.45" customHeight="1" x14ac:dyDescent="0.3">
      <c r="A32" s="1683" t="s">
        <v>3448</v>
      </c>
      <c r="B32" s="1684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2847</v>
      </c>
      <c r="AF32" s="4" t="b">
        <f t="shared" si="0"/>
        <v>0</v>
      </c>
      <c r="AG32" s="1071" t="s">
        <v>2881</v>
      </c>
      <c r="AMB32"/>
    </row>
    <row r="33" spans="1:1016" ht="14.45" customHeight="1" x14ac:dyDescent="0.3">
      <c r="A33" s="1679" t="s">
        <v>3447</v>
      </c>
      <c r="B33" s="1680"/>
      <c r="G33"/>
      <c r="H33"/>
      <c r="I33"/>
      <c r="K33" s="4" t="s">
        <v>76</v>
      </c>
      <c r="N33" s="1687">
        <v>19.882250993908599</v>
      </c>
      <c r="O33" s="1687"/>
      <c r="P33" s="1476" t="s">
        <v>3600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3435</v>
      </c>
      <c r="B34" s="1293" t="s">
        <v>3436</v>
      </c>
      <c r="C34" s="347" t="s">
        <v>3301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3433</v>
      </c>
      <c r="B35" s="1289" t="s">
        <v>3434</v>
      </c>
      <c r="C35" s="347" t="s">
        <v>3302</v>
      </c>
      <c r="G35"/>
      <c r="H35"/>
      <c r="I35"/>
      <c r="K35" s="4" t="s">
        <v>78</v>
      </c>
      <c r="N35" s="1689">
        <v>14.058874503045743</v>
      </c>
      <c r="O35" s="1689"/>
      <c r="P35" s="1476" t="s">
        <v>3601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3462</v>
      </c>
      <c r="B36" s="1291" t="s">
        <v>3463</v>
      </c>
      <c r="C36" s="347" t="s">
        <v>3303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79" t="s">
        <v>3446</v>
      </c>
      <c r="B37" s="1680"/>
      <c r="C37" s="347" t="s">
        <v>3304</v>
      </c>
      <c r="D37"/>
      <c r="E37"/>
      <c r="G37" s="457" t="s">
        <v>453</v>
      </c>
      <c r="H37" s="457" t="s">
        <v>3288</v>
      </c>
      <c r="I37" s="347"/>
      <c r="K37" s="26" t="s">
        <v>80</v>
      </c>
      <c r="N37" s="1686">
        <f>O36+N33</f>
        <v>48.000000000000085</v>
      </c>
      <c r="O37" s="1686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3464</v>
      </c>
      <c r="B38" s="1306" t="s">
        <v>3459</v>
      </c>
      <c r="C38" s="347" t="s">
        <v>3305</v>
      </c>
      <c r="D38"/>
      <c r="E38"/>
      <c r="F38" s="423" t="s">
        <v>3284</v>
      </c>
      <c r="G38" s="1675" t="s">
        <v>3289</v>
      </c>
      <c r="H38" s="1676"/>
      <c r="I38" s="347"/>
      <c r="K38" s="26"/>
      <c r="N38" s="1686">
        <f>(N30/O34)*2+N30</f>
        <v>48.004222474226623</v>
      </c>
      <c r="O38" s="168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3449</v>
      </c>
      <c r="B39" s="1681" t="s">
        <v>3440</v>
      </c>
      <c r="C39" s="347"/>
      <c r="D39"/>
      <c r="E39" s="1225"/>
      <c r="F39" s="1226" t="s">
        <v>3287</v>
      </c>
      <c r="G39" s="1677"/>
      <c r="H39" s="1678"/>
      <c r="I39" s="347"/>
      <c r="K39" s="4" t="s">
        <v>81</v>
      </c>
      <c r="N39" s="1686"/>
      <c r="O39" s="1686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3439</v>
      </c>
      <c r="B40" s="1682"/>
      <c r="D40"/>
      <c r="E40"/>
      <c r="F40" s="423" t="s">
        <v>3285</v>
      </c>
      <c r="G40" s="1675" t="s">
        <v>3290</v>
      </c>
      <c r="H40" s="1676"/>
      <c r="I40" s="347"/>
      <c r="K40" s="26" t="s">
        <v>82</v>
      </c>
      <c r="N40" s="1687">
        <f>N33+N35</f>
        <v>33.941125496954342</v>
      </c>
      <c r="O40" s="1687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3437</v>
      </c>
      <c r="B41" s="1301" t="s">
        <v>3438</v>
      </c>
      <c r="C41" s="870" t="s">
        <v>1652</v>
      </c>
      <c r="D41"/>
      <c r="E41"/>
      <c r="F41" s="423" t="s">
        <v>3286</v>
      </c>
      <c r="G41" s="1677"/>
      <c r="H41" s="1678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3456</v>
      </c>
      <c r="B42" s="1293" t="s">
        <v>3459</v>
      </c>
      <c r="C42" s="870" t="s">
        <v>1653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3441</v>
      </c>
      <c r="B43" s="1303" t="s">
        <v>3461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3442</v>
      </c>
      <c r="B44" s="1293" t="s">
        <v>824</v>
      </c>
      <c r="C44" s="870" t="s">
        <v>1649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3443</v>
      </c>
      <c r="B45" s="1303" t="s">
        <v>3445</v>
      </c>
      <c r="C45" s="870" t="s">
        <v>1650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3444</v>
      </c>
      <c r="B46" s="1293" t="s">
        <v>824</v>
      </c>
      <c r="C46" s="870" t="s">
        <v>1651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3457</v>
      </c>
      <c r="B47" s="1301" t="s">
        <v>3459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3458</v>
      </c>
      <c r="B48" s="1301" t="s">
        <v>3459</v>
      </c>
      <c r="D48"/>
      <c r="E48"/>
      <c r="G48" s="347"/>
      <c r="H48" s="347"/>
      <c r="I48" s="347"/>
      <c r="K48" s="689" t="s">
        <v>3239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3460</v>
      </c>
      <c r="B49" s="1305" t="s">
        <v>3459</v>
      </c>
      <c r="C49" s="1298">
        <v>0</v>
      </c>
      <c r="D49" s="1239">
        <v>3</v>
      </c>
      <c r="E49"/>
      <c r="G49" s="347"/>
      <c r="H49" s="347"/>
      <c r="I49" s="347"/>
      <c r="K49" s="689" t="s">
        <v>3240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3450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3450</v>
      </c>
      <c r="D51" s="1239"/>
      <c r="E51"/>
      <c r="G51" s="347"/>
      <c r="H51" s="347"/>
      <c r="I51" s="347"/>
      <c r="K51" s="1073" t="s">
        <v>1784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3450</v>
      </c>
      <c r="D52" s="1239"/>
      <c r="E52"/>
      <c r="G52" s="347"/>
      <c r="H52" s="347"/>
      <c r="I52" s="347"/>
      <c r="K52" s="886" t="s">
        <v>1785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3450</v>
      </c>
      <c r="D53" s="1239"/>
      <c r="E53"/>
      <c r="G53"/>
      <c r="H53"/>
      <c r="I53"/>
      <c r="K53" s="1074" t="s">
        <v>2895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3450</v>
      </c>
      <c r="D54" s="1239"/>
      <c r="E54"/>
      <c r="G54"/>
      <c r="H54"/>
      <c r="I54"/>
      <c r="K54" s="1075" t="s">
        <v>2896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3450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3451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3451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3451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3451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3452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3453</v>
      </c>
      <c r="D61" s="1239" t="s">
        <v>3455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3453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3454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3454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1786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1658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1655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1656</v>
      </c>
      <c r="B75" s="411">
        <v>28545.400000035701</v>
      </c>
      <c r="C75" s="902" t="s">
        <v>1787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1654</v>
      </c>
      <c r="B76" s="411"/>
      <c r="C76" s="899" t="s">
        <v>1789</v>
      </c>
      <c r="D76" s="901">
        <f>D75-D74</f>
        <v>250</v>
      </c>
      <c r="E76" s="900"/>
      <c r="G76" s="347"/>
      <c r="H76" s="347"/>
      <c r="I76"/>
      <c r="K76" s="944" t="s">
        <v>1856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1655</v>
      </c>
      <c r="B77" s="411">
        <v>1.0106666666666599</v>
      </c>
      <c r="C77" s="891" t="s">
        <v>813</v>
      </c>
      <c r="D77" s="907">
        <v>5000</v>
      </c>
      <c r="E77" s="910" t="s">
        <v>1790</v>
      </c>
      <c r="G77" s="347"/>
      <c r="H77" s="347"/>
      <c r="I77"/>
      <c r="K77" s="807" t="s">
        <v>1441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1656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1442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1657</v>
      </c>
      <c r="B79" s="411">
        <v>29546.145</v>
      </c>
      <c r="C79" s="895" t="s">
        <v>951</v>
      </c>
      <c r="D79" s="896">
        <f>D77-D78</f>
        <v>2250</v>
      </c>
      <c r="E79" s="898" t="s">
        <v>1792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1655</v>
      </c>
      <c r="B80" s="411">
        <v>1.0106666666666599</v>
      </c>
      <c r="C80" s="899" t="s">
        <v>1791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1656</v>
      </c>
      <c r="B81" s="411">
        <v>29558.400000035701</v>
      </c>
      <c r="K81" s="826" t="s">
        <v>1578</v>
      </c>
    </row>
    <row r="82" spans="1:11" ht="14.45" customHeight="1" x14ac:dyDescent="0.3">
      <c r="F82" s="347">
        <f>1000/F83</f>
        <v>59.999999999999993</v>
      </c>
      <c r="K82" s="825" t="s">
        <v>1579</v>
      </c>
    </row>
    <row r="83" spans="1:11" ht="14.45" customHeight="1" x14ac:dyDescent="0.3">
      <c r="F83" s="347">
        <f>1000/60</f>
        <v>16.666666666666668</v>
      </c>
      <c r="K83" s="825" t="s">
        <v>1580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1647</v>
      </c>
    </row>
    <row r="86" spans="1:11" ht="14.45" customHeight="1" x14ac:dyDescent="0.3">
      <c r="F86" s="347">
        <v>999</v>
      </c>
      <c r="K86" s="869" t="s">
        <v>1648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tabSelected="1" topLeftCell="R100" workbookViewId="0">
      <selection activeCell="AC109" sqref="AC109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3263</v>
      </c>
      <c r="O1" s="1221" t="s">
        <v>3262</v>
      </c>
      <c r="P1" s="1221" t="s">
        <v>3261</v>
      </c>
      <c r="Q1" s="1221" t="s">
        <v>3260</v>
      </c>
      <c r="R1" s="1221" t="s">
        <v>3259</v>
      </c>
      <c r="S1" s="1221" t="s">
        <v>3258</v>
      </c>
      <c r="T1" s="1221" t="s">
        <v>3257</v>
      </c>
      <c r="U1" s="1221" t="s">
        <v>3256</v>
      </c>
      <c r="V1" s="1221" t="s">
        <v>3255</v>
      </c>
      <c r="W1" s="1221" t="s">
        <v>3254</v>
      </c>
      <c r="X1" s="1221" t="s">
        <v>3253</v>
      </c>
      <c r="Z1" s="1694" t="s">
        <v>3428</v>
      </c>
      <c r="AA1" s="1695"/>
      <c r="AF1" s="1356" t="s">
        <v>722</v>
      </c>
      <c r="AG1" s="1356" t="s">
        <v>2336</v>
      </c>
      <c r="AH1" s="1356" t="s">
        <v>2337</v>
      </c>
      <c r="AI1" s="1356" t="s">
        <v>3509</v>
      </c>
      <c r="AJ1" s="1356" t="s">
        <v>3510</v>
      </c>
      <c r="AK1" s="1356" t="s">
        <v>3513</v>
      </c>
      <c r="AL1" s="1373" t="s">
        <v>897</v>
      </c>
      <c r="AM1" s="1371" t="s">
        <v>3520</v>
      </c>
      <c r="AN1" s="1372">
        <v>1</v>
      </c>
    </row>
    <row r="2" spans="1:40" ht="16.5" x14ac:dyDescent="0.3">
      <c r="A2" s="1219" t="s">
        <v>3252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3425</v>
      </c>
      <c r="Z2" s="1268" t="s">
        <v>3408</v>
      </c>
      <c r="AA2" s="1269" t="s">
        <v>3415</v>
      </c>
      <c r="AC2" s="1334" t="s">
        <v>3495</v>
      </c>
      <c r="AD2" s="1334" t="s">
        <v>3494</v>
      </c>
      <c r="AE2" s="1334" t="s">
        <v>3493</v>
      </c>
      <c r="AF2" s="1357" t="s">
        <v>3516</v>
      </c>
      <c r="AG2" s="1355" t="s">
        <v>3504</v>
      </c>
      <c r="AH2" s="1355" t="s">
        <v>3504</v>
      </c>
      <c r="AI2" s="1361" t="s">
        <v>453</v>
      </c>
      <c r="AJ2" s="1355" t="s">
        <v>3503</v>
      </c>
      <c r="AK2" s="1360" t="s">
        <v>3503</v>
      </c>
      <c r="AL2" s="1376" t="s">
        <v>453</v>
      </c>
      <c r="AM2" s="1346" t="s">
        <v>3498</v>
      </c>
      <c r="AN2" s="1347">
        <v>20</v>
      </c>
    </row>
    <row r="3" spans="1:40" ht="16.5" x14ac:dyDescent="0.3">
      <c r="A3" s="1219" t="s">
        <v>3251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3406</v>
      </c>
      <c r="AA3" s="1270" t="s">
        <v>3426</v>
      </c>
      <c r="AD3" s="1334" t="s">
        <v>3496</v>
      </c>
      <c r="AE3" s="1334" t="s">
        <v>125</v>
      </c>
      <c r="AF3" s="1355" t="s">
        <v>3517</v>
      </c>
      <c r="AG3" s="1355" t="s">
        <v>3519</v>
      </c>
      <c r="AH3" s="1355" t="s">
        <v>3519</v>
      </c>
      <c r="AI3" s="1359" t="s">
        <v>809</v>
      </c>
      <c r="AJ3" s="1355" t="s">
        <v>3512</v>
      </c>
      <c r="AK3" s="1362" t="s">
        <v>3511</v>
      </c>
      <c r="AL3" s="1377" t="s">
        <v>809</v>
      </c>
      <c r="AM3" s="1346" t="s">
        <v>3499</v>
      </c>
      <c r="AN3" s="1347">
        <v>4</v>
      </c>
    </row>
    <row r="4" spans="1:40" ht="16.5" x14ac:dyDescent="0.3">
      <c r="A4" s="1219" t="s">
        <v>3250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3407</v>
      </c>
      <c r="AA4" s="1271" t="s">
        <v>3427</v>
      </c>
      <c r="AC4" s="1334" t="s">
        <v>722</v>
      </c>
      <c r="AD4" s="1334" t="s">
        <v>3494</v>
      </c>
      <c r="AE4" s="1334" t="s">
        <v>3497</v>
      </c>
      <c r="AF4" s="1355" t="s">
        <v>3518</v>
      </c>
      <c r="AG4" s="1363"/>
      <c r="AH4" s="1358"/>
      <c r="AI4" s="1365"/>
      <c r="AJ4" s="1369"/>
      <c r="AK4" s="1366" t="s">
        <v>3512</v>
      </c>
      <c r="AL4" s="1377"/>
      <c r="AM4" s="1346" t="s">
        <v>3500</v>
      </c>
      <c r="AN4" s="1347">
        <v>2</v>
      </c>
    </row>
    <row r="5" spans="1:40" ht="16.5" x14ac:dyDescent="0.3">
      <c r="A5" s="1219" t="s">
        <v>3249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3409</v>
      </c>
      <c r="AA5" s="1266" t="s">
        <v>3410</v>
      </c>
      <c r="AD5" s="1334" t="s">
        <v>3498</v>
      </c>
      <c r="AE5" s="1334"/>
      <c r="AF5" s="1358"/>
      <c r="AG5" s="1363"/>
      <c r="AH5" s="1369"/>
      <c r="AI5" s="1365"/>
      <c r="AJ5" s="1242"/>
      <c r="AK5" s="1357" t="s">
        <v>3514</v>
      </c>
      <c r="AL5" s="1374"/>
      <c r="AM5" s="1346" t="s">
        <v>917</v>
      </c>
      <c r="AN5" s="1347">
        <v>2</v>
      </c>
    </row>
    <row r="6" spans="1:40" ht="16.5" x14ac:dyDescent="0.3">
      <c r="A6" s="1219" t="s">
        <v>3248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3420</v>
      </c>
      <c r="AA6" s="1266" t="s">
        <v>3421</v>
      </c>
      <c r="AD6" s="1334" t="s">
        <v>3507</v>
      </c>
      <c r="AE6" s="1334" t="s">
        <v>3508</v>
      </c>
      <c r="AF6" s="1359"/>
      <c r="AG6" s="1367"/>
      <c r="AH6" s="1370"/>
      <c r="AI6" s="1368"/>
      <c r="AJ6" s="1244"/>
      <c r="AK6" s="1358" t="s">
        <v>3515</v>
      </c>
      <c r="AL6" s="1375"/>
      <c r="AM6" s="1346" t="s">
        <v>3505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3423</v>
      </c>
      <c r="AA7" s="1266" t="s">
        <v>3422</v>
      </c>
      <c r="AC7" s="1334" t="s">
        <v>3506</v>
      </c>
      <c r="AD7" s="1334" t="s">
        <v>3503</v>
      </c>
      <c r="AG7" s="1334"/>
      <c r="AK7" s="1358" t="s">
        <v>3521</v>
      </c>
      <c r="AM7" s="1346" t="s">
        <v>3501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3411</v>
      </c>
      <c r="AA8" s="1266" t="s">
        <v>3412</v>
      </c>
      <c r="AK8" s="1358" t="s">
        <v>3522</v>
      </c>
      <c r="AM8" s="1346" t="s">
        <v>3504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3413</v>
      </c>
      <c r="AA9" s="1267" t="s">
        <v>3414</v>
      </c>
      <c r="AK9" s="1359" t="s">
        <v>3523</v>
      </c>
      <c r="AM9" s="1348" t="s">
        <v>3502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3416</v>
      </c>
      <c r="AA10" s="1273" t="s">
        <v>3417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90" t="s">
        <v>3418</v>
      </c>
      <c r="AA11" s="1691"/>
      <c r="AB11" s="1221" t="s">
        <v>3424</v>
      </c>
    </row>
    <row r="12" spans="1:40" ht="16.5" x14ac:dyDescent="0.3">
      <c r="G12" s="1228" t="s">
        <v>3293</v>
      </c>
      <c r="I12" s="1220" t="s">
        <v>3277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92" t="s">
        <v>3419</v>
      </c>
      <c r="AA12" s="1693"/>
    </row>
    <row r="13" spans="1:40" ht="16.5" x14ac:dyDescent="0.3">
      <c r="A13" s="1219">
        <v>1030</v>
      </c>
      <c r="G13" s="1229" t="s">
        <v>3294</v>
      </c>
      <c r="H13" s="1221" t="s">
        <v>1681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3247</v>
      </c>
      <c r="G14" s="1229" t="s">
        <v>3294</v>
      </c>
      <c r="H14" s="1221" t="s">
        <v>1681</v>
      </c>
      <c r="I14" s="1221" t="s">
        <v>1659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3246</v>
      </c>
      <c r="G15" s="1229" t="s">
        <v>3294</v>
      </c>
      <c r="H15" s="1221" t="s">
        <v>1681</v>
      </c>
      <c r="I15" s="1221" t="s">
        <v>3264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3245</v>
      </c>
      <c r="G16" s="1229" t="s">
        <v>3294</v>
      </c>
      <c r="H16" s="1221" t="s">
        <v>1681</v>
      </c>
      <c r="I16" s="1221" t="s">
        <v>1661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3244</v>
      </c>
      <c r="G17" s="1229" t="s">
        <v>3294</v>
      </c>
      <c r="H17" s="1221" t="s">
        <v>1681</v>
      </c>
      <c r="I17" s="1221" t="s">
        <v>1663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3243</v>
      </c>
      <c r="G18" s="1229" t="s">
        <v>3294</v>
      </c>
      <c r="H18" s="1221" t="s">
        <v>1681</v>
      </c>
      <c r="I18" s="1221" t="s">
        <v>3265</v>
      </c>
      <c r="J18" s="1221" t="s">
        <v>2397</v>
      </c>
      <c r="K18" s="1227" t="s">
        <v>3296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3242</v>
      </c>
      <c r="G19" s="1229" t="s">
        <v>3294</v>
      </c>
      <c r="H19" s="1221" t="s">
        <v>1681</v>
      </c>
      <c r="I19" s="1221" t="s">
        <v>3266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3241</v>
      </c>
      <c r="G20" s="1229" t="s">
        <v>3294</v>
      </c>
      <c r="H20" s="1221" t="s">
        <v>1681</v>
      </c>
      <c r="I20" s="1221" t="s">
        <v>729</v>
      </c>
      <c r="J20" s="1221" t="s">
        <v>2397</v>
      </c>
      <c r="K20" s="1227" t="s">
        <v>3291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3297</v>
      </c>
      <c r="G21" s="1229" t="s">
        <v>3294</v>
      </c>
      <c r="H21" s="1221" t="s">
        <v>1681</v>
      </c>
      <c r="I21" s="1221" t="s">
        <v>732</v>
      </c>
      <c r="J21" s="1221" t="s">
        <v>2397</v>
      </c>
      <c r="K21" s="1227" t="s">
        <v>3292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3298</v>
      </c>
      <c r="G22" s="1229" t="s">
        <v>3295</v>
      </c>
      <c r="H22" s="1221" t="s">
        <v>3281</v>
      </c>
      <c r="I22" s="1221" t="s">
        <v>1955</v>
      </c>
      <c r="J22" s="1221" t="s">
        <v>2397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3299</v>
      </c>
      <c r="G23" s="1228"/>
      <c r="H23" s="1221" t="s">
        <v>1681</v>
      </c>
      <c r="I23" s="1221" t="s">
        <v>467</v>
      </c>
      <c r="J23" s="1221" t="s">
        <v>2397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3280</v>
      </c>
      <c r="I24" s="1221" t="s">
        <v>3275</v>
      </c>
      <c r="J24" s="1221" t="s">
        <v>2397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1681</v>
      </c>
      <c r="I25" s="1221" t="s">
        <v>1673</v>
      </c>
      <c r="J25" s="1221" t="s">
        <v>2397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1681</v>
      </c>
      <c r="I26" s="1221" t="s">
        <v>699</v>
      </c>
      <c r="J26" s="1221" t="s">
        <v>2397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3280</v>
      </c>
      <c r="I27" s="1221" t="s">
        <v>3269</v>
      </c>
      <c r="J27" s="1221" t="s">
        <v>2397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1681</v>
      </c>
      <c r="I28" s="1221" t="s">
        <v>3271</v>
      </c>
      <c r="J28" s="1221" t="s">
        <v>2397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1681</v>
      </c>
      <c r="I29" s="1221" t="s">
        <v>3272</v>
      </c>
      <c r="J29" s="1221" t="s">
        <v>2397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1681</v>
      </c>
      <c r="I30" s="1221" t="s">
        <v>3273</v>
      </c>
      <c r="J30" s="1221" t="s">
        <v>2397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1681</v>
      </c>
      <c r="I31" s="1221" t="s">
        <v>3274</v>
      </c>
      <c r="J31" s="1221" t="s">
        <v>2397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3279</v>
      </c>
      <c r="I32" s="1221" t="s">
        <v>3283</v>
      </c>
      <c r="J32" s="1221" t="s">
        <v>2397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3282</v>
      </c>
      <c r="I33" s="1221" t="s">
        <v>3268</v>
      </c>
      <c r="J33" s="1221" t="s">
        <v>2397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3282</v>
      </c>
      <c r="I34" s="1221" t="s">
        <v>3270</v>
      </c>
      <c r="J34" s="1221" t="s">
        <v>2397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3282</v>
      </c>
      <c r="I35" s="1221" t="s">
        <v>3276</v>
      </c>
      <c r="J35" s="1221" t="s">
        <v>2397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3278</v>
      </c>
      <c r="I36" s="1221" t="s">
        <v>3267</v>
      </c>
      <c r="J36" s="1221" t="s">
        <v>2397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696" t="s">
        <v>3477</v>
      </c>
      <c r="C38" s="1696"/>
      <c r="D38" s="1696"/>
      <c r="E38" s="1327" t="s">
        <v>3484</v>
      </c>
      <c r="F38" s="1328" t="s">
        <v>3485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3478</v>
      </c>
      <c r="C39" s="1323"/>
      <c r="D39" s="1323">
        <v>3</v>
      </c>
      <c r="E39" s="1321"/>
      <c r="F39" s="1331" t="s">
        <v>3486</v>
      </c>
      <c r="G39" s="1221"/>
      <c r="J39" s="1342" t="s">
        <v>3490</v>
      </c>
      <c r="K39" s="1333" t="s">
        <v>3489</v>
      </c>
      <c r="L39" s="1333" t="s">
        <v>3491</v>
      </c>
      <c r="M39" s="1343" t="s">
        <v>3492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3479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1671</v>
      </c>
      <c r="C41" s="1325"/>
      <c r="D41" s="1325">
        <v>4</v>
      </c>
      <c r="E41" s="1329" t="s">
        <v>3481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3488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2823</v>
      </c>
      <c r="C43" s="1325"/>
      <c r="D43" s="1325">
        <v>1</v>
      </c>
      <c r="E43" s="1246" t="s">
        <v>3482</v>
      </c>
      <c r="F43" s="1330" t="s">
        <v>3487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3480</v>
      </c>
      <c r="C44" s="1325"/>
      <c r="D44" s="1325">
        <v>1</v>
      </c>
      <c r="E44" s="1246" t="s">
        <v>3483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2661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38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38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38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38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38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38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38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38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  <c r="AK104" s="1364"/>
      <c r="AL104" s="1219"/>
    </row>
    <row r="105" spans="15:38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  <c r="Z105" s="1219" t="s">
        <v>732</v>
      </c>
      <c r="AA105" s="1219">
        <v>1000</v>
      </c>
      <c r="AB105" s="1219" t="s">
        <v>732</v>
      </c>
      <c r="AC105" s="1219">
        <v>1000</v>
      </c>
      <c r="AJ105" s="1364"/>
      <c r="AL105" s="1219"/>
    </row>
    <row r="106" spans="15:38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  <c r="Z106" s="1219" t="s">
        <v>1676</v>
      </c>
      <c r="AA106" s="1219" t="s">
        <v>2771</v>
      </c>
      <c r="AB106" s="1219" t="s">
        <v>1676</v>
      </c>
      <c r="AC106" s="1219" t="s">
        <v>2771</v>
      </c>
      <c r="AJ106" s="1364"/>
      <c r="AL106" s="1219"/>
    </row>
    <row r="107" spans="15:38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  <c r="Z107" s="1219" t="s">
        <v>3622</v>
      </c>
      <c r="AB107" s="1219" t="s">
        <v>3622</v>
      </c>
      <c r="AJ107" s="1364"/>
      <c r="AL107" s="1219"/>
    </row>
    <row r="108" spans="15:38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  <c r="Z108" s="1219" t="s">
        <v>809</v>
      </c>
      <c r="AA108" s="1219">
        <v>1500</v>
      </c>
      <c r="AB108" s="1219" t="s">
        <v>809</v>
      </c>
      <c r="AC108" s="1219">
        <v>1500</v>
      </c>
      <c r="AJ108" s="1364"/>
      <c r="AL108" s="1219"/>
    </row>
    <row r="109" spans="15:38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  <c r="Z109" s="1219" t="s">
        <v>467</v>
      </c>
      <c r="AA109" s="1219">
        <v>7</v>
      </c>
      <c r="AB109" s="1219" t="s">
        <v>732</v>
      </c>
      <c r="AC109" s="1219">
        <v>585</v>
      </c>
      <c r="AJ109" s="1364"/>
      <c r="AL109" s="1219"/>
    </row>
    <row r="110" spans="15:38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  <c r="Z110" s="1219" t="s">
        <v>1673</v>
      </c>
      <c r="AA110" s="1219">
        <v>1</v>
      </c>
      <c r="AB110" s="1219" t="s">
        <v>467</v>
      </c>
      <c r="AC110" s="1219">
        <v>7</v>
      </c>
      <c r="AJ110" s="1364"/>
      <c r="AL110" s="1219"/>
    </row>
    <row r="111" spans="15:38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  <c r="Z111" s="1219" t="s">
        <v>699</v>
      </c>
      <c r="AA111" s="1219">
        <v>2.5</v>
      </c>
      <c r="AB111" s="1219" t="s">
        <v>1673</v>
      </c>
      <c r="AC111" s="1219">
        <v>1</v>
      </c>
      <c r="AJ111" s="1364"/>
      <c r="AL111" s="1219"/>
    </row>
    <row r="112" spans="15:38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  <c r="Z112" s="1219" t="s">
        <v>732</v>
      </c>
      <c r="AA112" s="1219">
        <v>585</v>
      </c>
      <c r="AB112" s="1219" t="s">
        <v>699</v>
      </c>
      <c r="AC112" s="1219">
        <v>2.5</v>
      </c>
      <c r="AJ112" s="1364"/>
      <c r="AL112" s="1219"/>
    </row>
    <row r="113" spans="15:38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  <c r="Z113" s="1219" t="s">
        <v>3623</v>
      </c>
      <c r="AB113" s="1219" t="s">
        <v>556</v>
      </c>
      <c r="AJ113" s="1364"/>
      <c r="AL113" s="1219"/>
    </row>
    <row r="114" spans="15:38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  <c r="Z114" s="1219" t="s">
        <v>3622</v>
      </c>
      <c r="AB114" s="1219" t="s">
        <v>3622</v>
      </c>
      <c r="AJ114" s="1364"/>
      <c r="AL114" s="1219"/>
    </row>
    <row r="115" spans="15:38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  <c r="Z115" s="1219" t="s">
        <v>809</v>
      </c>
      <c r="AA115" s="1219">
        <v>500</v>
      </c>
      <c r="AB115" s="1219" t="s">
        <v>809</v>
      </c>
      <c r="AC115" s="1219">
        <v>500</v>
      </c>
      <c r="AJ115" s="1364"/>
      <c r="AL115" s="1219"/>
    </row>
    <row r="116" spans="15:38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  <c r="Z116" s="1219" t="s">
        <v>467</v>
      </c>
      <c r="AA116" s="1219">
        <v>7</v>
      </c>
      <c r="AB116" s="1219" t="s">
        <v>467</v>
      </c>
      <c r="AC116" s="1219">
        <v>7</v>
      </c>
      <c r="AJ116" s="1364"/>
      <c r="AL116" s="1219"/>
    </row>
    <row r="117" spans="15:38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  <c r="Z117" s="1219" t="s">
        <v>699</v>
      </c>
      <c r="AA117" s="1219">
        <v>5</v>
      </c>
      <c r="AB117" s="1219" t="s">
        <v>699</v>
      </c>
      <c r="AC117" s="1219">
        <v>5</v>
      </c>
      <c r="AJ117" s="1364"/>
      <c r="AL117" s="1219"/>
    </row>
    <row r="118" spans="15:38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  <c r="Z118" s="1219" t="s">
        <v>556</v>
      </c>
      <c r="AB118" s="1219" t="s">
        <v>556</v>
      </c>
      <c r="AJ118" s="1364"/>
      <c r="AL118" s="1219"/>
    </row>
    <row r="119" spans="15:38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  <c r="Z119" s="1219" t="s">
        <v>2772</v>
      </c>
      <c r="AB119" s="1219" t="s">
        <v>2772</v>
      </c>
      <c r="AJ119" s="1364"/>
      <c r="AL119" s="1219"/>
    </row>
    <row r="120" spans="15:38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  <c r="AJ120" s="1364"/>
      <c r="AL120" s="1219"/>
    </row>
    <row r="121" spans="15:38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  <c r="AJ121" s="1364"/>
      <c r="AL121" s="1219"/>
    </row>
    <row r="122" spans="15:38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  <row r="124" spans="15:38" x14ac:dyDescent="0.3">
      <c r="T124" s="1478" t="s">
        <v>729</v>
      </c>
      <c r="U124" s="1478" t="s">
        <v>732</v>
      </c>
      <c r="V124" s="1478" t="s">
        <v>3606</v>
      </c>
    </row>
    <row r="125" spans="15:38" x14ac:dyDescent="0.3">
      <c r="S125" s="1477" t="s">
        <v>3603</v>
      </c>
      <c r="T125" s="1219">
        <v>0</v>
      </c>
      <c r="U125" s="1219">
        <v>1</v>
      </c>
      <c r="V125" s="1478" t="s">
        <v>826</v>
      </c>
    </row>
    <row r="126" spans="15:38" x14ac:dyDescent="0.3">
      <c r="S126" s="1477" t="s">
        <v>3604</v>
      </c>
      <c r="T126" s="1219">
        <v>0</v>
      </c>
      <c r="U126" s="1219">
        <v>1</v>
      </c>
      <c r="V126" s="1478" t="s">
        <v>826</v>
      </c>
      <c r="AB126" s="1219" t="s">
        <v>3611</v>
      </c>
      <c r="AC126" s="1219" t="s">
        <v>3612</v>
      </c>
    </row>
    <row r="127" spans="15:38" x14ac:dyDescent="0.3">
      <c r="O127" s="1697"/>
      <c r="S127" s="1477" t="s">
        <v>3605</v>
      </c>
      <c r="T127" s="1219">
        <v>0</v>
      </c>
      <c r="U127" s="1219">
        <v>1</v>
      </c>
      <c r="V127" s="1478" t="s">
        <v>826</v>
      </c>
      <c r="Y127" s="1219" t="s">
        <v>3608</v>
      </c>
      <c r="Z127" s="1219" t="s">
        <v>3609</v>
      </c>
      <c r="AA127" s="1219" t="s">
        <v>3610</v>
      </c>
      <c r="AD127" s="1219" t="s">
        <v>3613</v>
      </c>
      <c r="AE127" s="1219" t="s">
        <v>3614</v>
      </c>
    </row>
    <row r="128" spans="15:38" x14ac:dyDescent="0.3">
      <c r="S128" s="1477" t="s">
        <v>3602</v>
      </c>
      <c r="T128" s="1219">
        <v>1</v>
      </c>
      <c r="U128" s="1219">
        <v>0</v>
      </c>
      <c r="V128" s="1478" t="s">
        <v>3607</v>
      </c>
      <c r="AB128" s="1219" t="s">
        <v>3618</v>
      </c>
      <c r="AC128" s="1219" t="s">
        <v>3619</v>
      </c>
    </row>
    <row r="129" spans="17:31" x14ac:dyDescent="0.3">
      <c r="Y129" s="1219" t="s">
        <v>3615</v>
      </c>
      <c r="Z129" s="1219" t="s">
        <v>3616</v>
      </c>
      <c r="AA129" s="1219" t="s">
        <v>3617</v>
      </c>
      <c r="AD129" s="1219" t="s">
        <v>3620</v>
      </c>
      <c r="AE129" s="1219" t="s">
        <v>3621</v>
      </c>
    </row>
    <row r="130" spans="17:31" x14ac:dyDescent="0.3">
      <c r="Q130" s="1219">
        <v>57.609000000000002</v>
      </c>
      <c r="R130" s="1219">
        <v>55.008000000000003</v>
      </c>
      <c r="S130" s="1219">
        <v>117.60899999999999</v>
      </c>
    </row>
    <row r="131" spans="17:31" x14ac:dyDescent="0.3">
      <c r="Q131" s="1219">
        <v>48.015999999999998</v>
      </c>
      <c r="R131" s="1219">
        <v>45.405999999999999</v>
      </c>
      <c r="S131" s="1219">
        <v>108.01600000000001</v>
      </c>
      <c r="T131" s="1479">
        <v>9</v>
      </c>
      <c r="U131" s="1480">
        <v>8</v>
      </c>
    </row>
    <row r="132" spans="17:31" x14ac:dyDescent="0.3">
      <c r="Q132" s="1219">
        <f>Q130-Q131</f>
        <v>9.5930000000000035</v>
      </c>
      <c r="R132" s="1219">
        <f>R130-R131</f>
        <v>9.6020000000000039</v>
      </c>
      <c r="S132" s="1219">
        <f>S130-S131</f>
        <v>9.5929999999999893</v>
      </c>
      <c r="T132" s="1479">
        <v>6</v>
      </c>
      <c r="U132" s="1480">
        <v>6</v>
      </c>
      <c r="V132" s="1480">
        <v>-2</v>
      </c>
    </row>
    <row r="133" spans="17:31" x14ac:dyDescent="0.3">
      <c r="T133" s="1479">
        <f>T131-T132</f>
        <v>3</v>
      </c>
      <c r="U133" s="1480"/>
      <c r="V133" s="1480">
        <f>U131+V132</f>
        <v>6</v>
      </c>
    </row>
    <row r="134" spans="17:31" x14ac:dyDescent="0.3">
      <c r="R134" s="1219">
        <v>64</v>
      </c>
      <c r="U134" s="1480"/>
    </row>
    <row r="135" spans="17:31" x14ac:dyDescent="0.3">
      <c r="R135" s="1219">
        <v>54.405999999999999</v>
      </c>
      <c r="U135" s="1478" t="s">
        <v>2513</v>
      </c>
    </row>
    <row r="136" spans="17:31" x14ac:dyDescent="0.3">
      <c r="R136" s="1219">
        <f>R134-R135</f>
        <v>9.5940000000000012</v>
      </c>
      <c r="T136" s="1481"/>
      <c r="U136" s="1364">
        <v>639.765625</v>
      </c>
      <c r="V136" s="1701" t="s">
        <v>1663</v>
      </c>
    </row>
    <row r="137" spans="17:31" x14ac:dyDescent="0.3">
      <c r="U137" s="1699">
        <v>679.453125</v>
      </c>
      <c r="V137" s="1700" t="s">
        <v>1674</v>
      </c>
    </row>
    <row r="138" spans="17:31" x14ac:dyDescent="0.3">
      <c r="U138" s="1219">
        <f>U137-U136</f>
        <v>39.6875</v>
      </c>
      <c r="V138" s="1698" t="s">
        <v>63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505" t="s">
        <v>1332</v>
      </c>
      <c r="C1" s="1505"/>
      <c r="D1" s="1505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1857</v>
      </c>
      <c r="I2" s="347" t="s">
        <v>1859</v>
      </c>
      <c r="K2" s="347" t="s">
        <v>499</v>
      </c>
      <c r="M2" s="347" t="s">
        <v>1860</v>
      </c>
      <c r="O2" s="945"/>
    </row>
    <row r="3" spans="1:15" x14ac:dyDescent="0.25">
      <c r="A3" s="801"/>
      <c r="B3" s="1499" t="s">
        <v>1685</v>
      </c>
      <c r="C3" s="1500"/>
      <c r="D3" s="1501"/>
      <c r="E3" s="188"/>
      <c r="H3" s="347" t="s">
        <v>1870</v>
      </c>
      <c r="J3" s="347" t="s">
        <v>1865</v>
      </c>
      <c r="L3" s="347" t="s">
        <v>1863</v>
      </c>
      <c r="N3" s="347" t="s">
        <v>1861</v>
      </c>
    </row>
    <row r="4" spans="1:15" x14ac:dyDescent="0.25">
      <c r="A4" s="800"/>
      <c r="B4" s="1502" t="s">
        <v>1245</v>
      </c>
      <c r="C4" s="1503"/>
      <c r="D4" s="1504"/>
      <c r="E4" s="188"/>
      <c r="H4" s="347" t="s">
        <v>1858</v>
      </c>
      <c r="J4" s="347" t="s">
        <v>1866</v>
      </c>
      <c r="N4" s="347" t="s">
        <v>1862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1867</v>
      </c>
    </row>
    <row r="6" spans="1:15" x14ac:dyDescent="0.25">
      <c r="A6" s="801"/>
      <c r="B6" s="181"/>
      <c r="C6" s="181"/>
      <c r="D6" s="181"/>
      <c r="E6" s="188"/>
      <c r="H6" s="347" t="s">
        <v>1864</v>
      </c>
      <c r="J6" s="347" t="s">
        <v>1875</v>
      </c>
    </row>
    <row r="7" spans="1:15" x14ac:dyDescent="0.25">
      <c r="A7" s="801"/>
      <c r="B7" s="703" t="s">
        <v>525</v>
      </c>
      <c r="C7" s="703" t="s">
        <v>449</v>
      </c>
      <c r="D7" s="703" t="s">
        <v>1246</v>
      </c>
      <c r="E7" s="188"/>
      <c r="H7" s="347" t="s">
        <v>1871</v>
      </c>
      <c r="J7" s="347" t="s">
        <v>1878</v>
      </c>
    </row>
    <row r="8" spans="1:15" x14ac:dyDescent="0.25">
      <c r="A8" s="801"/>
      <c r="B8" s="1502" t="s">
        <v>958</v>
      </c>
      <c r="C8" s="1503"/>
      <c r="D8" s="1504"/>
      <c r="E8" s="188"/>
      <c r="H8" s="347" t="s">
        <v>1868</v>
      </c>
    </row>
    <row r="9" spans="1:15" x14ac:dyDescent="0.25">
      <c r="A9" s="801"/>
      <c r="B9" s="181"/>
      <c r="C9" s="181"/>
      <c r="D9" s="181"/>
      <c r="E9" s="188"/>
      <c r="H9" s="347" t="s">
        <v>1869</v>
      </c>
    </row>
    <row r="10" spans="1:15" x14ac:dyDescent="0.25">
      <c r="A10" s="801"/>
      <c r="B10" s="181"/>
      <c r="C10" s="181"/>
      <c r="D10" s="181"/>
      <c r="E10" s="188"/>
      <c r="H10" s="347" t="s">
        <v>1872</v>
      </c>
    </row>
    <row r="11" spans="1:15" x14ac:dyDescent="0.25">
      <c r="A11" s="800"/>
      <c r="B11" s="703"/>
      <c r="C11" s="703"/>
      <c r="D11" s="703"/>
      <c r="E11" s="188"/>
      <c r="H11" s="347" t="s">
        <v>1873</v>
      </c>
    </row>
    <row r="12" spans="1:15" x14ac:dyDescent="0.25">
      <c r="A12" s="800"/>
      <c r="B12" s="352"/>
      <c r="C12" s="352"/>
      <c r="D12" s="352"/>
      <c r="E12" s="188"/>
      <c r="H12" s="347" t="s">
        <v>1874</v>
      </c>
    </row>
    <row r="13" spans="1:15" x14ac:dyDescent="0.25">
      <c r="A13" s="801"/>
      <c r="B13" s="352"/>
      <c r="C13" s="352"/>
      <c r="D13" s="352"/>
      <c r="E13" s="188"/>
      <c r="H13" s="347" t="s">
        <v>1876</v>
      </c>
    </row>
    <row r="14" spans="1:15" x14ac:dyDescent="0.25">
      <c r="A14" s="801"/>
      <c r="B14" s="352"/>
      <c r="C14" s="352"/>
      <c r="D14" s="352"/>
      <c r="E14" s="188"/>
      <c r="H14" s="347" t="s">
        <v>1877</v>
      </c>
    </row>
    <row r="15" spans="1:15" x14ac:dyDescent="0.25">
      <c r="A15" s="801"/>
      <c r="B15" s="703"/>
      <c r="C15" s="703"/>
      <c r="D15" s="703"/>
      <c r="E15" s="188"/>
      <c r="H15" s="347" t="s">
        <v>1879</v>
      </c>
    </row>
    <row r="16" spans="1:15" x14ac:dyDescent="0.25">
      <c r="A16" s="800"/>
      <c r="B16" s="703"/>
      <c r="C16" s="703"/>
      <c r="D16" s="703"/>
      <c r="E16" s="188"/>
      <c r="H16" s="347" t="s">
        <v>1880</v>
      </c>
    </row>
    <row r="17" spans="1:8" x14ac:dyDescent="0.25">
      <c r="A17" s="800"/>
      <c r="B17" s="181"/>
      <c r="C17" s="181"/>
      <c r="D17" s="181"/>
      <c r="E17" s="242"/>
      <c r="H17" s="347" t="s">
        <v>1881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502" t="s">
        <v>1013</v>
      </c>
      <c r="C21" s="1503" t="s">
        <v>956</v>
      </c>
      <c r="D21" s="1504"/>
      <c r="E21" s="242"/>
      <c r="H21" s="1013" t="s">
        <v>2750</v>
      </c>
    </row>
    <row r="22" spans="1:8" x14ac:dyDescent="0.25">
      <c r="A22" s="801"/>
      <c r="B22" s="352"/>
      <c r="C22" s="352"/>
      <c r="D22" s="352"/>
      <c r="E22" s="242"/>
      <c r="H22" s="1013" t="s">
        <v>2751</v>
      </c>
    </row>
    <row r="23" spans="1:8" x14ac:dyDescent="0.25">
      <c r="A23" s="801"/>
      <c r="B23" s="352"/>
      <c r="C23" s="352"/>
      <c r="D23" s="352"/>
      <c r="E23" s="242"/>
      <c r="H23" s="1013" t="s">
        <v>2752</v>
      </c>
    </row>
    <row r="24" spans="1:8" x14ac:dyDescent="0.25">
      <c r="A24" s="801"/>
      <c r="B24" s="352"/>
      <c r="C24" s="352"/>
      <c r="D24" s="352"/>
      <c r="E24" s="242"/>
      <c r="H24" s="1013" t="s">
        <v>2753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1247</v>
      </c>
      <c r="C28" s="725" t="s">
        <v>449</v>
      </c>
      <c r="D28" s="724" t="s">
        <v>1248</v>
      </c>
      <c r="E28" s="254"/>
    </row>
    <row r="29" spans="1:8" x14ac:dyDescent="0.25">
      <c r="A29" s="801"/>
      <c r="B29" s="1499" t="s">
        <v>1686</v>
      </c>
      <c r="C29" s="1500"/>
      <c r="D29" s="1501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499" t="s">
        <v>1731</v>
      </c>
      <c r="C33" s="1500"/>
      <c r="D33" s="1501"/>
      <c r="E33" s="188"/>
    </row>
    <row r="34" spans="1:5" x14ac:dyDescent="0.25">
      <c r="A34" s="801"/>
      <c r="B34" s="1502" t="s">
        <v>1039</v>
      </c>
      <c r="C34" s="1503"/>
      <c r="D34" s="1504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502" t="s">
        <v>1040</v>
      </c>
      <c r="C66" s="1503"/>
      <c r="D66" s="1503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507"/>
      <c r="C72" s="1507"/>
      <c r="D72" s="1507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508"/>
      <c r="C92" s="1508"/>
      <c r="D92" s="1508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508"/>
      <c r="C107" s="1508"/>
      <c r="D107" s="1508"/>
      <c r="E107" s="283"/>
    </row>
    <row r="108" spans="1:5" x14ac:dyDescent="0.25">
      <c r="A108" s="803"/>
      <c r="B108" s="942"/>
      <c r="C108" s="1506"/>
      <c r="D108" s="1506"/>
      <c r="E108" s="283"/>
    </row>
    <row r="109" spans="1:5" x14ac:dyDescent="0.25">
      <c r="A109" s="803"/>
      <c r="B109" s="942"/>
      <c r="C109" s="1506"/>
      <c r="D109" s="1506"/>
      <c r="E109" s="283"/>
    </row>
    <row r="110" spans="1:5" x14ac:dyDescent="0.25">
      <c r="A110" s="803"/>
      <c r="B110" s="942"/>
      <c r="C110" s="1506"/>
      <c r="D110" s="1506"/>
      <c r="E110" s="283"/>
    </row>
    <row r="111" spans="1:5" x14ac:dyDescent="0.25">
      <c r="A111" s="803"/>
      <c r="B111" s="942"/>
      <c r="C111" s="1506"/>
      <c r="D111" s="1506"/>
      <c r="E111" s="283"/>
    </row>
    <row r="112" spans="1:5" x14ac:dyDescent="0.25">
      <c r="A112" s="803"/>
      <c r="B112" s="942"/>
      <c r="C112" s="1506"/>
      <c r="D112" s="1506"/>
      <c r="E112" s="283"/>
    </row>
    <row r="113" spans="1:5" x14ac:dyDescent="0.25">
      <c r="A113" s="803"/>
      <c r="B113" s="942"/>
      <c r="C113" s="1506"/>
      <c r="D113" s="1506"/>
      <c r="E113" s="283"/>
    </row>
    <row r="114" spans="1:5" x14ac:dyDescent="0.25">
      <c r="A114" s="803"/>
      <c r="B114" s="942"/>
      <c r="C114" s="1506"/>
      <c r="D114" s="1506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509" t="s">
        <v>1515</v>
      </c>
      <c r="C1" s="1509"/>
      <c r="D1" s="1509"/>
      <c r="E1" s="278"/>
      <c r="F1" s="1230" t="s">
        <v>3317</v>
      </c>
    </row>
    <row r="2" spans="1:6" x14ac:dyDescent="0.3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3318</v>
      </c>
    </row>
    <row r="3" spans="1:6" x14ac:dyDescent="0.3">
      <c r="A3" s="801"/>
      <c r="B3" s="1510" t="s">
        <v>1727</v>
      </c>
      <c r="C3" s="1511"/>
      <c r="D3" s="1512"/>
      <c r="E3" s="188"/>
    </row>
    <row r="4" spans="1:6" x14ac:dyDescent="0.3">
      <c r="A4" s="801"/>
      <c r="B4" s="352" t="s">
        <v>1557</v>
      </c>
      <c r="C4" s="352"/>
      <c r="D4" s="352"/>
      <c r="E4" s="188"/>
    </row>
    <row r="5" spans="1:6" x14ac:dyDescent="0.3">
      <c r="A5" s="800"/>
      <c r="B5" s="352" t="s">
        <v>1558</v>
      </c>
      <c r="C5" s="352"/>
      <c r="D5" s="352"/>
      <c r="E5" s="188"/>
    </row>
    <row r="6" spans="1:6" x14ac:dyDescent="0.3">
      <c r="A6" s="800"/>
      <c r="B6" s="352" t="s">
        <v>1582</v>
      </c>
      <c r="C6" s="352"/>
      <c r="D6" s="352"/>
      <c r="E6" s="188"/>
    </row>
    <row r="7" spans="1:6" x14ac:dyDescent="0.3">
      <c r="A7" s="800"/>
      <c r="B7" s="352" t="s">
        <v>1559</v>
      </c>
      <c r="C7" s="352"/>
      <c r="D7" s="352"/>
      <c r="E7" s="188"/>
    </row>
    <row r="8" spans="1:6" x14ac:dyDescent="0.3">
      <c r="A8" s="801"/>
      <c r="B8" s="352" t="s">
        <v>1562</v>
      </c>
      <c r="C8" s="352"/>
      <c r="D8" s="352"/>
      <c r="E8" s="188"/>
    </row>
    <row r="9" spans="1:6" x14ac:dyDescent="0.3">
      <c r="A9" s="801"/>
      <c r="B9" s="352" t="s">
        <v>1560</v>
      </c>
      <c r="C9" s="352"/>
      <c r="D9" s="352"/>
      <c r="E9" s="188"/>
    </row>
    <row r="10" spans="1:6" x14ac:dyDescent="0.3">
      <c r="A10" s="801"/>
      <c r="B10" s="352" t="s">
        <v>1561</v>
      </c>
      <c r="C10" s="352"/>
      <c r="D10" s="352"/>
      <c r="E10" s="188"/>
    </row>
    <row r="11" spans="1:6" x14ac:dyDescent="0.3">
      <c r="A11" s="801"/>
      <c r="B11" s="352" t="s">
        <v>1581</v>
      </c>
      <c r="C11" s="352"/>
      <c r="D11" s="352"/>
      <c r="E11" s="188"/>
    </row>
    <row r="12" spans="1:6" x14ac:dyDescent="0.3">
      <c r="A12" s="801"/>
      <c r="B12" s="812" t="s">
        <v>1563</v>
      </c>
      <c r="C12" s="812"/>
      <c r="D12" s="812" t="s">
        <v>1564</v>
      </c>
      <c r="E12" s="188"/>
    </row>
    <row r="13" spans="1:6" x14ac:dyDescent="0.3">
      <c r="A13" s="801"/>
      <c r="B13" s="1510" t="s">
        <v>1730</v>
      </c>
      <c r="C13" s="1511" t="s">
        <v>956</v>
      </c>
      <c r="D13" s="1512"/>
      <c r="E13" s="242"/>
    </row>
    <row r="14" spans="1:6" x14ac:dyDescent="0.3">
      <c r="A14" s="801"/>
      <c r="B14" s="352" t="s">
        <v>1553</v>
      </c>
      <c r="C14" s="352"/>
      <c r="D14" s="352"/>
      <c r="E14" s="242"/>
    </row>
    <row r="15" spans="1:6" x14ac:dyDescent="0.3">
      <c r="A15" s="801"/>
      <c r="B15" s="352" t="s">
        <v>1554</v>
      </c>
      <c r="C15" s="352"/>
      <c r="D15" s="352"/>
      <c r="E15" s="242"/>
    </row>
    <row r="16" spans="1:6" x14ac:dyDescent="0.3">
      <c r="A16" s="800"/>
      <c r="B16" s="352" t="s">
        <v>1555</v>
      </c>
      <c r="C16" s="352"/>
      <c r="D16" s="352"/>
      <c r="E16" s="242"/>
    </row>
    <row r="17" spans="1:5" x14ac:dyDescent="0.3">
      <c r="A17" s="801"/>
      <c r="B17" s="822" t="s">
        <v>1556</v>
      </c>
      <c r="C17" s="822"/>
      <c r="D17" s="822"/>
      <c r="E17" s="242"/>
    </row>
    <row r="18" spans="1:5" x14ac:dyDescent="0.3">
      <c r="A18" s="801"/>
      <c r="B18" s="352" t="s">
        <v>1552</v>
      </c>
      <c r="C18" s="352"/>
      <c r="D18" s="827" t="s">
        <v>1583</v>
      </c>
      <c r="E18" s="188"/>
    </row>
    <row r="19" spans="1:5" x14ac:dyDescent="0.3">
      <c r="A19" s="801"/>
      <c r="B19" s="1510" t="s">
        <v>1687</v>
      </c>
      <c r="C19" s="1511"/>
      <c r="D19" s="1512"/>
      <c r="E19" s="188"/>
    </row>
    <row r="20" spans="1:5" x14ac:dyDescent="0.3">
      <c r="A20" s="800"/>
      <c r="B20" s="1502" t="s">
        <v>1426</v>
      </c>
      <c r="C20" s="1503"/>
      <c r="D20" s="1504"/>
      <c r="E20" s="188"/>
    </row>
    <row r="21" spans="1:5" x14ac:dyDescent="0.3">
      <c r="A21" s="801"/>
      <c r="B21" s="793" t="s">
        <v>1516</v>
      </c>
      <c r="C21" s="793"/>
      <c r="D21" s="793"/>
      <c r="E21" s="188"/>
    </row>
    <row r="22" spans="1:5" x14ac:dyDescent="0.3">
      <c r="A22" s="801"/>
      <c r="B22" s="352" t="s">
        <v>1517</v>
      </c>
      <c r="C22" s="352"/>
      <c r="D22" s="352"/>
      <c r="E22" s="188"/>
    </row>
    <row r="23" spans="1:5" x14ac:dyDescent="0.3">
      <c r="A23" s="800"/>
      <c r="B23" s="812" t="s">
        <v>1419</v>
      </c>
      <c r="C23" s="812"/>
      <c r="D23" s="812"/>
      <c r="E23" s="188"/>
    </row>
    <row r="24" spans="1:5" x14ac:dyDescent="0.3">
      <c r="A24" s="800"/>
      <c r="B24" s="352" t="s">
        <v>1518</v>
      </c>
      <c r="C24" s="352"/>
      <c r="D24" s="352"/>
      <c r="E24" s="188"/>
    </row>
    <row r="25" spans="1:5" x14ac:dyDescent="0.3">
      <c r="A25" s="801"/>
      <c r="B25" s="352" t="s">
        <v>1519</v>
      </c>
      <c r="C25" s="352"/>
      <c r="D25" s="352"/>
      <c r="E25" s="188"/>
    </row>
    <row r="26" spans="1:5" x14ac:dyDescent="0.3">
      <c r="A26" s="801"/>
      <c r="B26" s="352" t="s">
        <v>1520</v>
      </c>
      <c r="C26" s="352"/>
      <c r="D26" s="352"/>
      <c r="E26" s="188"/>
    </row>
    <row r="27" spans="1:5" x14ac:dyDescent="0.3">
      <c r="A27" s="801"/>
      <c r="B27" s="352" t="s">
        <v>1521</v>
      </c>
      <c r="C27" s="352"/>
      <c r="D27" s="352"/>
      <c r="E27" s="188"/>
    </row>
    <row r="28" spans="1:5" x14ac:dyDescent="0.3">
      <c r="A28" s="801"/>
      <c r="B28" s="352" t="s">
        <v>1522</v>
      </c>
      <c r="C28" s="352"/>
      <c r="D28" s="352"/>
      <c r="E28" s="188"/>
    </row>
    <row r="29" spans="1:5" x14ac:dyDescent="0.3">
      <c r="A29" s="801"/>
      <c r="B29" s="352" t="s">
        <v>1524</v>
      </c>
      <c r="C29" s="352"/>
      <c r="D29" s="352"/>
      <c r="E29" s="188"/>
    </row>
    <row r="30" spans="1:5" x14ac:dyDescent="0.3">
      <c r="A30" s="801"/>
      <c r="B30" s="352" t="s">
        <v>1523</v>
      </c>
      <c r="C30" s="352"/>
      <c r="D30" s="352"/>
      <c r="E30" s="188"/>
    </row>
    <row r="31" spans="1:5" x14ac:dyDescent="0.3">
      <c r="A31" s="801"/>
      <c r="B31" s="352" t="s">
        <v>1525</v>
      </c>
      <c r="C31" s="352"/>
      <c r="D31" s="352"/>
      <c r="E31" s="188"/>
    </row>
    <row r="32" spans="1:5" x14ac:dyDescent="0.3">
      <c r="A32" s="801"/>
      <c r="B32" s="352" t="s">
        <v>1526</v>
      </c>
      <c r="C32" s="352"/>
      <c r="D32" s="352"/>
      <c r="E32" s="188"/>
    </row>
    <row r="33" spans="1:5" x14ac:dyDescent="0.3">
      <c r="A33" s="801"/>
      <c r="B33" s="352" t="s">
        <v>1527</v>
      </c>
      <c r="C33" s="352"/>
      <c r="D33" s="352"/>
      <c r="E33" s="188"/>
    </row>
    <row r="34" spans="1:5" x14ac:dyDescent="0.3">
      <c r="A34" s="801"/>
      <c r="B34" s="352" t="s">
        <v>1528</v>
      </c>
      <c r="C34" s="352"/>
      <c r="D34" s="352"/>
      <c r="E34" s="188"/>
    </row>
    <row r="35" spans="1:5" x14ac:dyDescent="0.3">
      <c r="A35" s="801"/>
      <c r="B35" s="812" t="s">
        <v>1529</v>
      </c>
      <c r="C35" s="812"/>
      <c r="D35" s="812"/>
      <c r="E35" s="188"/>
    </row>
    <row r="36" spans="1:5" x14ac:dyDescent="0.3">
      <c r="A36" s="801"/>
      <c r="B36" s="352" t="s">
        <v>1530</v>
      </c>
      <c r="C36" s="352"/>
      <c r="D36" s="352"/>
      <c r="E36" s="188"/>
    </row>
    <row r="37" spans="1:5" x14ac:dyDescent="0.3">
      <c r="A37" s="801"/>
      <c r="B37" s="352" t="s">
        <v>1531</v>
      </c>
      <c r="C37" s="352"/>
      <c r="D37" s="352"/>
      <c r="E37" s="188"/>
    </row>
    <row r="38" spans="1:5" x14ac:dyDescent="0.3">
      <c r="A38" s="801"/>
      <c r="B38" s="352" t="s">
        <v>1532</v>
      </c>
      <c r="C38" s="352"/>
      <c r="D38" s="352"/>
      <c r="E38" s="188"/>
    </row>
    <row r="39" spans="1:5" x14ac:dyDescent="0.3">
      <c r="A39" s="801"/>
      <c r="B39" s="352" t="s">
        <v>1533</v>
      </c>
      <c r="C39" s="352"/>
      <c r="D39" s="352"/>
      <c r="E39" s="188"/>
    </row>
    <row r="40" spans="1:5" x14ac:dyDescent="0.3">
      <c r="A40" s="801"/>
      <c r="B40" s="352" t="s">
        <v>1534</v>
      </c>
      <c r="C40" s="352"/>
      <c r="D40" s="352"/>
      <c r="E40" s="188"/>
    </row>
    <row r="41" spans="1:5" x14ac:dyDescent="0.3">
      <c r="A41" s="801"/>
      <c r="B41" s="352" t="s">
        <v>1535</v>
      </c>
      <c r="C41" s="352"/>
      <c r="D41" s="352"/>
      <c r="E41" s="188"/>
    </row>
    <row r="42" spans="1:5" x14ac:dyDescent="0.3">
      <c r="A42" s="801"/>
      <c r="B42" s="352" t="s">
        <v>1536</v>
      </c>
      <c r="C42" s="352"/>
      <c r="D42" s="352"/>
      <c r="E42" s="188"/>
    </row>
    <row r="43" spans="1:5" x14ac:dyDescent="0.3">
      <c r="A43" s="801"/>
      <c r="B43" s="352" t="s">
        <v>1537</v>
      </c>
      <c r="C43" s="352"/>
      <c r="D43" s="352"/>
      <c r="E43" s="188"/>
    </row>
    <row r="44" spans="1:5" x14ac:dyDescent="0.3">
      <c r="A44" s="801"/>
      <c r="B44" s="352" t="s">
        <v>1538</v>
      </c>
      <c r="C44" s="352"/>
      <c r="D44" s="352"/>
      <c r="E44" s="188"/>
    </row>
    <row r="45" spans="1:5" x14ac:dyDescent="0.3">
      <c r="A45" s="801"/>
      <c r="B45" s="352" t="s">
        <v>1539</v>
      </c>
      <c r="C45" s="352"/>
      <c r="D45" s="352"/>
      <c r="E45" s="188"/>
    </row>
    <row r="46" spans="1:5" x14ac:dyDescent="0.3">
      <c r="A46" s="801"/>
      <c r="B46" s="812" t="s">
        <v>1540</v>
      </c>
      <c r="C46" s="812"/>
      <c r="D46" s="812"/>
      <c r="E46" s="188"/>
    </row>
    <row r="47" spans="1:5" x14ac:dyDescent="0.3">
      <c r="A47" s="801"/>
      <c r="B47" s="352" t="s">
        <v>1541</v>
      </c>
      <c r="C47" s="352"/>
      <c r="D47" s="352"/>
      <c r="E47" s="188"/>
    </row>
    <row r="48" spans="1:5" x14ac:dyDescent="0.3">
      <c r="A48" s="801"/>
      <c r="B48" s="352" t="s">
        <v>1542</v>
      </c>
      <c r="C48" s="352"/>
      <c r="D48" s="352"/>
      <c r="E48" s="188"/>
    </row>
    <row r="49" spans="1:5" x14ac:dyDescent="0.3">
      <c r="A49" s="801"/>
      <c r="B49" s="352" t="s">
        <v>1543</v>
      </c>
      <c r="C49" s="352"/>
      <c r="D49" s="352"/>
      <c r="E49" s="188"/>
    </row>
    <row r="50" spans="1:5" x14ac:dyDescent="0.3">
      <c r="A50" s="801"/>
      <c r="B50" s="812" t="s">
        <v>1544</v>
      </c>
      <c r="C50" s="812"/>
      <c r="D50" s="812"/>
      <c r="E50" s="188"/>
    </row>
    <row r="51" spans="1:5" x14ac:dyDescent="0.3">
      <c r="A51" s="800"/>
      <c r="B51" s="725" t="s">
        <v>1545</v>
      </c>
      <c r="C51" s="725" t="s">
        <v>498</v>
      </c>
      <c r="D51" s="725" t="s">
        <v>1546</v>
      </c>
      <c r="E51" s="188"/>
    </row>
    <row r="52" spans="1:5" x14ac:dyDescent="0.3">
      <c r="A52" s="801"/>
      <c r="B52" s="1487" t="s">
        <v>1329</v>
      </c>
      <c r="C52" s="1513"/>
      <c r="D52" s="1488"/>
      <c r="E52" s="242"/>
    </row>
    <row r="53" spans="1:5" x14ac:dyDescent="0.3">
      <c r="A53" s="801"/>
      <c r="B53" s="352" t="s">
        <v>1547</v>
      </c>
      <c r="C53" s="352"/>
      <c r="D53" s="352"/>
      <c r="E53" s="242"/>
    </row>
    <row r="54" spans="1:5" x14ac:dyDescent="0.3">
      <c r="A54" s="800"/>
      <c r="B54" s="352" t="s">
        <v>1548</v>
      </c>
      <c r="C54" s="352"/>
      <c r="D54" s="352"/>
      <c r="E54" s="242"/>
    </row>
    <row r="55" spans="1:5" x14ac:dyDescent="0.3">
      <c r="A55" s="800"/>
      <c r="B55" s="352" t="s">
        <v>1549</v>
      </c>
      <c r="C55" s="352"/>
      <c r="D55" s="352"/>
      <c r="E55" s="242"/>
    </row>
    <row r="56" spans="1:5" x14ac:dyDescent="0.3">
      <c r="A56" s="800"/>
      <c r="B56" s="812" t="s">
        <v>1550</v>
      </c>
      <c r="C56" s="812"/>
      <c r="D56" s="812"/>
      <c r="E56" s="242"/>
    </row>
    <row r="57" spans="1:5" x14ac:dyDescent="0.3">
      <c r="A57" s="801"/>
      <c r="B57" s="352" t="s">
        <v>1551</v>
      </c>
      <c r="C57" s="352"/>
      <c r="D57" s="352"/>
      <c r="E57" s="188"/>
    </row>
    <row r="58" spans="1:5" x14ac:dyDescent="0.3">
      <c r="A58" s="241"/>
      <c r="B58" s="1507"/>
      <c r="C58" s="1507"/>
      <c r="D58" s="1507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508"/>
      <c r="C78" s="1508"/>
      <c r="D78" s="1508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508"/>
      <c r="C93" s="1508"/>
      <c r="D93" s="1508"/>
    </row>
    <row r="94" spans="1:5" x14ac:dyDescent="0.3">
      <c r="A94" s="803"/>
      <c r="B94" s="821"/>
      <c r="C94" s="1506"/>
      <c r="D94" s="1506"/>
    </row>
    <row r="95" spans="1:5" x14ac:dyDescent="0.3">
      <c r="A95" s="803"/>
      <c r="B95" s="821"/>
      <c r="C95" s="1506"/>
      <c r="D95" s="1506"/>
    </row>
    <row r="96" spans="1:5" x14ac:dyDescent="0.3">
      <c r="A96" s="803"/>
      <c r="B96" s="821"/>
      <c r="C96" s="1506"/>
      <c r="D96" s="1506"/>
    </row>
    <row r="97" spans="1:4" x14ac:dyDescent="0.3">
      <c r="A97" s="803"/>
      <c r="B97" s="821"/>
      <c r="C97" s="1506"/>
      <c r="D97" s="1506"/>
    </row>
    <row r="98" spans="1:4" x14ac:dyDescent="0.3">
      <c r="A98" s="803"/>
      <c r="B98" s="821"/>
      <c r="C98" s="1506"/>
      <c r="D98" s="1506"/>
    </row>
    <row r="99" spans="1:4" x14ac:dyDescent="0.3">
      <c r="A99" s="803"/>
      <c r="B99" s="821"/>
      <c r="C99" s="1506"/>
      <c r="D99" s="1506"/>
    </row>
    <row r="100" spans="1:4" x14ac:dyDescent="0.3">
      <c r="A100" s="803"/>
      <c r="B100" s="821"/>
      <c r="C100" s="1506"/>
      <c r="D100" s="150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6:D96"/>
    <mergeCell ref="C97:D97"/>
    <mergeCell ref="C98:D98"/>
    <mergeCell ref="C99:D99"/>
    <mergeCell ref="C100:D100"/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509" t="s">
        <v>3300</v>
      </c>
      <c r="C1" s="1509"/>
      <c r="D1" s="1509"/>
      <c r="E1" s="278"/>
    </row>
    <row r="2" spans="1:5" x14ac:dyDescent="0.3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3">
      <c r="A3" s="801"/>
      <c r="B3" s="1510" t="s">
        <v>1727</v>
      </c>
      <c r="C3" s="1511"/>
      <c r="D3" s="1512"/>
      <c r="E3" s="188"/>
    </row>
    <row r="4" spans="1:5" x14ac:dyDescent="0.3">
      <c r="A4" s="801"/>
      <c r="B4" s="352" t="s">
        <v>1557</v>
      </c>
      <c r="C4" s="352"/>
      <c r="D4" s="352"/>
      <c r="E4" s="188"/>
    </row>
    <row r="5" spans="1:5" x14ac:dyDescent="0.3">
      <c r="A5" s="800"/>
      <c r="B5" s="352" t="s">
        <v>1558</v>
      </c>
      <c r="C5" s="352"/>
      <c r="D5" s="352"/>
      <c r="E5" s="188"/>
    </row>
    <row r="6" spans="1:5" x14ac:dyDescent="0.3">
      <c r="A6" s="800"/>
      <c r="B6" s="352" t="s">
        <v>1582</v>
      </c>
      <c r="C6" s="352"/>
      <c r="D6" s="352"/>
      <c r="E6" s="188"/>
    </row>
    <row r="7" spans="1:5" x14ac:dyDescent="0.3">
      <c r="A7" s="800"/>
      <c r="B7" s="352" t="s">
        <v>1559</v>
      </c>
      <c r="C7" s="352"/>
      <c r="D7" s="352"/>
      <c r="E7" s="188"/>
    </row>
    <row r="8" spans="1:5" x14ac:dyDescent="0.3">
      <c r="A8" s="801"/>
      <c r="B8" s="352" t="s">
        <v>1562</v>
      </c>
      <c r="C8" s="352"/>
      <c r="D8" s="352"/>
      <c r="E8" s="188"/>
    </row>
    <row r="9" spans="1:5" x14ac:dyDescent="0.3">
      <c r="A9" s="801"/>
      <c r="B9" s="352" t="s">
        <v>1560</v>
      </c>
      <c r="C9" s="352"/>
      <c r="D9" s="352"/>
      <c r="E9" s="188"/>
    </row>
    <row r="10" spans="1:5" x14ac:dyDescent="0.3">
      <c r="A10" s="801"/>
      <c r="B10" s="352" t="s">
        <v>1561</v>
      </c>
      <c r="C10" s="352"/>
      <c r="D10" s="352"/>
      <c r="E10" s="188"/>
    </row>
    <row r="11" spans="1:5" x14ac:dyDescent="0.3">
      <c r="A11" s="801"/>
      <c r="B11" s="352" t="s">
        <v>1581</v>
      </c>
      <c r="C11" s="352"/>
      <c r="D11" s="352"/>
      <c r="E11" s="188"/>
    </row>
    <row r="12" spans="1:5" x14ac:dyDescent="0.3">
      <c r="A12" s="801"/>
      <c r="B12" s="812" t="s">
        <v>1563</v>
      </c>
      <c r="C12" s="812"/>
      <c r="D12" s="812" t="s">
        <v>1564</v>
      </c>
      <c r="E12" s="188"/>
    </row>
    <row r="13" spans="1:5" x14ac:dyDescent="0.3">
      <c r="A13" s="801"/>
      <c r="B13" s="1510" t="s">
        <v>1730</v>
      </c>
      <c r="C13" s="1511" t="s">
        <v>956</v>
      </c>
      <c r="D13" s="1512"/>
      <c r="E13" s="242"/>
    </row>
    <row r="14" spans="1:5" x14ac:dyDescent="0.3">
      <c r="A14" s="801"/>
      <c r="B14" s="352" t="s">
        <v>1553</v>
      </c>
      <c r="C14" s="352"/>
      <c r="D14" s="352"/>
      <c r="E14" s="242"/>
    </row>
    <row r="15" spans="1:5" x14ac:dyDescent="0.3">
      <c r="A15" s="801"/>
      <c r="B15" s="352" t="s">
        <v>1554</v>
      </c>
      <c r="C15" s="352"/>
      <c r="D15" s="352"/>
      <c r="E15" s="242"/>
    </row>
    <row r="16" spans="1:5" x14ac:dyDescent="0.3">
      <c r="A16" s="800"/>
      <c r="B16" s="352" t="s">
        <v>1555</v>
      </c>
      <c r="C16" s="352"/>
      <c r="D16" s="352"/>
      <c r="E16" s="242"/>
    </row>
    <row r="17" spans="1:5" x14ac:dyDescent="0.3">
      <c r="A17" s="801"/>
      <c r="B17" s="1224" t="s">
        <v>1556</v>
      </c>
      <c r="C17" s="1224"/>
      <c r="D17" s="1224"/>
      <c r="E17" s="242"/>
    </row>
    <row r="18" spans="1:5" x14ac:dyDescent="0.3">
      <c r="A18" s="801"/>
      <c r="B18" s="352" t="s">
        <v>1552</v>
      </c>
      <c r="C18" s="352"/>
      <c r="D18" s="827" t="s">
        <v>1583</v>
      </c>
      <c r="E18" s="188"/>
    </row>
    <row r="19" spans="1:5" x14ac:dyDescent="0.3">
      <c r="A19" s="801"/>
      <c r="B19" s="1510" t="s">
        <v>1687</v>
      </c>
      <c r="C19" s="1511"/>
      <c r="D19" s="1512"/>
      <c r="E19" s="188"/>
    </row>
    <row r="20" spans="1:5" x14ac:dyDescent="0.3">
      <c r="A20" s="800"/>
      <c r="B20" s="1502" t="s">
        <v>1426</v>
      </c>
      <c r="C20" s="1503"/>
      <c r="D20" s="1504"/>
      <c r="E20" s="188"/>
    </row>
    <row r="21" spans="1:5" x14ac:dyDescent="0.3">
      <c r="A21" s="801"/>
      <c r="B21" s="793" t="s">
        <v>1516</v>
      </c>
      <c r="C21" s="793"/>
      <c r="D21" s="793"/>
      <c r="E21" s="188"/>
    </row>
    <row r="22" spans="1:5" x14ac:dyDescent="0.3">
      <c r="A22" s="801"/>
      <c r="B22" s="352" t="s">
        <v>1517</v>
      </c>
      <c r="C22" s="352"/>
      <c r="D22" s="352"/>
      <c r="E22" s="188"/>
    </row>
    <row r="23" spans="1:5" x14ac:dyDescent="0.3">
      <c r="A23" s="800"/>
      <c r="B23" s="812" t="s">
        <v>1419</v>
      </c>
      <c r="C23" s="812"/>
      <c r="D23" s="812"/>
      <c r="E23" s="188"/>
    </row>
    <row r="24" spans="1:5" x14ac:dyDescent="0.3">
      <c r="A24" s="800"/>
      <c r="B24" s="352" t="s">
        <v>1518</v>
      </c>
      <c r="C24" s="352"/>
      <c r="D24" s="352"/>
      <c r="E24" s="188"/>
    </row>
    <row r="25" spans="1:5" x14ac:dyDescent="0.3">
      <c r="A25" s="801"/>
      <c r="B25" s="352" t="s">
        <v>1519</v>
      </c>
      <c r="C25" s="352"/>
      <c r="D25" s="352"/>
      <c r="E25" s="188"/>
    </row>
    <row r="26" spans="1:5" x14ac:dyDescent="0.3">
      <c r="A26" s="801"/>
      <c r="B26" s="352" t="s">
        <v>1520</v>
      </c>
      <c r="C26" s="352"/>
      <c r="D26" s="352"/>
      <c r="E26" s="188"/>
    </row>
    <row r="27" spans="1:5" x14ac:dyDescent="0.3">
      <c r="A27" s="801"/>
      <c r="B27" s="352" t="s">
        <v>1521</v>
      </c>
      <c r="C27" s="352"/>
      <c r="D27" s="352"/>
      <c r="E27" s="188"/>
    </row>
    <row r="28" spans="1:5" x14ac:dyDescent="0.3">
      <c r="A28" s="801"/>
      <c r="B28" s="352" t="s">
        <v>1522</v>
      </c>
      <c r="C28" s="352"/>
      <c r="D28" s="352"/>
      <c r="E28" s="188"/>
    </row>
    <row r="29" spans="1:5" x14ac:dyDescent="0.3">
      <c r="A29" s="801"/>
      <c r="B29" s="352" t="s">
        <v>1524</v>
      </c>
      <c r="C29" s="352"/>
      <c r="D29" s="352"/>
      <c r="E29" s="188"/>
    </row>
    <row r="30" spans="1:5" x14ac:dyDescent="0.3">
      <c r="A30" s="801"/>
      <c r="B30" s="352" t="s">
        <v>1523</v>
      </c>
      <c r="C30" s="352"/>
      <c r="D30" s="352"/>
      <c r="E30" s="188"/>
    </row>
    <row r="31" spans="1:5" x14ac:dyDescent="0.3">
      <c r="A31" s="801"/>
      <c r="B31" s="352" t="s">
        <v>1525</v>
      </c>
      <c r="C31" s="352"/>
      <c r="D31" s="352"/>
      <c r="E31" s="188"/>
    </row>
    <row r="32" spans="1:5" x14ac:dyDescent="0.3">
      <c r="A32" s="801"/>
      <c r="B32" s="352" t="s">
        <v>1526</v>
      </c>
      <c r="C32" s="352"/>
      <c r="D32" s="352"/>
      <c r="E32" s="188"/>
    </row>
    <row r="33" spans="1:5" x14ac:dyDescent="0.3">
      <c r="A33" s="801"/>
      <c r="B33" s="352" t="s">
        <v>1527</v>
      </c>
      <c r="C33" s="352"/>
      <c r="D33" s="352"/>
      <c r="E33" s="188"/>
    </row>
    <row r="34" spans="1:5" x14ac:dyDescent="0.3">
      <c r="A34" s="801"/>
      <c r="B34" s="352" t="s">
        <v>1528</v>
      </c>
      <c r="C34" s="352"/>
      <c r="D34" s="352"/>
      <c r="E34" s="188"/>
    </row>
    <row r="35" spans="1:5" x14ac:dyDescent="0.3">
      <c r="A35" s="801"/>
      <c r="B35" s="812" t="s">
        <v>1529</v>
      </c>
      <c r="C35" s="812"/>
      <c r="D35" s="812"/>
      <c r="E35" s="188"/>
    </row>
    <row r="36" spans="1:5" x14ac:dyDescent="0.3">
      <c r="A36" s="801"/>
      <c r="B36" s="352" t="s">
        <v>1530</v>
      </c>
      <c r="C36" s="352"/>
      <c r="D36" s="352"/>
      <c r="E36" s="188"/>
    </row>
    <row r="37" spans="1:5" x14ac:dyDescent="0.3">
      <c r="A37" s="801"/>
      <c r="B37" s="352" t="s">
        <v>1531</v>
      </c>
      <c r="C37" s="352"/>
      <c r="D37" s="352"/>
      <c r="E37" s="188"/>
    </row>
    <row r="38" spans="1:5" x14ac:dyDescent="0.3">
      <c r="A38" s="801"/>
      <c r="B38" s="352" t="s">
        <v>1532</v>
      </c>
      <c r="C38" s="352"/>
      <c r="D38" s="352"/>
      <c r="E38" s="188"/>
    </row>
    <row r="39" spans="1:5" x14ac:dyDescent="0.3">
      <c r="A39" s="801"/>
      <c r="B39" s="352" t="s">
        <v>1533</v>
      </c>
      <c r="C39" s="352"/>
      <c r="D39" s="352"/>
      <c r="E39" s="188"/>
    </row>
    <row r="40" spans="1:5" x14ac:dyDescent="0.3">
      <c r="A40" s="801"/>
      <c r="B40" s="352" t="s">
        <v>1534</v>
      </c>
      <c r="C40" s="352"/>
      <c r="D40" s="352"/>
      <c r="E40" s="188"/>
    </row>
    <row r="41" spans="1:5" x14ac:dyDescent="0.3">
      <c r="A41" s="801"/>
      <c r="B41" s="352" t="s">
        <v>1535</v>
      </c>
      <c r="C41" s="352"/>
      <c r="D41" s="352"/>
      <c r="E41" s="188"/>
    </row>
    <row r="42" spans="1:5" x14ac:dyDescent="0.3">
      <c r="A42" s="801"/>
      <c r="B42" s="352" t="s">
        <v>1536</v>
      </c>
      <c r="C42" s="352"/>
      <c r="D42" s="352"/>
      <c r="E42" s="188"/>
    </row>
    <row r="43" spans="1:5" x14ac:dyDescent="0.3">
      <c r="A43" s="801"/>
      <c r="B43" s="352" t="s">
        <v>1537</v>
      </c>
      <c r="C43" s="352"/>
      <c r="D43" s="352"/>
      <c r="E43" s="188"/>
    </row>
    <row r="44" spans="1:5" x14ac:dyDescent="0.3">
      <c r="A44" s="801"/>
      <c r="B44" s="352" t="s">
        <v>1538</v>
      </c>
      <c r="C44" s="352"/>
      <c r="D44" s="352"/>
      <c r="E44" s="188"/>
    </row>
    <row r="45" spans="1:5" x14ac:dyDescent="0.3">
      <c r="A45" s="801"/>
      <c r="B45" s="352" t="s">
        <v>1539</v>
      </c>
      <c r="C45" s="352"/>
      <c r="D45" s="352"/>
      <c r="E45" s="188"/>
    </row>
    <row r="46" spans="1:5" x14ac:dyDescent="0.3">
      <c r="A46" s="801"/>
      <c r="B46" s="812" t="s">
        <v>1540</v>
      </c>
      <c r="C46" s="812"/>
      <c r="D46" s="812"/>
      <c r="E46" s="188"/>
    </row>
    <row r="47" spans="1:5" x14ac:dyDescent="0.3">
      <c r="A47" s="801"/>
      <c r="B47" s="352" t="s">
        <v>1541</v>
      </c>
      <c r="C47" s="352"/>
      <c r="D47" s="352"/>
      <c r="E47" s="188"/>
    </row>
    <row r="48" spans="1:5" x14ac:dyDescent="0.3">
      <c r="A48" s="801"/>
      <c r="B48" s="352" t="s">
        <v>1542</v>
      </c>
      <c r="C48" s="352"/>
      <c r="D48" s="352"/>
      <c r="E48" s="188"/>
    </row>
    <row r="49" spans="1:5" x14ac:dyDescent="0.3">
      <c r="A49" s="801"/>
      <c r="B49" s="352" t="s">
        <v>1543</v>
      </c>
      <c r="C49" s="352"/>
      <c r="D49" s="352"/>
      <c r="E49" s="188"/>
    </row>
    <row r="50" spans="1:5" x14ac:dyDescent="0.3">
      <c r="A50" s="801"/>
      <c r="B50" s="812" t="s">
        <v>1544</v>
      </c>
      <c r="C50" s="812"/>
      <c r="D50" s="812"/>
      <c r="E50" s="188"/>
    </row>
    <row r="51" spans="1:5" x14ac:dyDescent="0.3">
      <c r="A51" s="800"/>
      <c r="B51" s="725" t="s">
        <v>1545</v>
      </c>
      <c r="C51" s="725" t="s">
        <v>498</v>
      </c>
      <c r="D51" s="725" t="s">
        <v>1546</v>
      </c>
      <c r="E51" s="188"/>
    </row>
    <row r="52" spans="1:5" x14ac:dyDescent="0.3">
      <c r="A52" s="801"/>
      <c r="B52" s="1487" t="s">
        <v>1329</v>
      </c>
      <c r="C52" s="1513"/>
      <c r="D52" s="1488"/>
      <c r="E52" s="242"/>
    </row>
    <row r="53" spans="1:5" x14ac:dyDescent="0.3">
      <c r="A53" s="801"/>
      <c r="B53" s="352" t="s">
        <v>1547</v>
      </c>
      <c r="C53" s="352"/>
      <c r="D53" s="352"/>
      <c r="E53" s="242"/>
    </row>
    <row r="54" spans="1:5" x14ac:dyDescent="0.3">
      <c r="A54" s="800"/>
      <c r="B54" s="352" t="s">
        <v>1548</v>
      </c>
      <c r="C54" s="352"/>
      <c r="D54" s="352"/>
      <c r="E54" s="242"/>
    </row>
    <row r="55" spans="1:5" x14ac:dyDescent="0.3">
      <c r="A55" s="800"/>
      <c r="B55" s="352" t="s">
        <v>1549</v>
      </c>
      <c r="C55" s="352"/>
      <c r="D55" s="352"/>
      <c r="E55" s="242"/>
    </row>
    <row r="56" spans="1:5" x14ac:dyDescent="0.3">
      <c r="A56" s="800"/>
      <c r="B56" s="812" t="s">
        <v>1550</v>
      </c>
      <c r="C56" s="812"/>
      <c r="D56" s="812"/>
      <c r="E56" s="242"/>
    </row>
    <row r="57" spans="1:5" x14ac:dyDescent="0.3">
      <c r="A57" s="801"/>
      <c r="B57" s="352" t="s">
        <v>1551</v>
      </c>
      <c r="C57" s="352"/>
      <c r="D57" s="352"/>
      <c r="E57" s="188"/>
    </row>
    <row r="58" spans="1:5" x14ac:dyDescent="0.3">
      <c r="A58" s="241"/>
      <c r="B58" s="1507"/>
      <c r="C58" s="1507"/>
      <c r="D58" s="1507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508"/>
      <c r="C78" s="1508"/>
      <c r="D78" s="1508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508"/>
      <c r="C93" s="1508"/>
      <c r="D93" s="1508"/>
    </row>
    <row r="94" spans="1:5" x14ac:dyDescent="0.3">
      <c r="A94" s="803"/>
      <c r="B94" s="1223"/>
      <c r="C94" s="1506"/>
      <c r="D94" s="1506"/>
    </row>
    <row r="95" spans="1:5" x14ac:dyDescent="0.3">
      <c r="A95" s="803"/>
      <c r="B95" s="1223"/>
      <c r="C95" s="1506"/>
      <c r="D95" s="1506"/>
    </row>
    <row r="96" spans="1:5" x14ac:dyDescent="0.3">
      <c r="A96" s="803"/>
      <c r="B96" s="1223"/>
      <c r="C96" s="1506"/>
      <c r="D96" s="1506"/>
    </row>
    <row r="97" spans="1:4" x14ac:dyDescent="0.3">
      <c r="A97" s="803"/>
      <c r="B97" s="1223"/>
      <c r="C97" s="1506"/>
      <c r="D97" s="1506"/>
    </row>
    <row r="98" spans="1:4" x14ac:dyDescent="0.3">
      <c r="A98" s="803"/>
      <c r="B98" s="1223"/>
      <c r="C98" s="1506"/>
      <c r="D98" s="1506"/>
    </row>
    <row r="99" spans="1:4" x14ac:dyDescent="0.3">
      <c r="A99" s="803"/>
      <c r="B99" s="1223"/>
      <c r="C99" s="1506"/>
      <c r="D99" s="1506"/>
    </row>
    <row r="100" spans="1:4" x14ac:dyDescent="0.3">
      <c r="A100" s="803"/>
      <c r="B100" s="1223"/>
      <c r="C100" s="1506"/>
      <c r="D100" s="150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topLeftCell="A7" zoomScaleNormal="100" workbookViewId="0">
      <selection activeCell="F38" sqref="F38:H38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509" t="s">
        <v>1330</v>
      </c>
      <c r="C1" s="1509"/>
      <c r="D1" s="1509"/>
      <c r="E1" s="919"/>
      <c r="F1" s="1509" t="s">
        <v>1444</v>
      </c>
      <c r="G1" s="1509"/>
      <c r="H1" s="1509"/>
      <c r="I1" s="188"/>
      <c r="J1" s="197"/>
      <c r="K1" s="198" t="s">
        <v>810</v>
      </c>
      <c r="L1" s="198" t="s">
        <v>1658</v>
      </c>
      <c r="M1" s="198" t="s">
        <v>809</v>
      </c>
      <c r="N1" s="198" t="s">
        <v>1839</v>
      </c>
      <c r="O1" s="198" t="s">
        <v>1819</v>
      </c>
      <c r="P1" s="197" t="s">
        <v>1840</v>
      </c>
      <c r="Q1" s="924" t="s">
        <v>1789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510" t="s">
        <v>1685</v>
      </c>
      <c r="C3" s="1511"/>
      <c r="D3" s="1512"/>
      <c r="E3" s="241"/>
      <c r="F3" s="915" t="s">
        <v>1346</v>
      </c>
      <c r="G3" s="916"/>
      <c r="H3" s="797" t="s">
        <v>1345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502" t="s">
        <v>1726</v>
      </c>
      <c r="C4" s="1503"/>
      <c r="D4" s="1504"/>
      <c r="E4" s="920"/>
      <c r="F4" s="352" t="s">
        <v>415</v>
      </c>
      <c r="G4" s="352" t="s">
        <v>965</v>
      </c>
      <c r="H4" s="352" t="s">
        <v>1344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1724</v>
      </c>
      <c r="C5" s="181" t="s">
        <v>628</v>
      </c>
      <c r="D5" s="181" t="s">
        <v>1304</v>
      </c>
      <c r="E5" s="241"/>
      <c r="F5" s="790" t="s">
        <v>1333</v>
      </c>
      <c r="G5" s="790" t="s">
        <v>1338</v>
      </c>
      <c r="H5" s="790" t="s">
        <v>1348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1725</v>
      </c>
      <c r="C6" s="811" t="s">
        <v>498</v>
      </c>
      <c r="D6" s="811" t="s">
        <v>1423</v>
      </c>
      <c r="E6" s="188"/>
      <c r="F6" s="915" t="s">
        <v>1347</v>
      </c>
      <c r="G6" s="916"/>
      <c r="H6" s="797" t="s">
        <v>1345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502" t="s">
        <v>1013</v>
      </c>
      <c r="C7" s="1503" t="s">
        <v>956</v>
      </c>
      <c r="D7" s="1504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1313</v>
      </c>
      <c r="C8" s="352" t="s">
        <v>1314</v>
      </c>
      <c r="D8" s="352"/>
      <c r="E8" s="241"/>
      <c r="F8" s="790" t="s">
        <v>1102</v>
      </c>
      <c r="G8" s="790" t="s">
        <v>1389</v>
      </c>
      <c r="H8" s="790" t="s">
        <v>1391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1315</v>
      </c>
      <c r="C9" s="352" t="s">
        <v>965</v>
      </c>
      <c r="D9" s="352"/>
      <c r="E9" s="241"/>
      <c r="F9" s="915" t="s">
        <v>1452</v>
      </c>
      <c r="G9" s="916"/>
      <c r="H9" s="797" t="s">
        <v>1345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1316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510" t="s">
        <v>1723</v>
      </c>
      <c r="C11" s="1511"/>
      <c r="D11" s="1512"/>
      <c r="E11" s="801"/>
      <c r="F11" s="790" t="s">
        <v>1102</v>
      </c>
      <c r="G11" s="790" t="s">
        <v>1389</v>
      </c>
      <c r="H11" s="790" t="s">
        <v>1392</v>
      </c>
      <c r="I11" s="188"/>
      <c r="J11" s="197" t="s">
        <v>380</v>
      </c>
      <c r="K11" s="197" t="s">
        <v>1844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1324</v>
      </c>
      <c r="C12" s="352" t="s">
        <v>1325</v>
      </c>
      <c r="D12" s="352" t="s">
        <v>1326</v>
      </c>
      <c r="E12" s="800"/>
      <c r="F12" s="915" t="s">
        <v>1453</v>
      </c>
      <c r="G12" s="916"/>
      <c r="H12" s="797" t="s">
        <v>1345</v>
      </c>
      <c r="I12" s="188"/>
      <c r="J12" s="197" t="s">
        <v>1842</v>
      </c>
      <c r="K12" s="197" t="s">
        <v>1841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510" t="s">
        <v>1687</v>
      </c>
      <c r="C13" s="1511"/>
      <c r="D13" s="1512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502" t="s">
        <v>1245</v>
      </c>
      <c r="C14" s="1503" t="s">
        <v>956</v>
      </c>
      <c r="D14" s="1504"/>
      <c r="E14" s="241"/>
      <c r="F14" s="790" t="s">
        <v>1102</v>
      </c>
      <c r="G14" s="790" t="s">
        <v>1393</v>
      </c>
      <c r="H14" s="790" t="s">
        <v>1394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1333</v>
      </c>
      <c r="C15" s="181" t="s">
        <v>1338</v>
      </c>
      <c r="D15" s="181" t="s">
        <v>1339</v>
      </c>
      <c r="E15" s="801"/>
      <c r="F15" s="1519" t="s">
        <v>1448</v>
      </c>
      <c r="G15" s="1520"/>
      <c r="H15" s="791" t="s">
        <v>1345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1305</v>
      </c>
      <c r="C16" s="181" t="s">
        <v>628</v>
      </c>
      <c r="D16" s="181" t="s">
        <v>1340</v>
      </c>
      <c r="E16" s="920"/>
      <c r="F16" s="794" t="s">
        <v>1335</v>
      </c>
      <c r="G16" s="794" t="s">
        <v>1336</v>
      </c>
      <c r="H16" s="794" t="s">
        <v>1398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1306</v>
      </c>
      <c r="C17" s="703" t="s">
        <v>505</v>
      </c>
      <c r="D17" s="703"/>
      <c r="E17" s="241"/>
      <c r="F17" s="181" t="s">
        <v>1243</v>
      </c>
      <c r="G17" s="181" t="s">
        <v>1334</v>
      </c>
      <c r="H17" s="181" t="s">
        <v>1397</v>
      </c>
      <c r="I17" s="921"/>
      <c r="J17" s="197"/>
      <c r="K17" s="197" t="s">
        <v>3219</v>
      </c>
      <c r="L17" s="197"/>
      <c r="M17" s="197"/>
      <c r="N17" s="197"/>
      <c r="O17" s="197"/>
      <c r="P17" s="922"/>
      <c r="Q17" s="922"/>
      <c r="R17" s="922"/>
      <c r="S17" s="922" t="s">
        <v>3230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1307</v>
      </c>
      <c r="C18" s="352" t="s">
        <v>498</v>
      </c>
      <c r="D18" s="352"/>
      <c r="E18" s="241"/>
      <c r="F18" s="181" t="s">
        <v>1337</v>
      </c>
      <c r="G18" s="181" t="s">
        <v>1334</v>
      </c>
      <c r="H18" s="181" t="s">
        <v>948</v>
      </c>
      <c r="I18" s="921"/>
      <c r="J18" s="197"/>
      <c r="K18" s="922" t="s">
        <v>3220</v>
      </c>
      <c r="L18" s="922"/>
      <c r="M18" s="922"/>
      <c r="N18" s="922"/>
      <c r="O18" s="922"/>
      <c r="P18" s="922"/>
      <c r="Q18" s="922"/>
      <c r="R18" s="922"/>
      <c r="S18" s="922" t="s">
        <v>3231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1308</v>
      </c>
      <c r="C19" s="352" t="s">
        <v>1239</v>
      </c>
      <c r="D19" s="352" t="s">
        <v>1341</v>
      </c>
      <c r="E19" s="801"/>
      <c r="F19" s="811" t="s">
        <v>1445</v>
      </c>
      <c r="G19" s="811" t="s">
        <v>498</v>
      </c>
      <c r="H19" s="811" t="s">
        <v>1423</v>
      </c>
      <c r="I19" s="188"/>
      <c r="J19" s="197"/>
      <c r="K19" s="922"/>
      <c r="L19" s="922" t="s">
        <v>3221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1309</v>
      </c>
      <c r="C20" s="700"/>
      <c r="D20" s="700"/>
      <c r="E20" s="254"/>
      <c r="F20" s="915" t="s">
        <v>1446</v>
      </c>
      <c r="G20" s="916"/>
      <c r="H20" s="797" t="s">
        <v>1449</v>
      </c>
      <c r="I20" s="800"/>
      <c r="J20" s="197"/>
      <c r="K20" s="922"/>
      <c r="L20" s="922" t="s">
        <v>3223</v>
      </c>
      <c r="M20" s="922"/>
      <c r="N20" s="922"/>
      <c r="O20" s="922"/>
      <c r="P20" s="922"/>
      <c r="Q20" s="922"/>
      <c r="R20" s="922"/>
      <c r="S20" s="922" t="s">
        <v>3234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1342</v>
      </c>
      <c r="D21" s="352" t="s">
        <v>1343</v>
      </c>
      <c r="E21" s="241"/>
      <c r="F21" s="352" t="s">
        <v>415</v>
      </c>
      <c r="G21" s="352" t="s">
        <v>965</v>
      </c>
      <c r="H21" s="352" t="s">
        <v>1390</v>
      </c>
      <c r="I21" s="921"/>
      <c r="J21" s="197"/>
      <c r="K21" s="922"/>
      <c r="L21" s="922" t="s">
        <v>3229</v>
      </c>
      <c r="M21" s="922"/>
      <c r="N21" s="922"/>
      <c r="O21" s="922"/>
      <c r="P21" s="922"/>
      <c r="Q21" s="922"/>
      <c r="R21" s="922"/>
      <c r="S21" s="922" t="s">
        <v>3235</v>
      </c>
      <c r="T21" s="922" t="s">
        <v>3236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1310</v>
      </c>
      <c r="C22" s="918"/>
      <c r="D22" s="918"/>
      <c r="E22" s="920"/>
      <c r="F22" s="790" t="s">
        <v>1102</v>
      </c>
      <c r="G22" s="790" t="s">
        <v>1389</v>
      </c>
      <c r="H22" s="790" t="s">
        <v>1395</v>
      </c>
      <c r="I22" s="921"/>
      <c r="J22" s="197"/>
      <c r="K22" s="922"/>
      <c r="L22" s="922" t="s">
        <v>3232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1311</v>
      </c>
      <c r="C23" s="700"/>
      <c r="D23" s="700"/>
      <c r="E23" s="920"/>
      <c r="F23" s="915" t="s">
        <v>1447</v>
      </c>
      <c r="G23" s="916"/>
      <c r="H23" s="797" t="s">
        <v>1449</v>
      </c>
      <c r="I23" s="921"/>
      <c r="J23" s="914"/>
      <c r="K23" s="922" t="s">
        <v>3222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1312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3223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1303</v>
      </c>
      <c r="C25" s="352"/>
      <c r="D25" s="352"/>
      <c r="E25" s="920"/>
      <c r="F25" s="790" t="s">
        <v>1102</v>
      </c>
      <c r="G25" s="790" t="s">
        <v>1393</v>
      </c>
      <c r="H25" s="790" t="s">
        <v>1396</v>
      </c>
      <c r="I25" s="188"/>
      <c r="J25" s="914"/>
      <c r="L25" s="175" t="s">
        <v>3224</v>
      </c>
      <c r="T25" s="175">
        <f>T24+T23</f>
        <v>630</v>
      </c>
      <c r="AKM25" s="347"/>
    </row>
    <row r="26" spans="1:975" ht="15" customHeight="1" x14ac:dyDescent="0.25">
      <c r="A26" s="800"/>
      <c r="B26" s="1502" t="s">
        <v>1328</v>
      </c>
      <c r="C26" s="1503" t="s">
        <v>956</v>
      </c>
      <c r="D26" s="1504"/>
      <c r="E26" s="920"/>
      <c r="F26" s="915" t="s">
        <v>1450</v>
      </c>
      <c r="G26" s="916"/>
      <c r="H26" s="797" t="s">
        <v>1449</v>
      </c>
      <c r="I26" s="188"/>
      <c r="J26" s="914"/>
      <c r="L26" s="922" t="s">
        <v>3233</v>
      </c>
      <c r="AKM26" s="347"/>
    </row>
    <row r="27" spans="1:975" ht="15" customHeight="1" x14ac:dyDescent="0.25">
      <c r="A27" s="800"/>
      <c r="B27" s="181" t="s">
        <v>1317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1318</v>
      </c>
      <c r="C28" s="181"/>
      <c r="D28" s="181"/>
      <c r="E28" s="920"/>
      <c r="F28" s="790" t="s">
        <v>1102</v>
      </c>
      <c r="G28" s="790"/>
      <c r="H28" s="790"/>
      <c r="I28" s="188"/>
      <c r="J28" s="197"/>
      <c r="K28" s="175" t="s">
        <v>3225</v>
      </c>
      <c r="AKM28" s="347"/>
    </row>
    <row r="29" spans="1:975" ht="15" customHeight="1" x14ac:dyDescent="0.25">
      <c r="A29" s="800"/>
      <c r="B29" s="181" t="s">
        <v>1319</v>
      </c>
      <c r="C29" s="181"/>
      <c r="D29" s="181"/>
      <c r="E29" s="254"/>
      <c r="F29" s="915" t="s">
        <v>1451</v>
      </c>
      <c r="G29" s="916"/>
      <c r="H29" s="797" t="s">
        <v>1449</v>
      </c>
      <c r="I29" s="188"/>
      <c r="J29" s="197"/>
      <c r="L29" s="175" t="s">
        <v>3226</v>
      </c>
      <c r="AKM29" s="347"/>
    </row>
    <row r="30" spans="1:975" ht="15" customHeight="1" x14ac:dyDescent="0.25">
      <c r="A30" s="800"/>
      <c r="B30" s="918" t="s">
        <v>1320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3227</v>
      </c>
      <c r="AKM30" s="347"/>
    </row>
    <row r="31" spans="1:975" ht="15" customHeight="1" x14ac:dyDescent="0.25">
      <c r="A31" s="800"/>
      <c r="B31" s="352" t="s">
        <v>1327</v>
      </c>
      <c r="C31" s="352"/>
      <c r="D31" s="352"/>
      <c r="E31" s="254"/>
      <c r="F31" s="790" t="s">
        <v>1102</v>
      </c>
      <c r="G31" s="790"/>
      <c r="H31" s="790"/>
      <c r="I31" s="921"/>
      <c r="J31" s="197"/>
      <c r="L31" s="175" t="s">
        <v>3228</v>
      </c>
      <c r="AKL31" s="347"/>
      <c r="AKM31" s="347"/>
    </row>
    <row r="32" spans="1:975" ht="15" customHeight="1" x14ac:dyDescent="0.25">
      <c r="A32" s="800"/>
      <c r="B32" s="1502" t="s">
        <v>1329</v>
      </c>
      <c r="C32" s="1503"/>
      <c r="D32" s="1504"/>
      <c r="E32" s="254"/>
      <c r="F32" s="917"/>
      <c r="G32" s="1518"/>
      <c r="H32" s="1518"/>
      <c r="I32" s="923"/>
      <c r="J32" s="250"/>
      <c r="K32" s="114"/>
    </row>
    <row r="33" spans="1:975" ht="15" customHeight="1" x14ac:dyDescent="0.25">
      <c r="A33" s="801"/>
      <c r="B33" s="700" t="s">
        <v>1321</v>
      </c>
      <c r="C33" s="700"/>
      <c r="D33" s="700" t="s">
        <v>1040</v>
      </c>
      <c r="E33" s="921"/>
      <c r="F33" s="1521" t="s">
        <v>3596</v>
      </c>
      <c r="G33" s="1522"/>
      <c r="H33" s="1522"/>
      <c r="I33" s="803"/>
      <c r="J33" s="250"/>
    </row>
    <row r="34" spans="1:975" ht="15" customHeight="1" x14ac:dyDescent="0.25">
      <c r="A34" s="800"/>
      <c r="B34" s="352" t="s">
        <v>1322</v>
      </c>
      <c r="C34" s="352"/>
      <c r="D34" s="352" t="s">
        <v>1040</v>
      </c>
      <c r="E34" s="921"/>
      <c r="F34" s="1514" t="s">
        <v>3597</v>
      </c>
      <c r="G34" s="1515"/>
      <c r="H34" s="1515"/>
      <c r="I34" s="803"/>
      <c r="J34" s="250"/>
      <c r="AKL34" s="347"/>
      <c r="AKM34" s="347"/>
    </row>
    <row r="35" spans="1:975" ht="15" customHeight="1" x14ac:dyDescent="0.25">
      <c r="A35" s="801"/>
      <c r="B35" s="918" t="s">
        <v>1323</v>
      </c>
      <c r="C35" s="918"/>
      <c r="D35" s="918" t="s">
        <v>1040</v>
      </c>
      <c r="E35" s="921"/>
      <c r="F35" s="1516" t="s">
        <v>3595</v>
      </c>
      <c r="G35" s="1517"/>
      <c r="H35" s="1517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18"/>
      <c r="D36" s="1518"/>
      <c r="E36" s="923"/>
      <c r="F36" s="1523" t="s">
        <v>3598</v>
      </c>
      <c r="G36" s="1523"/>
      <c r="H36" s="1523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506"/>
      <c r="D37" s="1506"/>
      <c r="E37" s="197"/>
      <c r="F37" s="1524" t="s">
        <v>3599</v>
      </c>
      <c r="G37" s="1524"/>
      <c r="H37" s="1524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506"/>
      <c r="D38" s="1506"/>
      <c r="E38" s="803"/>
      <c r="F38" s="1525"/>
      <c r="G38" s="1525"/>
      <c r="H38" s="1525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506"/>
      <c r="D39" s="1506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506"/>
      <c r="D40" s="1506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3">
    <mergeCell ref="F33:H33"/>
    <mergeCell ref="F36:H36"/>
    <mergeCell ref="F37:H37"/>
    <mergeCell ref="F38:H38"/>
    <mergeCell ref="C38:D38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4:H34"/>
    <mergeCell ref="F35:H35"/>
    <mergeCell ref="C40:D40"/>
    <mergeCell ref="C36:D36"/>
    <mergeCell ref="C37:D37"/>
    <mergeCell ref="C39:D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09" t="s">
        <v>1569</v>
      </c>
      <c r="C1" s="1509"/>
      <c r="D1" s="1509"/>
      <c r="E1" s="792"/>
    </row>
    <row r="2" spans="1:5" x14ac:dyDescent="0.3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3">
      <c r="A3" s="194"/>
      <c r="B3" s="1510" t="s">
        <v>1728</v>
      </c>
      <c r="C3" s="1511"/>
      <c r="D3" s="1512"/>
      <c r="E3" s="194"/>
    </row>
    <row r="4" spans="1:5" x14ac:dyDescent="0.3">
      <c r="A4" s="194"/>
      <c r="B4" s="352" t="s">
        <v>1349</v>
      </c>
      <c r="C4" s="352"/>
      <c r="D4" s="352"/>
      <c r="E4" s="194"/>
    </row>
    <row r="5" spans="1:5" x14ac:dyDescent="0.3">
      <c r="A5" s="194"/>
      <c r="B5" s="352" t="s">
        <v>1350</v>
      </c>
      <c r="C5" s="352"/>
      <c r="D5" s="352" t="s">
        <v>1352</v>
      </c>
      <c r="E5" s="194"/>
    </row>
    <row r="6" spans="1:5" x14ac:dyDescent="0.3">
      <c r="A6" s="195"/>
      <c r="B6" s="352" t="s">
        <v>1351</v>
      </c>
      <c r="C6" s="352"/>
      <c r="D6" s="352" t="s">
        <v>1353</v>
      </c>
      <c r="E6" s="195"/>
    </row>
    <row r="7" spans="1:5" x14ac:dyDescent="0.3">
      <c r="A7" s="194"/>
      <c r="B7" s="1510" t="s">
        <v>1687</v>
      </c>
      <c r="C7" s="1511"/>
      <c r="D7" s="1512"/>
      <c r="E7" s="194"/>
    </row>
    <row r="8" spans="1:5" x14ac:dyDescent="0.3">
      <c r="A8" s="194"/>
      <c r="B8" s="1502" t="s">
        <v>1245</v>
      </c>
      <c r="C8" s="1503" t="s">
        <v>956</v>
      </c>
      <c r="D8" s="1504"/>
      <c r="E8" s="194"/>
    </row>
    <row r="9" spans="1:5" x14ac:dyDescent="0.3">
      <c r="A9" s="194"/>
      <c r="B9" s="181" t="s">
        <v>1102</v>
      </c>
      <c r="C9" s="181" t="s">
        <v>1370</v>
      </c>
      <c r="D9" s="181" t="s">
        <v>1371</v>
      </c>
      <c r="E9" s="194"/>
    </row>
    <row r="10" spans="1:5" x14ac:dyDescent="0.3">
      <c r="A10" s="194"/>
      <c r="B10" s="700" t="s">
        <v>1309</v>
      </c>
      <c r="C10" s="700"/>
      <c r="D10" s="700"/>
      <c r="E10" s="194"/>
    </row>
    <row r="11" spans="1:5" x14ac:dyDescent="0.3">
      <c r="A11" s="194"/>
      <c r="B11" s="700" t="s">
        <v>1311</v>
      </c>
      <c r="C11" s="700"/>
      <c r="D11" s="700"/>
      <c r="E11" s="194"/>
    </row>
    <row r="12" spans="1:5" x14ac:dyDescent="0.3">
      <c r="A12" s="195"/>
      <c r="B12" s="352" t="s">
        <v>1303</v>
      </c>
      <c r="C12" s="352"/>
      <c r="D12" s="352"/>
      <c r="E12" s="195"/>
    </row>
    <row r="13" spans="1:5" x14ac:dyDescent="0.3">
      <c r="A13" s="195"/>
      <c r="B13" s="1502" t="s">
        <v>1606</v>
      </c>
      <c r="C13" s="1503" t="s">
        <v>956</v>
      </c>
      <c r="D13" s="1504"/>
      <c r="E13" s="195"/>
    </row>
    <row r="14" spans="1:5" x14ac:dyDescent="0.3">
      <c r="A14" s="774"/>
      <c r="B14" s="832" t="s">
        <v>1369</v>
      </c>
      <c r="C14" s="832"/>
      <c r="D14" s="832"/>
      <c r="E14" s="195"/>
    </row>
    <row r="15" spans="1:5" x14ac:dyDescent="0.3">
      <c r="A15" s="195"/>
      <c r="B15" s="181" t="s">
        <v>1354</v>
      </c>
      <c r="C15" s="181"/>
      <c r="D15" s="181"/>
      <c r="E15" s="195"/>
    </row>
    <row r="16" spans="1:5" x14ac:dyDescent="0.3">
      <c r="A16" s="195"/>
      <c r="B16" s="181" t="s">
        <v>1355</v>
      </c>
      <c r="C16" s="181"/>
      <c r="D16" s="181"/>
      <c r="E16" s="195"/>
    </row>
    <row r="17" spans="1:5" x14ac:dyDescent="0.3">
      <c r="A17" s="195"/>
      <c r="B17" s="181" t="s">
        <v>1356</v>
      </c>
      <c r="C17" s="181"/>
      <c r="D17" s="181" t="s">
        <v>1607</v>
      </c>
      <c r="E17" s="195"/>
    </row>
    <row r="18" spans="1:5" x14ac:dyDescent="0.3">
      <c r="A18" s="195"/>
      <c r="B18" s="352" t="s">
        <v>1357</v>
      </c>
      <c r="C18" s="352"/>
      <c r="D18" s="352"/>
      <c r="E18" s="195"/>
    </row>
    <row r="19" spans="1:5" x14ac:dyDescent="0.3">
      <c r="A19" s="195"/>
      <c r="B19" s="824" t="s">
        <v>1358</v>
      </c>
      <c r="C19" s="824"/>
      <c r="D19" s="824"/>
      <c r="E19" s="195"/>
    </row>
    <row r="20" spans="1:5" x14ac:dyDescent="0.3">
      <c r="A20" s="194"/>
      <c r="B20" s="700" t="s">
        <v>1359</v>
      </c>
      <c r="C20" s="700"/>
      <c r="D20" s="700"/>
      <c r="E20" s="194"/>
    </row>
    <row r="21" spans="1:5" x14ac:dyDescent="0.3">
      <c r="A21" s="195"/>
      <c r="B21" s="352" t="s">
        <v>1360</v>
      </c>
      <c r="C21" s="352"/>
      <c r="D21" s="352"/>
      <c r="E21" s="195"/>
    </row>
    <row r="22" spans="1:5" x14ac:dyDescent="0.3">
      <c r="A22" s="194"/>
      <c r="B22" s="352" t="s">
        <v>1361</v>
      </c>
      <c r="C22" s="352"/>
      <c r="D22" s="352"/>
      <c r="E22" s="194"/>
    </row>
    <row r="23" spans="1:5" x14ac:dyDescent="0.3">
      <c r="A23" s="194"/>
      <c r="B23" s="352" t="s">
        <v>1362</v>
      </c>
      <c r="C23" s="352"/>
      <c r="D23" s="352"/>
      <c r="E23" s="194"/>
    </row>
    <row r="24" spans="1:5" x14ac:dyDescent="0.3">
      <c r="A24" s="195"/>
      <c r="B24" s="824" t="s">
        <v>1363</v>
      </c>
      <c r="C24" s="824"/>
      <c r="D24" s="824"/>
      <c r="E24" s="195"/>
    </row>
    <row r="25" spans="1:5" x14ac:dyDescent="0.3">
      <c r="A25" s="195"/>
      <c r="B25" s="352" t="s">
        <v>1364</v>
      </c>
      <c r="C25" s="352"/>
      <c r="D25" s="352"/>
      <c r="E25" s="195"/>
    </row>
    <row r="26" spans="1:5" x14ac:dyDescent="0.3">
      <c r="A26" s="774"/>
      <c r="B26" s="181" t="s">
        <v>1365</v>
      </c>
      <c r="C26" s="181"/>
      <c r="D26" s="181"/>
      <c r="E26" s="195"/>
    </row>
    <row r="27" spans="1:5" x14ac:dyDescent="0.3">
      <c r="A27" s="195"/>
      <c r="B27" s="352" t="s">
        <v>1366</v>
      </c>
      <c r="C27" s="352"/>
      <c r="D27" s="352"/>
      <c r="E27" s="195"/>
    </row>
    <row r="28" spans="1:5" x14ac:dyDescent="0.3">
      <c r="A28" s="774"/>
      <c r="B28" s="352" t="s">
        <v>1367</v>
      </c>
      <c r="C28" s="181"/>
      <c r="D28" s="181"/>
      <c r="E28" s="195"/>
    </row>
    <row r="29" spans="1:5" x14ac:dyDescent="0.3">
      <c r="A29" s="195"/>
      <c r="B29" s="824" t="s">
        <v>1368</v>
      </c>
      <c r="C29" s="824"/>
      <c r="D29" s="824"/>
      <c r="E29" s="195"/>
    </row>
    <row r="30" spans="1:5" x14ac:dyDescent="0.3">
      <c r="A30" s="195"/>
      <c r="B30" s="1502" t="s">
        <v>1597</v>
      </c>
      <c r="C30" s="1503" t="s">
        <v>956</v>
      </c>
      <c r="D30" s="1504"/>
      <c r="E30" s="195"/>
    </row>
    <row r="31" spans="1:5" x14ac:dyDescent="0.3">
      <c r="A31" s="774"/>
      <c r="B31" s="182" t="s">
        <v>1369</v>
      </c>
      <c r="C31" s="182"/>
      <c r="D31" s="830" t="s">
        <v>1604</v>
      </c>
      <c r="E31" s="195"/>
    </row>
    <row r="32" spans="1:5" x14ac:dyDescent="0.3">
      <c r="A32" s="195"/>
      <c r="B32" s="181" t="s">
        <v>1584</v>
      </c>
      <c r="C32" s="181"/>
      <c r="D32" s="828" t="s">
        <v>1598</v>
      </c>
      <c r="E32" s="195"/>
    </row>
    <row r="33" spans="1:5" x14ac:dyDescent="0.3">
      <c r="A33" s="195"/>
      <c r="B33" s="181" t="s">
        <v>1585</v>
      </c>
      <c r="C33" s="181"/>
      <c r="D33" s="181"/>
      <c r="E33" s="195"/>
    </row>
    <row r="34" spans="1:5" x14ac:dyDescent="0.3">
      <c r="A34" s="194"/>
      <c r="B34" s="352" t="s">
        <v>1586</v>
      </c>
      <c r="C34" s="352"/>
      <c r="D34" s="352"/>
      <c r="E34" s="194"/>
    </row>
    <row r="35" spans="1:5" x14ac:dyDescent="0.3">
      <c r="A35" s="194"/>
      <c r="B35" s="812" t="s">
        <v>1587</v>
      </c>
      <c r="C35" s="812"/>
      <c r="D35" s="812"/>
      <c r="E35" s="194"/>
    </row>
    <row r="36" spans="1:5" x14ac:dyDescent="0.3">
      <c r="A36" s="195"/>
      <c r="B36" s="1502" t="s">
        <v>1605</v>
      </c>
      <c r="C36" s="1503" t="s">
        <v>956</v>
      </c>
      <c r="D36" s="1504"/>
      <c r="E36" s="195"/>
    </row>
    <row r="37" spans="1:5" x14ac:dyDescent="0.3">
      <c r="A37" s="774"/>
      <c r="B37" s="182" t="s">
        <v>1369</v>
      </c>
      <c r="C37" s="182"/>
      <c r="D37" s="830" t="s">
        <v>1599</v>
      </c>
      <c r="E37" s="195"/>
    </row>
    <row r="38" spans="1:5" x14ac:dyDescent="0.3">
      <c r="A38" s="195"/>
      <c r="B38" s="181" t="s">
        <v>1584</v>
      </c>
      <c r="C38" s="181"/>
      <c r="D38" s="828" t="s">
        <v>1600</v>
      </c>
      <c r="E38" s="195"/>
    </row>
    <row r="39" spans="1:5" x14ac:dyDescent="0.3">
      <c r="A39" s="195"/>
      <c r="B39" s="181" t="s">
        <v>1585</v>
      </c>
      <c r="C39" s="181"/>
      <c r="D39" s="828" t="s">
        <v>1601</v>
      </c>
      <c r="E39" s="195"/>
    </row>
    <row r="40" spans="1:5" x14ac:dyDescent="0.3">
      <c r="A40" s="195"/>
      <c r="B40" s="181" t="s">
        <v>1589</v>
      </c>
      <c r="C40" s="181"/>
      <c r="D40" s="828" t="s">
        <v>1602</v>
      </c>
      <c r="E40" s="195"/>
    </row>
    <row r="41" spans="1:5" x14ac:dyDescent="0.3">
      <c r="A41" s="194"/>
      <c r="B41" s="700" t="s">
        <v>1588</v>
      </c>
      <c r="C41" s="700"/>
      <c r="D41" s="831" t="s">
        <v>1603</v>
      </c>
      <c r="E41" s="194"/>
    </row>
    <row r="42" spans="1:5" x14ac:dyDescent="0.3">
      <c r="A42" s="195"/>
      <c r="B42" s="352" t="s">
        <v>1590</v>
      </c>
      <c r="C42" s="352"/>
      <c r="D42" s="829"/>
      <c r="E42" s="195"/>
    </row>
    <row r="43" spans="1:5" x14ac:dyDescent="0.3">
      <c r="A43" s="194"/>
      <c r="B43" s="352" t="s">
        <v>1591</v>
      </c>
      <c r="C43" s="352"/>
      <c r="D43" s="352"/>
      <c r="E43" s="194"/>
    </row>
    <row r="44" spans="1:5" x14ac:dyDescent="0.3">
      <c r="A44" s="194"/>
      <c r="B44" s="812" t="s">
        <v>1592</v>
      </c>
      <c r="C44" s="812"/>
      <c r="D44" s="812"/>
      <c r="E44" s="194"/>
    </row>
    <row r="45" spans="1:5" x14ac:dyDescent="0.3">
      <c r="A45" s="195"/>
      <c r="B45" s="352" t="s">
        <v>1593</v>
      </c>
      <c r="C45" s="352"/>
      <c r="D45" s="352"/>
      <c r="E45" s="195"/>
    </row>
    <row r="46" spans="1:5" x14ac:dyDescent="0.3">
      <c r="A46" s="774"/>
      <c r="B46" s="181" t="s">
        <v>1594</v>
      </c>
      <c r="C46" s="181"/>
      <c r="D46" s="181"/>
      <c r="E46" s="195"/>
    </row>
    <row r="47" spans="1:5" x14ac:dyDescent="0.3">
      <c r="A47" s="195"/>
      <c r="B47" s="812" t="s">
        <v>1595</v>
      </c>
      <c r="C47" s="812"/>
      <c r="D47" s="812"/>
      <c r="E47" s="195"/>
    </row>
    <row r="48" spans="1:5" x14ac:dyDescent="0.3">
      <c r="A48" s="195"/>
      <c r="B48" s="701" t="s">
        <v>1596</v>
      </c>
      <c r="C48" s="701"/>
      <c r="D48" s="701"/>
      <c r="E48" s="195"/>
    </row>
    <row r="49" spans="1:5" x14ac:dyDescent="0.3">
      <c r="A49" s="710"/>
      <c r="B49" s="769"/>
      <c r="C49" s="1518"/>
      <c r="D49" s="1518"/>
      <c r="E49" s="719"/>
    </row>
    <row r="50" spans="1:5" x14ac:dyDescent="0.3">
      <c r="A50" s="711"/>
      <c r="B50" s="749"/>
      <c r="C50" s="1506"/>
      <c r="D50" s="1506"/>
      <c r="E50" s="711"/>
    </row>
    <row r="51" spans="1:5" x14ac:dyDescent="0.3">
      <c r="A51" s="239"/>
      <c r="B51" s="749"/>
      <c r="C51" s="1506"/>
      <c r="D51" s="1506"/>
      <c r="E51" s="239"/>
    </row>
    <row r="52" spans="1:5" x14ac:dyDescent="0.3">
      <c r="A52" s="239"/>
      <c r="B52" s="749"/>
      <c r="C52" s="1506"/>
      <c r="D52" s="1506"/>
      <c r="E52" s="239"/>
    </row>
    <row r="53" spans="1:5" x14ac:dyDescent="0.3">
      <c r="A53" s="239"/>
      <c r="B53" s="749"/>
      <c r="C53" s="1506"/>
      <c r="D53" s="1506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J1" sqref="J1:L1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09" t="s">
        <v>1086</v>
      </c>
      <c r="C1" s="1509"/>
      <c r="D1" s="1509"/>
      <c r="E1" s="735"/>
      <c r="F1" s="1509" t="s">
        <v>1689</v>
      </c>
      <c r="G1" s="1509"/>
      <c r="H1" s="1509"/>
      <c r="I1" s="185"/>
      <c r="J1" s="1509" t="s">
        <v>1098</v>
      </c>
      <c r="K1" s="1509"/>
      <c r="L1" s="1509"/>
      <c r="M1" s="185"/>
      <c r="N1" s="186"/>
      <c r="O1" s="186"/>
      <c r="P1" s="186"/>
      <c r="Q1" s="278"/>
      <c r="R1" s="175"/>
      <c r="S1" s="1592" t="s">
        <v>326</v>
      </c>
      <c r="T1" s="1592"/>
      <c r="U1" s="1592"/>
      <c r="V1" s="1592"/>
      <c r="W1" s="1592"/>
      <c r="X1" s="1592"/>
      <c r="Y1" s="1592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86" t="s">
        <v>369</v>
      </c>
      <c r="AQ1" s="1587"/>
      <c r="AR1" s="1587"/>
      <c r="AS1" s="1587"/>
      <c r="AT1" s="1587"/>
      <c r="AU1" s="1587"/>
      <c r="AV1" s="1588"/>
      <c r="AX1" s="1586" t="s">
        <v>267</v>
      </c>
      <c r="AY1" s="1587"/>
      <c r="AZ1" s="1588"/>
      <c r="BB1" s="1586" t="s">
        <v>271</v>
      </c>
      <c r="BC1" s="1587"/>
      <c r="BD1" s="1588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589" t="s">
        <v>492</v>
      </c>
      <c r="O2" s="1590"/>
      <c r="P2" s="1591"/>
      <c r="Q2" s="262"/>
      <c r="R2" s="175"/>
      <c r="S2" s="1572" t="s">
        <v>367</v>
      </c>
      <c r="T2" s="1572"/>
      <c r="U2" s="1572"/>
      <c r="V2" s="1572"/>
      <c r="W2" s="1572"/>
      <c r="X2" s="1572"/>
      <c r="Y2" s="1572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10" t="s">
        <v>1729</v>
      </c>
      <c r="C3" s="1511"/>
      <c r="D3" s="1512"/>
      <c r="E3" s="194"/>
      <c r="F3" s="1593" t="s">
        <v>579</v>
      </c>
      <c r="G3" s="1594"/>
      <c r="H3" s="1595"/>
      <c r="I3" s="183"/>
      <c r="J3" s="1567" t="s">
        <v>2915</v>
      </c>
      <c r="K3" s="1567"/>
      <c r="L3" s="1568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1099</v>
      </c>
      <c r="C4" s="736" t="s">
        <v>1722</v>
      </c>
      <c r="D4" s="736"/>
      <c r="E4" s="195"/>
      <c r="F4" s="784" t="s">
        <v>1690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10" t="s">
        <v>1732</v>
      </c>
      <c r="C5" s="1511"/>
      <c r="D5" s="1512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72" t="s">
        <v>367</v>
      </c>
      <c r="T5" s="1572"/>
      <c r="U5" s="1572"/>
      <c r="V5" s="1572"/>
      <c r="W5" s="1572"/>
      <c r="X5" s="1572"/>
      <c r="Y5" s="1572"/>
      <c r="Z5" s="698"/>
      <c r="AA5" s="698"/>
      <c r="AB5" s="1552" t="s">
        <v>274</v>
      </c>
      <c r="AC5" s="1552"/>
      <c r="AD5" s="1552"/>
      <c r="AE5" s="1552"/>
      <c r="AF5" s="1552"/>
      <c r="AG5" s="1552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502" t="s">
        <v>1105</v>
      </c>
      <c r="C6" s="1503"/>
      <c r="D6" s="1504"/>
      <c r="E6" s="194"/>
      <c r="F6" s="786" t="s">
        <v>1691</v>
      </c>
      <c r="G6" s="786" t="s">
        <v>518</v>
      </c>
      <c r="H6" s="786" t="s">
        <v>527</v>
      </c>
      <c r="I6" s="183"/>
      <c r="J6" s="837" t="s">
        <v>1720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72" t="s">
        <v>363</v>
      </c>
      <c r="T6" s="1572"/>
      <c r="U6" s="1572"/>
      <c r="V6" s="1572"/>
      <c r="W6" s="1572"/>
      <c r="X6" s="1572"/>
      <c r="Y6" s="1572"/>
      <c r="Z6" s="698"/>
      <c r="AA6" s="698"/>
      <c r="AB6" s="1552" t="s">
        <v>276</v>
      </c>
      <c r="AC6" s="1552"/>
      <c r="AD6" s="1552"/>
      <c r="AE6" s="1552"/>
      <c r="AF6" s="1552"/>
      <c r="AG6" s="1552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1103</v>
      </c>
      <c r="C7" s="722" t="s">
        <v>1143</v>
      </c>
      <c r="D7" s="757"/>
      <c r="E7" s="194"/>
      <c r="F7" s="377" t="s">
        <v>1692</v>
      </c>
      <c r="G7" s="377" t="s">
        <v>517</v>
      </c>
      <c r="H7" s="377" t="s">
        <v>526</v>
      </c>
      <c r="I7" s="183"/>
      <c r="J7" s="837" t="s">
        <v>1721</v>
      </c>
      <c r="K7" s="837" t="s">
        <v>450</v>
      </c>
      <c r="L7" s="837"/>
      <c r="M7" s="183"/>
      <c r="N7" s="1574" t="s">
        <v>484</v>
      </c>
      <c r="O7" s="1575"/>
      <c r="P7" s="1576"/>
      <c r="Q7" s="262"/>
      <c r="R7" s="175"/>
      <c r="S7" s="1572" t="s">
        <v>368</v>
      </c>
      <c r="T7" s="1572"/>
      <c r="U7" s="1572"/>
      <c r="V7" s="1572"/>
      <c r="W7" s="1572"/>
      <c r="X7" s="1572"/>
      <c r="Y7" s="1572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1104</v>
      </c>
      <c r="C8" s="723" t="s">
        <v>1142</v>
      </c>
      <c r="D8" s="723"/>
      <c r="E8" s="194"/>
      <c r="F8" s="731" t="s">
        <v>1693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1297</v>
      </c>
      <c r="M8" s="183"/>
      <c r="N8" s="1569" t="s">
        <v>487</v>
      </c>
      <c r="O8" s="1570"/>
      <c r="P8" s="1571"/>
      <c r="Q8" s="262"/>
      <c r="R8" s="436"/>
      <c r="S8" s="1572" t="s">
        <v>364</v>
      </c>
      <c r="T8" s="1572"/>
      <c r="U8" s="1572"/>
      <c r="V8" s="1572"/>
      <c r="W8" s="1572"/>
      <c r="X8" s="1572"/>
      <c r="Y8" s="1572"/>
      <c r="Z8" s="698"/>
      <c r="AA8" s="698"/>
      <c r="AB8" s="1552" t="s">
        <v>279</v>
      </c>
      <c r="AC8" s="1552"/>
      <c r="AD8" s="1552"/>
      <c r="AE8" s="1552"/>
      <c r="AF8" s="1552"/>
      <c r="AG8" s="1552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1125</v>
      </c>
      <c r="C9" s="777" t="s">
        <v>1144</v>
      </c>
      <c r="D9" s="777"/>
      <c r="E9" s="194"/>
      <c r="F9" s="731" t="s">
        <v>1694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1295</v>
      </c>
      <c r="M9" s="187"/>
      <c r="N9" s="1109" t="s">
        <v>485</v>
      </c>
      <c r="O9" s="1573" t="s">
        <v>482</v>
      </c>
      <c r="P9" s="1573"/>
      <c r="Q9" s="262"/>
      <c r="R9" s="436"/>
      <c r="S9" s="1572" t="s">
        <v>365</v>
      </c>
      <c r="T9" s="1572"/>
      <c r="U9" s="1572"/>
      <c r="V9" s="1572"/>
      <c r="W9" s="1572"/>
      <c r="X9" s="1572"/>
      <c r="Y9" s="1572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1126</v>
      </c>
      <c r="C10" s="754" t="s">
        <v>1145</v>
      </c>
      <c r="D10" s="754"/>
      <c r="E10" s="194"/>
      <c r="F10" s="731" t="s">
        <v>729</v>
      </c>
      <c r="G10" s="181" t="s">
        <v>1266</v>
      </c>
      <c r="H10" s="730" t="s">
        <v>1268</v>
      </c>
      <c r="I10" s="183"/>
      <c r="J10" s="884" t="s">
        <v>507</v>
      </c>
      <c r="K10" s="884" t="s">
        <v>450</v>
      </c>
      <c r="L10" s="837" t="s">
        <v>1296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72" t="s">
        <v>324</v>
      </c>
      <c r="T10" s="1572"/>
      <c r="U10" s="1572"/>
      <c r="V10" s="1572"/>
      <c r="W10" s="1572"/>
      <c r="X10" s="1572"/>
      <c r="Y10" s="1572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1127</v>
      </c>
      <c r="C11" s="776" t="s">
        <v>1146</v>
      </c>
      <c r="D11" s="776"/>
      <c r="E11" s="195"/>
      <c r="F11" s="731" t="s">
        <v>732</v>
      </c>
      <c r="G11" s="181" t="s">
        <v>1267</v>
      </c>
      <c r="H11" s="730" t="s">
        <v>1269</v>
      </c>
      <c r="I11" s="183"/>
      <c r="J11" s="1567" t="s">
        <v>2914</v>
      </c>
      <c r="K11" s="1567"/>
      <c r="L11" s="1568"/>
      <c r="M11" s="183"/>
      <c r="N11" s="1580" t="s">
        <v>490</v>
      </c>
      <c r="O11" s="1581"/>
      <c r="P11" s="1582"/>
      <c r="Q11" s="262"/>
      <c r="R11" s="436"/>
      <c r="S11" s="1572" t="s">
        <v>366</v>
      </c>
      <c r="T11" s="1572"/>
      <c r="U11" s="1572"/>
      <c r="V11" s="1572"/>
      <c r="W11" s="1572"/>
      <c r="X11" s="1572"/>
      <c r="Y11" s="1572"/>
      <c r="Z11" s="698"/>
      <c r="AA11" s="698"/>
      <c r="AB11" s="1563" t="s">
        <v>282</v>
      </c>
      <c r="AC11" s="1563"/>
      <c r="AD11" s="1563"/>
      <c r="AE11" s="1563"/>
      <c r="AF11" s="1563"/>
      <c r="AG11" s="1563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1128</v>
      </c>
      <c r="C12" s="181" t="s">
        <v>1147</v>
      </c>
      <c r="D12" s="707"/>
      <c r="E12" s="195"/>
      <c r="F12" s="731" t="s">
        <v>1695</v>
      </c>
      <c r="G12" s="181" t="s">
        <v>498</v>
      </c>
      <c r="H12" s="707" t="s">
        <v>1281</v>
      </c>
      <c r="I12" s="183"/>
      <c r="J12" s="1125" t="s">
        <v>865</v>
      </c>
      <c r="K12" s="860" t="s">
        <v>493</v>
      </c>
      <c r="L12" s="833"/>
      <c r="M12" s="183"/>
      <c r="N12" s="1574" t="s">
        <v>489</v>
      </c>
      <c r="O12" s="1575"/>
      <c r="P12" s="1576"/>
      <c r="Q12" s="262"/>
      <c r="R12" s="437"/>
      <c r="S12" s="1583" t="s">
        <v>325</v>
      </c>
      <c r="T12" s="1583"/>
      <c r="U12" s="1583"/>
      <c r="V12" s="1583"/>
      <c r="W12" s="1583"/>
      <c r="X12" s="1583"/>
      <c r="Y12" s="1583"/>
      <c r="Z12" s="698"/>
      <c r="AA12" s="698"/>
      <c r="AB12" s="1563" t="s">
        <v>284</v>
      </c>
      <c r="AC12" s="1563"/>
      <c r="AD12" s="1563"/>
      <c r="AE12" s="1563"/>
      <c r="AF12" s="1563"/>
      <c r="AG12" s="1563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1129</v>
      </c>
      <c r="C13" s="181" t="s">
        <v>1148</v>
      </c>
      <c r="D13" s="707"/>
      <c r="E13" s="194"/>
      <c r="F13" s="731" t="s">
        <v>1696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564" t="s">
        <v>482</v>
      </c>
      <c r="O13" s="1565"/>
      <c r="P13" s="1566"/>
      <c r="Q13" s="262"/>
      <c r="R13" s="438"/>
      <c r="S13" s="1552"/>
      <c r="T13" s="1552"/>
      <c r="U13" s="1552"/>
      <c r="V13" s="1552"/>
      <c r="W13" s="1552"/>
      <c r="X13" s="1552"/>
      <c r="Y13" s="1552"/>
      <c r="Z13" s="698"/>
      <c r="AA13" s="698"/>
      <c r="AB13" s="1563" t="s">
        <v>286</v>
      </c>
      <c r="AC13" s="1563"/>
      <c r="AD13" s="1563"/>
      <c r="AE13" s="1563"/>
      <c r="AF13" s="1563"/>
      <c r="AG13" s="1563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1130</v>
      </c>
      <c r="C14" s="181" t="s">
        <v>1149</v>
      </c>
      <c r="D14" s="707"/>
      <c r="E14" s="194"/>
      <c r="F14" s="731" t="s">
        <v>1697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52"/>
      <c r="T14" s="1552"/>
      <c r="U14" s="1552"/>
      <c r="V14" s="1552"/>
      <c r="W14" s="1552"/>
      <c r="X14" s="1552"/>
      <c r="Y14" s="1552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1131</v>
      </c>
      <c r="C15" s="181" t="s">
        <v>1150</v>
      </c>
      <c r="D15" s="707"/>
      <c r="E15" s="194"/>
      <c r="F15" s="734" t="s">
        <v>1698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52" t="s">
        <v>275</v>
      </c>
      <c r="T15" s="1552"/>
      <c r="U15" s="1552"/>
      <c r="V15" s="1552"/>
      <c r="W15" s="1552"/>
      <c r="X15" s="1552"/>
      <c r="Y15" s="1552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1132</v>
      </c>
      <c r="C16" s="181" t="s">
        <v>1151</v>
      </c>
      <c r="D16" s="707"/>
      <c r="E16" s="195"/>
      <c r="F16" s="734" t="s">
        <v>328</v>
      </c>
      <c r="G16" s="181" t="s">
        <v>1251</v>
      </c>
      <c r="H16" s="707" t="s">
        <v>1250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52" t="s">
        <v>277</v>
      </c>
      <c r="U16" s="1552"/>
      <c r="V16" s="1552"/>
      <c r="W16" s="1552"/>
      <c r="X16" s="1552"/>
      <c r="Y16" s="1552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1133</v>
      </c>
      <c r="C17" s="181" t="s">
        <v>1152</v>
      </c>
      <c r="D17" s="707"/>
      <c r="E17" s="195"/>
      <c r="F17" s="734" t="s">
        <v>507</v>
      </c>
      <c r="G17" s="181" t="s">
        <v>582</v>
      </c>
      <c r="H17" s="707" t="s">
        <v>1252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52" t="s">
        <v>278</v>
      </c>
      <c r="U17" s="1552"/>
      <c r="V17" s="1552"/>
      <c r="W17" s="1552"/>
      <c r="X17" s="1552"/>
      <c r="Y17" s="1552"/>
      <c r="AB17" s="1545" t="s">
        <v>291</v>
      </c>
      <c r="AC17" s="1545"/>
      <c r="AD17" s="1545"/>
      <c r="AE17" s="1545"/>
      <c r="AF17" s="1545"/>
      <c r="AG17" s="1545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1134</v>
      </c>
      <c r="C18" s="181" t="s">
        <v>1153</v>
      </c>
      <c r="D18" s="707"/>
      <c r="E18" s="194"/>
      <c r="F18" s="734" t="s">
        <v>1699</v>
      </c>
      <c r="G18" s="181" t="s">
        <v>1261</v>
      </c>
      <c r="H18" s="730" t="s">
        <v>1262</v>
      </c>
      <c r="I18" s="183"/>
      <c r="M18" s="183"/>
      <c r="N18" s="1549" t="s">
        <v>491</v>
      </c>
      <c r="O18" s="1550"/>
      <c r="P18" s="1551"/>
      <c r="Q18" s="242"/>
      <c r="R18" s="438"/>
      <c r="S18" s="698"/>
      <c r="T18" s="1552" t="s">
        <v>280</v>
      </c>
      <c r="U18" s="1552"/>
      <c r="V18" s="1552"/>
      <c r="W18" s="1552"/>
      <c r="X18" s="1552"/>
      <c r="Y18" s="1552"/>
      <c r="AB18" s="1545" t="s">
        <v>293</v>
      </c>
      <c r="AC18" s="1545"/>
      <c r="AD18" s="1545"/>
      <c r="AE18" s="1545"/>
      <c r="AF18" s="1545"/>
      <c r="AG18" s="1545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1135</v>
      </c>
      <c r="C19" s="181" t="s">
        <v>1154</v>
      </c>
      <c r="D19" s="707"/>
      <c r="E19" s="194"/>
      <c r="F19" s="734" t="s">
        <v>1666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52" t="s">
        <v>281</v>
      </c>
      <c r="U19" s="1552"/>
      <c r="V19" s="1552"/>
      <c r="W19" s="1552"/>
      <c r="X19" s="1552"/>
      <c r="Y19" s="1552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1136</v>
      </c>
      <c r="C20" s="181" t="s">
        <v>1155</v>
      </c>
      <c r="D20" s="691"/>
      <c r="E20" s="195"/>
      <c r="F20" s="777" t="s">
        <v>267</v>
      </c>
      <c r="G20" s="777" t="s">
        <v>1253</v>
      </c>
      <c r="H20" s="779" t="s">
        <v>1256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46"/>
      <c r="U20" s="1546"/>
      <c r="V20" s="1546"/>
      <c r="W20" s="1546"/>
      <c r="X20" s="1546"/>
      <c r="Y20" s="1546"/>
      <c r="AB20" s="1546" t="s">
        <v>296</v>
      </c>
      <c r="AC20" s="1546"/>
      <c r="AD20" s="1546"/>
      <c r="AE20" s="1546"/>
      <c r="AF20" s="1546"/>
      <c r="AG20" s="1546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1137</v>
      </c>
      <c r="C21" s="703" t="s">
        <v>1156</v>
      </c>
      <c r="D21" s="703"/>
      <c r="E21" s="194"/>
      <c r="F21" s="755" t="s">
        <v>271</v>
      </c>
      <c r="G21" s="754" t="s">
        <v>1253</v>
      </c>
      <c r="H21" s="780" t="s">
        <v>1254</v>
      </c>
      <c r="I21" s="183"/>
      <c r="M21" s="187"/>
      <c r="N21" s="1123"/>
      <c r="O21" s="1124"/>
      <c r="P21" s="1124"/>
      <c r="Q21" s="242"/>
      <c r="R21" s="437"/>
      <c r="T21" s="1545" t="s">
        <v>283</v>
      </c>
      <c r="U21" s="1545"/>
      <c r="V21" s="1545"/>
      <c r="W21" s="1545"/>
      <c r="X21" s="1545"/>
      <c r="Y21" s="1545"/>
      <c r="AB21" s="1553" t="s">
        <v>297</v>
      </c>
      <c r="AC21" s="1553"/>
      <c r="AD21" s="1553"/>
      <c r="AE21" s="1553"/>
      <c r="AF21" s="1553"/>
      <c r="AG21" s="1553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1298</v>
      </c>
      <c r="C22" s="837"/>
      <c r="D22" s="845"/>
      <c r="E22" s="194"/>
      <c r="F22" s="755" t="s">
        <v>62</v>
      </c>
      <c r="G22" s="754" t="s">
        <v>1253</v>
      </c>
      <c r="H22" s="780" t="s">
        <v>1255</v>
      </c>
      <c r="I22" s="183"/>
      <c r="M22" s="183"/>
      <c r="N22" s="1560" t="s">
        <v>523</v>
      </c>
      <c r="O22" s="1561"/>
      <c r="P22" s="1562"/>
      <c r="Q22" s="242"/>
      <c r="R22" s="438"/>
      <c r="T22" s="1545" t="s">
        <v>285</v>
      </c>
      <c r="U22" s="1545"/>
      <c r="V22" s="1545"/>
      <c r="W22" s="1545"/>
      <c r="X22" s="1545"/>
      <c r="Y22" s="1545"/>
      <c r="AB22" s="1546" t="s">
        <v>298</v>
      </c>
      <c r="AC22" s="1546"/>
      <c r="AD22" s="1546"/>
      <c r="AE22" s="1546"/>
      <c r="AF22" s="1546"/>
      <c r="AG22" s="1546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1138</v>
      </c>
      <c r="C23" s="837"/>
      <c r="D23" s="845"/>
      <c r="E23" s="194"/>
      <c r="F23" s="781" t="s">
        <v>61</v>
      </c>
      <c r="G23" s="782" t="s">
        <v>1253</v>
      </c>
      <c r="H23" s="783"/>
      <c r="I23" s="183"/>
      <c r="M23" s="183"/>
      <c r="N23" s="1554" t="s">
        <v>532</v>
      </c>
      <c r="O23" s="1555"/>
      <c r="P23" s="1556"/>
      <c r="Q23" s="242"/>
      <c r="R23" s="438"/>
      <c r="T23" s="1545" t="s">
        <v>1513</v>
      </c>
      <c r="U23" s="1545"/>
      <c r="V23" s="1545"/>
      <c r="W23" s="1545"/>
      <c r="X23" s="1545"/>
      <c r="Y23" s="1545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1139</v>
      </c>
      <c r="C24" s="837"/>
      <c r="D24" s="845"/>
      <c r="E24" s="195"/>
      <c r="F24" s="1510" t="s">
        <v>1289</v>
      </c>
      <c r="G24" s="1511"/>
      <c r="H24" s="1512"/>
      <c r="I24" s="183"/>
      <c r="M24" s="183"/>
      <c r="N24" s="1557" t="s">
        <v>531</v>
      </c>
      <c r="O24" s="1558"/>
      <c r="P24" s="1559"/>
      <c r="Q24" s="242"/>
      <c r="R24" s="438"/>
      <c r="S24" s="694" t="s">
        <v>287</v>
      </c>
      <c r="T24" s="1545" t="s">
        <v>288</v>
      </c>
      <c r="U24" s="1545"/>
      <c r="V24" s="1545"/>
      <c r="W24" s="1545"/>
      <c r="X24" s="1545"/>
      <c r="Y24" s="1545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1140</v>
      </c>
      <c r="C25" s="837"/>
      <c r="D25" s="845"/>
      <c r="E25" s="194"/>
      <c r="F25" s="778" t="s">
        <v>447</v>
      </c>
      <c r="G25" s="754" t="s">
        <v>451</v>
      </c>
      <c r="H25" s="755" t="s">
        <v>1257</v>
      </c>
      <c r="I25" s="191"/>
      <c r="M25" s="187"/>
      <c r="N25" s="192"/>
      <c r="O25" s="189"/>
      <c r="P25" s="189"/>
      <c r="Q25" s="248"/>
      <c r="R25" s="436"/>
      <c r="T25" s="1545" t="s">
        <v>289</v>
      </c>
      <c r="U25" s="1545"/>
      <c r="V25" s="1545"/>
      <c r="W25" s="1545"/>
      <c r="X25" s="1545"/>
      <c r="Y25" s="1545"/>
      <c r="AA25" s="46"/>
      <c r="AB25" s="1547" t="s">
        <v>299</v>
      </c>
      <c r="AC25" s="1547"/>
      <c r="AD25" s="1547"/>
      <c r="AE25" s="1547"/>
      <c r="AF25" s="1547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1141</v>
      </c>
      <c r="C26" s="837"/>
      <c r="D26" s="845"/>
      <c r="E26" s="194"/>
      <c r="F26" s="778" t="s">
        <v>448</v>
      </c>
      <c r="G26" s="754" t="s">
        <v>451</v>
      </c>
      <c r="H26" s="754" t="s">
        <v>1258</v>
      </c>
      <c r="I26" s="183"/>
      <c r="M26" s="183"/>
      <c r="N26" s="114"/>
      <c r="O26" s="114"/>
      <c r="P26" s="114"/>
      <c r="Q26" s="283"/>
      <c r="R26" s="436"/>
      <c r="T26" s="1545" t="s">
        <v>290</v>
      </c>
      <c r="U26" s="1545"/>
      <c r="V26" s="1545"/>
      <c r="W26" s="1545"/>
      <c r="X26" s="1545"/>
      <c r="Y26" s="1545"/>
      <c r="AB26" s="1548" t="s">
        <v>300</v>
      </c>
      <c r="AC26" s="1548"/>
      <c r="AD26" s="1548"/>
      <c r="AE26" s="1548"/>
      <c r="AF26" s="1548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502" t="s">
        <v>1106</v>
      </c>
      <c r="C27" s="1503"/>
      <c r="D27" s="1504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545" t="s">
        <v>292</v>
      </c>
      <c r="V27" s="1545"/>
      <c r="W27" s="1545"/>
      <c r="X27" s="1545"/>
      <c r="Y27" s="1545"/>
      <c r="AB27" s="1544" t="s">
        <v>301</v>
      </c>
      <c r="AC27" s="1544"/>
      <c r="AD27" s="1544"/>
      <c r="AE27" s="1544"/>
      <c r="AF27" s="1544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1107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545" t="s">
        <v>294</v>
      </c>
      <c r="V28" s="1545"/>
      <c r="W28" s="1545"/>
      <c r="X28" s="1545"/>
      <c r="Y28" s="1545"/>
      <c r="AB28" s="1530" t="s">
        <v>302</v>
      </c>
      <c r="AC28" s="1531"/>
      <c r="AD28" s="1531"/>
      <c r="AE28" s="1531"/>
      <c r="AF28" s="1532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1108</v>
      </c>
      <c r="C29" s="181"/>
      <c r="D29" s="707" t="s">
        <v>1293</v>
      </c>
      <c r="E29" s="195"/>
      <c r="F29" s="754" t="s">
        <v>891</v>
      </c>
      <c r="G29" s="754" t="s">
        <v>517</v>
      </c>
      <c r="H29" s="754" t="s">
        <v>1249</v>
      </c>
      <c r="I29" s="183"/>
      <c r="M29" s="183"/>
      <c r="N29" s="184"/>
      <c r="O29" s="172"/>
      <c r="P29" s="172"/>
      <c r="Q29" s="283"/>
      <c r="U29" s="1545" t="s">
        <v>295</v>
      </c>
      <c r="V29" s="1545"/>
      <c r="W29" s="1545"/>
      <c r="X29" s="1545"/>
      <c r="Y29" s="1545"/>
      <c r="AB29" s="1535" t="s">
        <v>303</v>
      </c>
      <c r="AC29" s="1536"/>
      <c r="AD29" s="1536"/>
      <c r="AE29" s="1536"/>
      <c r="AF29" s="1537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1109</v>
      </c>
      <c r="C30" s="181"/>
      <c r="D30" s="707"/>
      <c r="E30" s="194"/>
      <c r="F30" s="776" t="s">
        <v>1700</v>
      </c>
      <c r="G30" s="776" t="s">
        <v>498</v>
      </c>
      <c r="H30" s="776" t="s">
        <v>1282</v>
      </c>
      <c r="I30" s="183"/>
      <c r="M30" s="183"/>
      <c r="N30" s="184"/>
      <c r="O30" s="172"/>
      <c r="P30" s="172"/>
      <c r="Q30" s="283"/>
      <c r="AB30" s="1530" t="s">
        <v>305</v>
      </c>
      <c r="AC30" s="1531"/>
      <c r="AD30" s="1531"/>
      <c r="AE30" s="1531"/>
      <c r="AF30" s="1532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1110</v>
      </c>
      <c r="C31" s="181"/>
      <c r="D31" s="707"/>
      <c r="E31" s="194"/>
      <c r="F31" s="731" t="s">
        <v>67</v>
      </c>
      <c r="G31" s="181" t="s">
        <v>512</v>
      </c>
      <c r="H31" s="707" t="s">
        <v>1274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530" t="s">
        <v>307</v>
      </c>
      <c r="AC31" s="1531"/>
      <c r="AD31" s="1531"/>
      <c r="AE31" s="1531"/>
      <c r="AF31" s="1532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1111</v>
      </c>
      <c r="C32" s="181"/>
      <c r="D32" s="707"/>
      <c r="E32" s="194"/>
      <c r="F32" s="734" t="s">
        <v>1701</v>
      </c>
      <c r="G32" s="181" t="s">
        <v>1241</v>
      </c>
      <c r="H32" s="707" t="s">
        <v>1275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530" t="s">
        <v>308</v>
      </c>
      <c r="AC32" s="1531"/>
      <c r="AD32" s="1531"/>
      <c r="AE32" s="1531"/>
      <c r="AF32" s="1532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1112</v>
      </c>
      <c r="C33" s="181"/>
      <c r="D33" s="707"/>
      <c r="E33" s="194"/>
      <c r="F33" s="752" t="s">
        <v>1702</v>
      </c>
      <c r="G33" s="753" t="s">
        <v>1242</v>
      </c>
      <c r="H33" s="753" t="s">
        <v>1277</v>
      </c>
      <c r="I33" s="183"/>
      <c r="M33" s="183"/>
      <c r="N33" s="172" t="s">
        <v>535</v>
      </c>
      <c r="O33" s="172"/>
      <c r="P33" s="172"/>
      <c r="Q33" s="284"/>
      <c r="AB33" s="1541" t="s">
        <v>303</v>
      </c>
      <c r="AC33" s="1542"/>
      <c r="AD33" s="1542"/>
      <c r="AE33" s="1542"/>
      <c r="AF33" s="1543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1113</v>
      </c>
      <c r="C34" s="181"/>
      <c r="D34" s="707"/>
      <c r="E34" s="195"/>
      <c r="F34" s="756" t="s">
        <v>1703</v>
      </c>
      <c r="G34" s="722" t="s">
        <v>511</v>
      </c>
      <c r="H34" s="757" t="s">
        <v>1276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535" t="s">
        <v>301</v>
      </c>
      <c r="AC34" s="1536"/>
      <c r="AD34" s="1536"/>
      <c r="AE34" s="1536"/>
      <c r="AF34" s="1537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1114</v>
      </c>
      <c r="C35" s="181"/>
      <c r="D35" s="707"/>
      <c r="E35" s="195"/>
      <c r="F35" s="758" t="s">
        <v>1704</v>
      </c>
      <c r="G35" s="758" t="s">
        <v>510</v>
      </c>
      <c r="H35" s="758" t="s">
        <v>1288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30" t="s">
        <v>302</v>
      </c>
      <c r="AC35" s="1531"/>
      <c r="AD35" s="1531"/>
      <c r="AE35" s="1531"/>
      <c r="AF35" s="1532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1115</v>
      </c>
      <c r="C36" s="703"/>
      <c r="D36" s="703"/>
      <c r="E36" s="194"/>
      <c r="F36" s="770" t="s">
        <v>1705</v>
      </c>
      <c r="G36" s="722"/>
      <c r="H36" s="768" t="s">
        <v>1244</v>
      </c>
      <c r="I36" s="183"/>
      <c r="M36" s="183"/>
      <c r="Q36" s="284"/>
      <c r="S36" s="694" t="s">
        <v>318</v>
      </c>
      <c r="AA36" s="53"/>
      <c r="AB36" s="1530" t="s">
        <v>310</v>
      </c>
      <c r="AC36" s="1531"/>
      <c r="AD36" s="1531"/>
      <c r="AE36" s="1531"/>
      <c r="AF36" s="1532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1116</v>
      </c>
      <c r="C37" s="760"/>
      <c r="D37" s="761" t="s">
        <v>1294</v>
      </c>
      <c r="E37" s="195"/>
      <c r="F37" s="770" t="s">
        <v>1706</v>
      </c>
      <c r="G37" s="722"/>
      <c r="H37" s="757"/>
      <c r="I37" s="183"/>
      <c r="M37" s="183"/>
      <c r="Q37" s="284"/>
      <c r="S37" s="694" t="s">
        <v>319</v>
      </c>
      <c r="AA37" s="53"/>
      <c r="AB37" s="1535" t="s">
        <v>303</v>
      </c>
      <c r="AC37" s="1536"/>
      <c r="AD37" s="1536"/>
      <c r="AE37" s="1536"/>
      <c r="AF37" s="1537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1117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530" t="s">
        <v>305</v>
      </c>
      <c r="AC38" s="1531"/>
      <c r="AD38" s="1531"/>
      <c r="AE38" s="1531"/>
      <c r="AF38" s="1532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1118</v>
      </c>
      <c r="C39" s="760"/>
      <c r="D39" s="761" t="s">
        <v>824</v>
      </c>
      <c r="E39" s="195"/>
      <c r="F39" s="771" t="s">
        <v>545</v>
      </c>
      <c r="G39" s="766" t="s">
        <v>1239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530" t="s">
        <v>307</v>
      </c>
      <c r="AC39" s="1531"/>
      <c r="AD39" s="1531"/>
      <c r="AE39" s="1531"/>
      <c r="AF39" s="1532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1119</v>
      </c>
      <c r="C40" s="760"/>
      <c r="D40" s="761" t="s">
        <v>824</v>
      </c>
      <c r="E40" s="195"/>
      <c r="F40" s="849" t="s">
        <v>1707</v>
      </c>
      <c r="G40" s="849" t="s">
        <v>1265</v>
      </c>
      <c r="H40" s="849" t="s">
        <v>1272</v>
      </c>
      <c r="I40" s="183"/>
      <c r="M40" s="183"/>
      <c r="Q40" s="239"/>
      <c r="S40" s="694" t="s">
        <v>327</v>
      </c>
      <c r="AA40" s="53" t="s">
        <v>306</v>
      </c>
      <c r="AB40" s="1530" t="s">
        <v>311</v>
      </c>
      <c r="AC40" s="1531"/>
      <c r="AD40" s="1531"/>
      <c r="AE40" s="1531"/>
      <c r="AF40" s="1532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1120</v>
      </c>
      <c r="C41" s="760"/>
      <c r="D41" s="761"/>
      <c r="E41" s="195"/>
      <c r="F41" s="837" t="s">
        <v>1708</v>
      </c>
      <c r="G41" s="837" t="s">
        <v>1265</v>
      </c>
      <c r="H41" s="837" t="s">
        <v>1273</v>
      </c>
      <c r="I41" s="183"/>
      <c r="M41" s="183"/>
      <c r="Q41" s="239"/>
      <c r="S41" s="694" t="s">
        <v>323</v>
      </c>
      <c r="AA41" s="53"/>
      <c r="AB41" s="1530" t="s">
        <v>312</v>
      </c>
      <c r="AC41" s="1531"/>
      <c r="AD41" s="1531"/>
      <c r="AE41" s="1531"/>
      <c r="AF41" s="1532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1121</v>
      </c>
      <c r="C42" s="760"/>
      <c r="D42" s="761"/>
      <c r="E42" s="195"/>
      <c r="F42" s="837" t="s">
        <v>864</v>
      </c>
      <c r="G42" s="837" t="s">
        <v>1283</v>
      </c>
      <c r="H42" s="837" t="s">
        <v>1260</v>
      </c>
      <c r="I42" s="183"/>
      <c r="M42" s="183"/>
      <c r="N42" s="175" t="s">
        <v>802</v>
      </c>
      <c r="Q42" s="239"/>
      <c r="AA42" s="53"/>
      <c r="AB42" s="1530" t="s">
        <v>313</v>
      </c>
      <c r="AC42" s="1531"/>
      <c r="AD42" s="1531"/>
      <c r="AE42" s="1531"/>
      <c r="AF42" s="1532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1122</v>
      </c>
      <c r="C43" s="760"/>
      <c r="D43" s="761"/>
      <c r="E43" s="195"/>
      <c r="F43" s="837" t="s">
        <v>1709</v>
      </c>
      <c r="G43" s="837" t="s">
        <v>501</v>
      </c>
      <c r="H43" s="837" t="s">
        <v>1284</v>
      </c>
      <c r="I43" s="183"/>
      <c r="M43" s="183"/>
      <c r="N43" s="175" t="s">
        <v>613</v>
      </c>
      <c r="O43" s="175" t="s">
        <v>825</v>
      </c>
      <c r="Q43" s="239"/>
      <c r="AA43" s="54"/>
      <c r="AB43" s="1538" t="s">
        <v>314</v>
      </c>
      <c r="AC43" s="1539"/>
      <c r="AD43" s="1539"/>
      <c r="AE43" s="1539"/>
      <c r="AF43" s="1540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1123</v>
      </c>
      <c r="C44" s="760"/>
      <c r="D44" s="761"/>
      <c r="E44" s="195"/>
      <c r="F44" s="850" t="s">
        <v>1710</v>
      </c>
      <c r="G44" s="850" t="s">
        <v>501</v>
      </c>
      <c r="H44" s="850" t="s">
        <v>1285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1124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1733</v>
      </c>
      <c r="C46" s="796"/>
      <c r="D46" s="788" t="s">
        <v>1302</v>
      </c>
      <c r="E46" s="710"/>
      <c r="F46" s="853" t="s">
        <v>888</v>
      </c>
      <c r="G46" s="854" t="s">
        <v>1264</v>
      </c>
      <c r="H46" s="854" t="s">
        <v>1290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1101</v>
      </c>
      <c r="C47" s="1528" t="s">
        <v>1299</v>
      </c>
      <c r="D47" s="1529"/>
      <c r="E47" s="194"/>
      <c r="F47" s="855" t="s">
        <v>850</v>
      </c>
      <c r="G47" s="833" t="s">
        <v>1263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1100</v>
      </c>
      <c r="C48" s="1526" t="s">
        <v>1300</v>
      </c>
      <c r="D48" s="1527"/>
      <c r="E48" s="194"/>
      <c r="F48" s="855" t="s">
        <v>1711</v>
      </c>
      <c r="G48" s="833" t="s">
        <v>514</v>
      </c>
      <c r="H48" s="833" t="s">
        <v>1286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1102</v>
      </c>
      <c r="C49" s="1584" t="s">
        <v>1301</v>
      </c>
      <c r="D49" s="1585"/>
      <c r="E49" s="194"/>
      <c r="F49" s="856" t="s">
        <v>1712</v>
      </c>
      <c r="G49" s="857" t="s">
        <v>514</v>
      </c>
      <c r="H49" s="857" t="s">
        <v>1287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1292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1713</v>
      </c>
      <c r="G51" s="760" t="s">
        <v>498</v>
      </c>
      <c r="H51" s="760" t="s">
        <v>1291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1674</v>
      </c>
      <c r="G52" s="765" t="s">
        <v>498</v>
      </c>
      <c r="H52" s="765" t="s">
        <v>1259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1714</v>
      </c>
      <c r="G53" s="1127" t="s">
        <v>1512</v>
      </c>
      <c r="H53" s="1127" t="s">
        <v>1279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1715</v>
      </c>
      <c r="G54" s="1129" t="s">
        <v>498</v>
      </c>
      <c r="H54" s="1129" t="s">
        <v>1271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1716</v>
      </c>
      <c r="G55" s="1129" t="s">
        <v>498</v>
      </c>
      <c r="H55" s="1129" t="s">
        <v>1278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1717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33" t="s">
        <v>524</v>
      </c>
      <c r="G57" s="1485"/>
      <c r="H57" s="1534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1699</v>
      </c>
      <c r="G59" s="181" t="s">
        <v>1270</v>
      </c>
      <c r="H59" s="731"/>
      <c r="I59" s="191"/>
      <c r="Q59" s="283"/>
    </row>
    <row r="60" spans="1:52 1038:1039" ht="15" customHeight="1" x14ac:dyDescent="0.3">
      <c r="E60" s="774"/>
      <c r="F60" s="181" t="s">
        <v>1698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1238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1237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533" t="s">
        <v>1280</v>
      </c>
      <c r="G65" s="1485"/>
      <c r="H65" s="1534"/>
      <c r="I65" s="191"/>
    </row>
    <row r="66" spans="5:9" ht="15" customHeight="1" x14ac:dyDescent="0.3">
      <c r="E66" s="774"/>
      <c r="F66" s="730" t="s">
        <v>1718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1719</v>
      </c>
      <c r="G67" s="182" t="s">
        <v>498</v>
      </c>
      <c r="H67" s="731"/>
      <c r="I67" s="191"/>
    </row>
    <row r="68" spans="5:9" ht="15" customHeight="1" x14ac:dyDescent="0.3">
      <c r="E68" s="774"/>
      <c r="F68" s="1577" t="s">
        <v>1514</v>
      </c>
      <c r="G68" s="1578"/>
      <c r="H68" s="1579"/>
      <c r="I68" s="191"/>
    </row>
    <row r="69" spans="5:9" ht="15" customHeight="1" x14ac:dyDescent="0.3">
      <c r="E69" s="774"/>
      <c r="F69" s="425"/>
      <c r="G69" s="751"/>
      <c r="H69" s="758" t="s">
        <v>1240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34:AF34"/>
    <mergeCell ref="AB27:AF27"/>
    <mergeCell ref="U28:Y28"/>
    <mergeCell ref="AB28:AF28"/>
    <mergeCell ref="U29:Y29"/>
    <mergeCell ref="AB29:AF29"/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bugs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2024-07-22T18:47:08Z</dcterms:modified>
</cp:coreProperties>
</file>