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ni\Downloads\"/>
    </mc:Choice>
  </mc:AlternateContent>
  <xr:revisionPtr revIDLastSave="0" documentId="13_ncr:1_{19C1C567-DC58-49AC-9111-CC1DD8E2ABD3}" xr6:coauthVersionLast="36" xr6:coauthVersionMax="47" xr10:uidLastSave="{00000000-0000-0000-0000-000000000000}"/>
  <bookViews>
    <workbookView xWindow="0" yWindow="0" windowWidth="19200" windowHeight="6890" activeTab="2" xr2:uid="{09FC42CE-26DF-4D5C-A422-48911D4D9656}"/>
  </bookViews>
  <sheets>
    <sheet name="item" sheetId="1" r:id="rId1"/>
    <sheet name="customer" sheetId="2" r:id="rId2"/>
    <sheet name="product" sheetId="3" r:id="rId3"/>
    <sheet name="order" sheetId="4" r:id="rId4"/>
    <sheet name="trans_info" sheetId="8" r:id="rId5"/>
    <sheet name="shop" sheetId="5" r:id="rId6"/>
    <sheet name="depot" sheetId="6" r:id="rId7"/>
    <sheet name="factory" sheetId="9" r:id="rId8"/>
    <sheet name="sale_data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8" l="1"/>
  <c r="C4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2" i="9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0" i="6"/>
  <c r="C21" i="6"/>
  <c r="C22" i="6"/>
  <c r="C23" i="6"/>
  <c r="C24" i="6"/>
  <c r="C25" i="6"/>
  <c r="C19" i="6"/>
  <c r="B25" i="6"/>
  <c r="B24" i="6"/>
  <c r="B22" i="6"/>
  <c r="B23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25" i="5"/>
  <c r="E25" i="5" s="1"/>
  <c r="C24" i="5"/>
  <c r="E24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C2" i="5"/>
  <c r="E2" i="5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D3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" i="7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C2" i="4"/>
</calcChain>
</file>

<file path=xl/sharedStrings.xml><?xml version="1.0" encoding="utf-8"?>
<sst xmlns="http://schemas.openxmlformats.org/spreadsheetml/2006/main" count="1426" uniqueCount="672">
  <si>
    <t>item_id</t>
  </si>
  <si>
    <t>item_name</t>
  </si>
  <si>
    <t>item_price</t>
  </si>
  <si>
    <t>type</t>
  </si>
  <si>
    <t>company</t>
  </si>
  <si>
    <t>ASUS 27吋2K HDR電競螢幕(VG27AQL1A)</t>
  </si>
  <si>
    <t>螢幕</t>
  </si>
  <si>
    <t>ASUS</t>
  </si>
  <si>
    <t>MSI PRO MP243W 美型純白螢幕(24型/FHD/HDMI/喇叭/IPS)</t>
  </si>
  <si>
    <t>MSI</t>
  </si>
  <si>
    <t>SAMSUNG 32型 Mini LED曲面電競螢幕</t>
  </si>
  <si>
    <t>SAMSUNG</t>
  </si>
  <si>
    <t>【ASUS 華碩】Zenfone9 5G 5.9吋(8G/256G)</t>
  </si>
  <si>
    <t>手機</t>
  </si>
  <si>
    <t>NS Switch 寶可夢 朱/紫 雙重包同捆版 中文版</t>
  </si>
  <si>
    <t>switch</t>
  </si>
  <si>
    <t>Nintendo</t>
  </si>
  <si>
    <t>NS Switch 薩爾達傳說 王國之淚 中文一般版</t>
  </si>
  <si>
    <t>任天堂 Nintendo Switch（OLED款式）白色</t>
  </si>
  <si>
    <t>SONY ILCE-1 A1 單機身 (公司貨)</t>
  </si>
  <si>
    <t>相機</t>
  </si>
  <si>
    <t>Sony</t>
  </si>
  <si>
    <t>SONY FE 20mm F1.8 G (SEL20F18G) 鏡頭</t>
  </si>
  <si>
    <t>相機零件</t>
  </si>
  <si>
    <t>[Sony 索尼公司貨 保固12+6] WF-1000XM4 主動式降噪 真無線藍牙耳機(智慧降噪 / IPX4防水 / 清晰通話)</t>
  </si>
  <si>
    <t>耳機</t>
  </si>
  <si>
    <t>ASUS VivoWatch 5 智慧健康錶</t>
  </si>
  <si>
    <t>電子錶</t>
  </si>
  <si>
    <t>NS《星之卡比 探索發現》中文版</t>
  </si>
  <si>
    <t>電光紫/電光橙 NS Joy-Con 手把 左右手控制器</t>
  </si>
  <si>
    <t>GoPro-MAX握把+腳架ASBHM-002</t>
  </si>
  <si>
    <t>GoPro</t>
  </si>
  <si>
    <t>GoPro-MAX 360度多功能攝影機CHDHZ-202-RX</t>
  </si>
  <si>
    <t>GoPro HERO11 Black MINI全方位運動攝影機</t>
  </si>
  <si>
    <t>GoPro HERO11 Black MINI全方位運動攝影機 CHDHF-111-RW</t>
  </si>
  <si>
    <t xml:space="preserve">Sony A7C 輕巧全片幅相機 單機身 ILCE-7C </t>
  </si>
  <si>
    <t>SONY 原廠 MH750 入耳式線控耳機 (3.5mm直頭插頭設計)</t>
  </si>
  <si>
    <t>SONY MDR-7506 錄音監聽耳機 頭戴式耳機</t>
  </si>
  <si>
    <t>【SONY 索尼】Xperia 10 IV 6吋(6G/128G)</t>
  </si>
  <si>
    <t>MSI微星 Katana GF76 12UEOK-497TW 電競筆電</t>
  </si>
  <si>
    <t>筆電</t>
  </si>
  <si>
    <t>【SAMSUNG 三星】Galaxy A54 5G 6.4吋(8G/256G)</t>
  </si>
  <si>
    <t>【SAMSUNG 三星】Galaxy Z Flip4 5G 6.7吋(8G/128G)</t>
  </si>
  <si>
    <t>cus_id</t>
    <phoneticPr fontId="1" type="noConversion"/>
  </si>
  <si>
    <t>A101</t>
  </si>
  <si>
    <t>A101</t>
    <phoneticPr fontId="1" type="noConversion"/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</si>
  <si>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</si>
  <si>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</si>
  <si>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</si>
  <si>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</si>
  <si>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</si>
  <si>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</si>
  <si>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</si>
  <si>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</si>
  <si>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</si>
  <si>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</si>
  <si>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</si>
  <si>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</si>
  <si>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</si>
  <si>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</si>
  <si>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</si>
  <si>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</si>
  <si>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</si>
  <si>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</si>
  <si>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cus_account</t>
    <phoneticPr fontId="1" type="noConversion"/>
  </si>
  <si>
    <t>cus_name</t>
    <phoneticPr fontId="1" type="noConversion"/>
  </si>
  <si>
    <t>gender</t>
    <phoneticPr fontId="1" type="noConversion"/>
  </si>
  <si>
    <t>phone_num</t>
    <phoneticPr fontId="1" type="noConversion"/>
  </si>
  <si>
    <t>state</t>
    <phoneticPr fontId="1" type="noConversion"/>
  </si>
  <si>
    <t>online</t>
    <phoneticPr fontId="1" type="noConversion"/>
  </si>
  <si>
    <t>offline</t>
    <phoneticPr fontId="1" type="noConversion"/>
  </si>
  <si>
    <t>card_num</t>
    <phoneticPr fontId="1" type="noConversion"/>
  </si>
  <si>
    <t>bank</t>
    <phoneticPr fontId="1" type="noConversion"/>
  </si>
  <si>
    <t>card_type</t>
    <phoneticPr fontId="1" type="noConversion"/>
  </si>
  <si>
    <t>address</t>
    <phoneticPr fontId="1" type="noConversion"/>
  </si>
  <si>
    <t>cus_password</t>
    <phoneticPr fontId="1" type="noConversion"/>
  </si>
  <si>
    <t>fcljok</t>
  </si>
  <si>
    <t>gmhatt</t>
  </si>
  <si>
    <t>vjdqbz</t>
  </si>
  <si>
    <t>iencce</t>
  </si>
  <si>
    <t>yyhcey</t>
  </si>
  <si>
    <t>nfvnjz</t>
  </si>
  <si>
    <t>lmywap</t>
  </si>
  <si>
    <t>ayzvgj</t>
  </si>
  <si>
    <t>zhvxru</t>
  </si>
  <si>
    <t>ejwxnt</t>
  </si>
  <si>
    <t>npycxk</t>
  </si>
  <si>
    <t>xidemu</t>
  </si>
  <si>
    <t>yqdwln</t>
  </si>
  <si>
    <t>vafhwp</t>
  </si>
  <si>
    <t>bkvbwy</t>
  </si>
  <si>
    <t>sptsbh</t>
  </si>
  <si>
    <t>rbhaqz</t>
  </si>
  <si>
    <t>pchzgp</t>
  </si>
  <si>
    <t>mfrvae</t>
  </si>
  <si>
    <t>張嘉岑</t>
    <phoneticPr fontId="1" type="noConversion"/>
  </si>
  <si>
    <t>楊柏勳</t>
    <phoneticPr fontId="1" type="noConversion"/>
  </si>
  <si>
    <t>張伊婷</t>
    <phoneticPr fontId="1" type="noConversion"/>
  </si>
  <si>
    <t>林怡雯</t>
    <phoneticPr fontId="1" type="noConversion"/>
  </si>
  <si>
    <t>程宜欣</t>
    <phoneticPr fontId="1" type="noConversion"/>
  </si>
  <si>
    <t>吳瑋婷</t>
    <phoneticPr fontId="1" type="noConversion"/>
  </si>
  <si>
    <t>郭俊嘉</t>
    <phoneticPr fontId="1" type="noConversion"/>
  </si>
  <si>
    <t>陳怡舜</t>
    <phoneticPr fontId="1" type="noConversion"/>
  </si>
  <si>
    <t>曾思妤</t>
    <phoneticPr fontId="1" type="noConversion"/>
  </si>
  <si>
    <t>陳詩涵</t>
    <phoneticPr fontId="1" type="noConversion"/>
  </si>
  <si>
    <t>王子華</t>
    <phoneticPr fontId="1" type="noConversion"/>
  </si>
  <si>
    <t>婁亭君</t>
    <phoneticPr fontId="1" type="noConversion"/>
  </si>
  <si>
    <t>張冠廷</t>
    <phoneticPr fontId="1" type="noConversion"/>
  </si>
  <si>
    <t>郭佳霖</t>
    <phoneticPr fontId="1" type="noConversion"/>
  </si>
  <si>
    <t>周琬婷</t>
    <phoneticPr fontId="1" type="noConversion"/>
  </si>
  <si>
    <t>姜穎妤</t>
    <phoneticPr fontId="1" type="noConversion"/>
  </si>
  <si>
    <t>楊佳儒</t>
    <phoneticPr fontId="1" type="noConversion"/>
  </si>
  <si>
    <t>郭威宇</t>
    <phoneticPr fontId="1" type="noConversion"/>
  </si>
  <si>
    <t>梁允慈</t>
    <phoneticPr fontId="1" type="noConversion"/>
  </si>
  <si>
    <t>男</t>
    <phoneticPr fontId="1" type="noConversion"/>
  </si>
  <si>
    <t>女</t>
    <phoneticPr fontId="1" type="noConversion"/>
  </si>
  <si>
    <t>0923415566</t>
    <phoneticPr fontId="1" type="noConversion"/>
  </si>
  <si>
    <t>0916459487</t>
    <phoneticPr fontId="1" type="noConversion"/>
  </si>
  <si>
    <t>0917753410</t>
    <phoneticPr fontId="1" type="noConversion"/>
  </si>
  <si>
    <t>0916202470</t>
  </si>
  <si>
    <t>0916895551</t>
  </si>
  <si>
    <t>0920318025</t>
  </si>
  <si>
    <t>0920489938</t>
  </si>
  <si>
    <t>0933450198</t>
    <phoneticPr fontId="1" type="noConversion"/>
  </si>
  <si>
    <t>0970386971</t>
  </si>
  <si>
    <t>0926045271</t>
  </si>
  <si>
    <t>0919588276</t>
  </si>
  <si>
    <t>0952473735</t>
  </si>
  <si>
    <t>0916750723</t>
  </si>
  <si>
    <t>0923781224</t>
  </si>
  <si>
    <t>0955869837</t>
  </si>
  <si>
    <t>0910288237</t>
  </si>
  <si>
    <t>0914053638</t>
  </si>
  <si>
    <t>0912861360</t>
  </si>
  <si>
    <t>0927892931</t>
  </si>
  <si>
    <t>新光銀行</t>
    <phoneticPr fontId="1" type="noConversion"/>
  </si>
  <si>
    <t>中國信託</t>
    <phoneticPr fontId="1" type="noConversion"/>
  </si>
  <si>
    <t>玉山銀行</t>
    <phoneticPr fontId="1" type="noConversion"/>
  </si>
  <si>
    <t>JCB</t>
    <phoneticPr fontId="1" type="noConversion"/>
  </si>
  <si>
    <t>VISA</t>
    <phoneticPr fontId="1" type="noConversion"/>
  </si>
  <si>
    <t>Mastercard</t>
    <phoneticPr fontId="1" type="noConversion"/>
  </si>
  <si>
    <t>3548831090144248</t>
    <phoneticPr fontId="1" type="noConversion"/>
  </si>
  <si>
    <t>card_date</t>
    <phoneticPr fontId="1" type="noConversion"/>
  </si>
  <si>
    <t>01/2027</t>
  </si>
  <si>
    <t>4716380513782881</t>
    <phoneticPr fontId="1" type="noConversion"/>
  </si>
  <si>
    <t>4835832941333766</t>
    <phoneticPr fontId="1" type="noConversion"/>
  </si>
  <si>
    <t>02/2027</t>
    <phoneticPr fontId="1" type="noConversion"/>
  </si>
  <si>
    <t>09/2025</t>
    <phoneticPr fontId="1" type="noConversion"/>
  </si>
  <si>
    <t>5419005253744026</t>
    <phoneticPr fontId="1" type="noConversion"/>
  </si>
  <si>
    <t>08/2024</t>
    <phoneticPr fontId="1" type="noConversion"/>
  </si>
  <si>
    <t>4691297253629446</t>
    <phoneticPr fontId="1" type="noConversion"/>
  </si>
  <si>
    <t>07/2024</t>
    <phoneticPr fontId="1" type="noConversion"/>
  </si>
  <si>
    <t>3534007434640342</t>
    <phoneticPr fontId="1" type="noConversion"/>
  </si>
  <si>
    <t>05/2025</t>
    <phoneticPr fontId="1" type="noConversion"/>
  </si>
  <si>
    <t>5545518719083554</t>
    <phoneticPr fontId="1" type="noConversion"/>
  </si>
  <si>
    <t>03/2026</t>
    <phoneticPr fontId="1" type="noConversion"/>
  </si>
  <si>
    <t>4532554855222811</t>
    <phoneticPr fontId="1" type="noConversion"/>
  </si>
  <si>
    <t>07/2027</t>
    <phoneticPr fontId="1" type="noConversion"/>
  </si>
  <si>
    <t>4929834338336607</t>
    <phoneticPr fontId="1" type="noConversion"/>
  </si>
  <si>
    <t>10/2027</t>
    <phoneticPr fontId="1" type="noConversion"/>
  </si>
  <si>
    <t>南投縣埔里鎮房里路11號</t>
    <phoneticPr fontId="1" type="noConversion"/>
  </si>
  <si>
    <t>高雄市路竹區下甲路24號</t>
    <phoneticPr fontId="1" type="noConversion"/>
  </si>
  <si>
    <t>屏東縣潮州鎮永坤路27號</t>
    <phoneticPr fontId="1" type="noConversion"/>
  </si>
  <si>
    <t>彰化縣花壇鄉彰花路4號</t>
  </si>
  <si>
    <t>臺中市神岡區大豐路31號</t>
    <phoneticPr fontId="1" type="noConversion"/>
  </si>
  <si>
    <t>雲林縣莿桐鄉興中27號</t>
    <phoneticPr fontId="1" type="noConversion"/>
  </si>
  <si>
    <t>桃園市桃園區金門四街8號</t>
    <phoneticPr fontId="1" type="noConversion"/>
  </si>
  <si>
    <t>高雄市大寮區上發六路23號</t>
    <phoneticPr fontId="1" type="noConversion"/>
  </si>
  <si>
    <t>高雄市小港區桂德街27號</t>
    <phoneticPr fontId="1" type="noConversion"/>
  </si>
  <si>
    <t>嘉義市西區撫順三街34號</t>
    <phoneticPr fontId="1" type="noConversion"/>
  </si>
  <si>
    <t>苗栗縣銅鑼鄉銅科二路9號</t>
    <phoneticPr fontId="1" type="noConversion"/>
  </si>
  <si>
    <t>高雄市楠梓區立仁街11號</t>
    <phoneticPr fontId="1" type="noConversion"/>
  </si>
  <si>
    <t>新北市板橋區西門街20號</t>
    <phoneticPr fontId="1" type="noConversion"/>
  </si>
  <si>
    <t>桃園市桃園區同德六街31號</t>
    <phoneticPr fontId="1" type="noConversion"/>
  </si>
  <si>
    <t>臺中市中區双十路19號</t>
    <phoneticPr fontId="1" type="noConversion"/>
  </si>
  <si>
    <t>高雄市路竹區新興路25號</t>
    <phoneticPr fontId="1" type="noConversion"/>
  </si>
  <si>
    <t>新北市土城區廣福街16號</t>
    <phoneticPr fontId="1" type="noConversion"/>
  </si>
  <si>
    <t>新竹縣新豐鄉康平街6號</t>
    <phoneticPr fontId="1" type="noConversion"/>
  </si>
  <si>
    <t>臺南市仁德區義林南路17號</t>
    <phoneticPr fontId="1" type="noConversion"/>
  </si>
  <si>
    <t>produce_id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</si>
  <si>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</si>
  <si>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</si>
  <si>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</si>
  <si>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</si>
  <si>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</si>
  <si>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</si>
  <si>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</si>
  <si>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</si>
  <si>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</si>
  <si>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</si>
  <si>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</si>
  <si>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</si>
  <si>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</si>
  <si>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</si>
  <si>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</si>
  <si>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</si>
  <si>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</si>
  <si>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</si>
  <si>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</si>
  <si>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</si>
  <si>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</si>
  <si>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</si>
  <si>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</si>
  <si>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</si>
  <si>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</si>
  <si>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</si>
  <si>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</si>
  <si>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</si>
  <si>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</si>
  <si>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</si>
  <si>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</si>
  <si>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</si>
  <si>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</si>
  <si>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</si>
  <si>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</si>
  <si>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</si>
  <si>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</si>
  <si>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</si>
  <si>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</si>
  <si>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</si>
  <si>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</si>
  <si>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</si>
  <si>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</si>
  <si>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</si>
  <si>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</si>
  <si>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</si>
  <si>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</si>
  <si>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</si>
  <si>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</si>
  <si>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</si>
  <si>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</si>
  <si>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</si>
  <si>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</si>
  <si>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</si>
  <si>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</si>
  <si>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</si>
  <si>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</si>
  <si>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</si>
  <si>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</si>
  <si>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</si>
  <si>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</si>
  <si>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</si>
  <si>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</si>
  <si>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</si>
  <si>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</si>
  <si>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</si>
  <si>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</si>
  <si>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</si>
  <si>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</si>
  <si>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</si>
  <si>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</si>
  <si>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</si>
  <si>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</si>
  <si>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</si>
  <si>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</si>
  <si>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</si>
  <si>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</si>
  <si>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</si>
  <si>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</si>
  <si>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</si>
  <si>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</si>
  <si>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</si>
  <si>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</si>
  <si>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</si>
  <si>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</si>
  <si>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</si>
  <si>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</si>
  <si>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</si>
  <si>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</si>
  <si>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</si>
  <si>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</si>
  <si>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</si>
  <si>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</si>
  <si>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</si>
  <si>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</si>
  <si>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</si>
  <si>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</si>
  <si>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</si>
  <si>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</si>
  <si>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</si>
  <si>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</si>
  <si>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</si>
  <si>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</si>
  <si>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</si>
  <si>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</si>
  <si>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</si>
  <si>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</si>
  <si>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</si>
  <si>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</si>
  <si>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</si>
  <si>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</si>
  <si>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</si>
  <si>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</si>
  <si>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</si>
  <si>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</si>
  <si>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</si>
  <si>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</si>
  <si>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</si>
  <si>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</si>
  <si>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</si>
  <si>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</si>
  <si>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</si>
  <si>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H1</t>
    <phoneticPr fontId="1" type="noConversion"/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</si>
  <si>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</si>
  <si>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</si>
  <si>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</si>
  <si>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</si>
  <si>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</si>
  <si>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</si>
  <si>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</si>
  <si>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</si>
  <si>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</si>
  <si>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</si>
  <si>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</si>
  <si>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</si>
  <si>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</si>
  <si>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</si>
  <si>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</si>
  <si>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</si>
  <si>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I1</t>
    <phoneticPr fontId="1" type="noConversion"/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</si>
  <si>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</si>
  <si>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</si>
  <si>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</si>
  <si>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</si>
  <si>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</si>
  <si>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</si>
  <si>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</si>
  <si>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</si>
  <si>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</si>
  <si>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</si>
  <si>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</si>
  <si>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</si>
  <si>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</si>
  <si>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</si>
  <si>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</si>
  <si>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</si>
  <si>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</si>
  <si>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</si>
  <si>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</si>
  <si>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</si>
  <si>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</si>
  <si>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</si>
  <si>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</si>
  <si>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</si>
  <si>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</si>
  <si>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</si>
  <si>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</si>
  <si>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</si>
  <si>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</si>
  <si>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</si>
  <si>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K1</t>
    <phoneticPr fontId="1" type="noConversion"/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</si>
  <si>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</si>
  <si>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</si>
  <si>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</si>
  <si>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</si>
  <si>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</si>
  <si>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</si>
  <si>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</si>
  <si>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</si>
  <si>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</si>
  <si>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</si>
  <si>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</si>
  <si>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</si>
  <si>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</si>
  <si>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</si>
  <si>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</si>
  <si>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</si>
  <si>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</si>
  <si>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</si>
  <si>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</si>
  <si>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</si>
  <si>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</si>
  <si>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</si>
  <si>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</si>
  <si>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</si>
  <si>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</si>
  <si>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</si>
  <si>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</si>
  <si>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</si>
  <si>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</si>
  <si>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</si>
  <si>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</si>
  <si>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</si>
  <si>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</si>
  <si>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</si>
  <si>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</si>
  <si>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</si>
  <si>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</si>
  <si>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</si>
  <si>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</si>
  <si>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</si>
  <si>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</si>
  <si>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</si>
  <si>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</si>
  <si>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</si>
  <si>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</si>
  <si>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</si>
  <si>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</si>
  <si>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</si>
  <si>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</si>
  <si>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</si>
  <si>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</si>
  <si>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</si>
  <si>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</si>
  <si>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</si>
  <si>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</si>
  <si>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</si>
  <si>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</si>
  <si>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</si>
  <si>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</si>
  <si>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O1</t>
    <phoneticPr fontId="1" type="noConversion"/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</si>
  <si>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</si>
  <si>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</si>
  <si>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</si>
  <si>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</si>
  <si>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</si>
  <si>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</si>
  <si>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</si>
  <si>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</si>
  <si>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</si>
  <si>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</si>
  <si>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</si>
  <si>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</si>
  <si>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</si>
  <si>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</si>
  <si>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</si>
  <si>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</si>
  <si>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</si>
  <si>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</si>
  <si>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</si>
  <si>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</si>
  <si>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</si>
  <si>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</si>
  <si>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</si>
  <si>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</si>
  <si>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</si>
  <si>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</si>
  <si>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</si>
  <si>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</si>
  <si>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</si>
  <si>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</si>
  <si>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</si>
  <si>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</si>
  <si>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</si>
  <si>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</si>
  <si>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</si>
  <si>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</si>
  <si>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</si>
  <si>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</si>
  <si>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</si>
  <si>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</si>
  <si>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</si>
  <si>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</si>
  <si>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</si>
  <si>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</si>
  <si>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</si>
  <si>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</si>
  <si>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</si>
  <si>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</si>
  <si>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</si>
  <si>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</si>
  <si>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</si>
  <si>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</si>
  <si>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</si>
  <si>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</si>
  <si>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</si>
  <si>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</si>
  <si>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</si>
  <si>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</si>
  <si>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</si>
  <si>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</si>
  <si>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</si>
  <si>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</si>
  <si>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</si>
  <si>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</si>
  <si>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</si>
  <si>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</si>
  <si>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</si>
  <si>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</si>
  <si>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</si>
  <si>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</si>
  <si>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</si>
  <si>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</si>
  <si>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</si>
  <si>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</si>
  <si>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</si>
  <si>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</si>
  <si>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</si>
  <si>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</si>
  <si>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</si>
  <si>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</si>
  <si>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</si>
  <si>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</si>
  <si>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</si>
  <si>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</si>
  <si>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</si>
  <si>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</si>
  <si>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</si>
  <si>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</si>
  <si>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</si>
  <si>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</si>
  <si>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</si>
  <si>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</si>
  <si>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</si>
  <si>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U1</t>
    <phoneticPr fontId="1" type="noConversion"/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</si>
  <si>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</si>
  <si>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</si>
  <si>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</si>
  <si>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</si>
  <si>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</si>
  <si>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</si>
  <si>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</si>
  <si>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</si>
  <si>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</si>
  <si>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</si>
  <si>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</si>
  <si>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</si>
  <si>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</si>
  <si>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</si>
  <si>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</si>
  <si>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V1</t>
    <phoneticPr fontId="1" type="noConversion"/>
  </si>
  <si>
    <t>V2</t>
  </si>
  <si>
    <t>V3</t>
  </si>
  <si>
    <t>V4</t>
  </si>
  <si>
    <t>V5</t>
  </si>
  <si>
    <t>V6</t>
  </si>
  <si>
    <t>V7</t>
  </si>
  <si>
    <t>V8</t>
  </si>
  <si>
    <t>V9</t>
  </si>
  <si>
    <t>item_id</t>
    <phoneticPr fontId="1" type="noConversion"/>
  </si>
  <si>
    <t>V10</t>
  </si>
  <si>
    <t>V11</t>
  </si>
  <si>
    <t>V12</t>
  </si>
  <si>
    <t>W1</t>
    <phoneticPr fontId="1" type="noConversion"/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</si>
  <si>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</si>
  <si>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</si>
  <si>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</si>
  <si>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</si>
  <si>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</si>
  <si>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</si>
  <si>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</si>
  <si>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</si>
  <si>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</si>
  <si>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</si>
  <si>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</si>
  <si>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</si>
  <si>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</si>
  <si>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</si>
  <si>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</si>
  <si>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</si>
  <si>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</si>
  <si>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</si>
  <si>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</si>
  <si>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</si>
  <si>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</si>
  <si>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</si>
  <si>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</si>
  <si>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</si>
  <si>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</si>
  <si>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</si>
  <si>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台北</t>
  </si>
  <si>
    <t>高雄</t>
  </si>
  <si>
    <t>倉庫</t>
  </si>
  <si>
    <t>location_id</t>
    <phoneticPr fontId="1" type="noConversion"/>
  </si>
  <si>
    <t>order_id</t>
    <phoneticPr fontId="1" type="noConversion"/>
  </si>
  <si>
    <t>B101</t>
  </si>
  <si>
    <t>B101</t>
    <phoneticPr fontId="1" type="noConversion"/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</si>
  <si>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</si>
  <si>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</si>
  <si>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</si>
  <si>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</si>
  <si>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</si>
  <si>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</si>
  <si>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</si>
  <si>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</si>
  <si>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</si>
  <si>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</si>
  <si>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</si>
  <si>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</si>
  <si>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</si>
  <si>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</si>
  <si>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</si>
  <si>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</si>
  <si>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</si>
  <si>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</si>
  <si>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</si>
  <si>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</si>
  <si>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</si>
  <si>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</si>
  <si>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</si>
  <si>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</si>
  <si>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</si>
  <si>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</si>
  <si>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</si>
  <si>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</si>
  <si>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</si>
  <si>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B119</t>
    <phoneticPr fontId="1" type="noConversion"/>
  </si>
  <si>
    <t>B103</t>
    <phoneticPr fontId="1" type="noConversion"/>
  </si>
  <si>
    <t>B125</t>
    <phoneticPr fontId="1" type="noConversion"/>
  </si>
  <si>
    <t>B102</t>
    <phoneticPr fontId="1" type="noConversion"/>
  </si>
  <si>
    <t>B130</t>
    <phoneticPr fontId="1" type="noConversion"/>
  </si>
  <si>
    <t>date</t>
    <phoneticPr fontId="1" type="noConversion"/>
  </si>
  <si>
    <t>A104</t>
    <phoneticPr fontId="1" type="noConversion"/>
  </si>
  <si>
    <t>A105</t>
    <phoneticPr fontId="1" type="noConversion"/>
  </si>
  <si>
    <t>A108</t>
    <phoneticPr fontId="1" type="noConversion"/>
  </si>
  <si>
    <t>A117</t>
    <phoneticPr fontId="1" type="noConversion"/>
  </si>
  <si>
    <t>price</t>
    <phoneticPr fontId="1" type="noConversion"/>
  </si>
  <si>
    <t>arrive_date</t>
    <phoneticPr fontId="1" type="noConversion"/>
  </si>
  <si>
    <t>actual_ad</t>
    <phoneticPr fontId="1" type="noConversion"/>
  </si>
  <si>
    <t>已抵達</t>
    <phoneticPr fontId="1" type="noConversion"/>
  </si>
  <si>
    <t>送往物流中心</t>
    <phoneticPr fontId="1" type="noConversion"/>
  </si>
  <si>
    <t>配送中</t>
    <phoneticPr fontId="1" type="noConversion"/>
  </si>
  <si>
    <t>RA1YQl2Icr</t>
    <phoneticPr fontId="1" type="noConversion"/>
  </si>
  <si>
    <t>rqvk9r7zd</t>
  </si>
  <si>
    <t>RRYmdTdRb</t>
  </si>
  <si>
    <t>N422494</t>
  </si>
  <si>
    <t>NoglfYgY</t>
  </si>
  <si>
    <t>lt3o1205b429u2</t>
  </si>
  <si>
    <t>Lc01iuMHcwE4Al</t>
  </si>
  <si>
    <t>D8SRJOI3LZ</t>
  </si>
  <si>
    <t>Y2V9IWPX02Z</t>
  </si>
  <si>
    <t>uwmnir75i90</t>
  </si>
  <si>
    <t>MUHZNrloIyTCU</t>
  </si>
  <si>
    <t>v4i373f2</t>
  </si>
  <si>
    <t>V4FggK6pv</t>
  </si>
  <si>
    <t>TD0HT1M</t>
  </si>
  <si>
    <t>t6zak2l8</t>
  </si>
  <si>
    <t>OI8DWG4R1Z</t>
  </si>
  <si>
    <t>orhn00niti</t>
  </si>
  <si>
    <t>c6vb6xxv</t>
  </si>
  <si>
    <t>KeXzlyOXxSGp</t>
  </si>
  <si>
    <t>delay</t>
    <phoneticPr fontId="1" type="noConversion"/>
  </si>
  <si>
    <t>2022_7</t>
    <phoneticPr fontId="1" type="noConversion"/>
  </si>
  <si>
    <t>2022_8</t>
  </si>
  <si>
    <t>2022_9</t>
  </si>
  <si>
    <t>2022_10</t>
  </si>
  <si>
    <t>2022_11</t>
  </si>
  <si>
    <t>2022_12</t>
  </si>
  <si>
    <t>2023_1</t>
    <phoneticPr fontId="1" type="noConversion"/>
  </si>
  <si>
    <t>2023_2</t>
  </si>
  <si>
    <t>2023_3</t>
  </si>
  <si>
    <t>2023_4</t>
  </si>
  <si>
    <t>2023_5</t>
  </si>
  <si>
    <t>2023_6</t>
  </si>
  <si>
    <t>total_num</t>
    <phoneticPr fontId="1" type="noConversion"/>
  </si>
  <si>
    <t>total_price</t>
    <phoneticPr fontId="1" type="noConversion"/>
  </si>
  <si>
    <t>Taipei_store</t>
    <phoneticPr fontId="1" type="noConversion"/>
  </si>
  <si>
    <t>Kaohsiung_store</t>
    <phoneticPr fontId="1" type="noConversion"/>
  </si>
  <si>
    <t>Tstore_request</t>
    <phoneticPr fontId="1" type="noConversion"/>
  </si>
  <si>
    <t>Kstore_request</t>
    <phoneticPr fontId="1" type="noConversion"/>
  </si>
  <si>
    <t>store_num</t>
    <phoneticPr fontId="1" type="noConversion"/>
  </si>
  <si>
    <t>add_request</t>
    <phoneticPr fontId="1" type="noConversion"/>
  </si>
  <si>
    <t>manu_id</t>
    <phoneticPr fontId="1" type="noConversion"/>
  </si>
  <si>
    <t>C101</t>
    <phoneticPr fontId="1" type="noConversion"/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</si>
  <si>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</si>
  <si>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</si>
  <si>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</si>
  <si>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</si>
  <si>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</si>
  <si>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</si>
  <si>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</si>
  <si>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</si>
  <si>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</si>
  <si>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</si>
  <si>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</si>
  <si>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</si>
  <si>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</si>
  <si>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request_num</t>
    <phoneticPr fontId="1" type="noConversion"/>
  </si>
  <si>
    <t>complete_num</t>
    <phoneticPr fontId="1" type="noConversion"/>
  </si>
  <si>
    <t>complete_state</t>
    <phoneticPr fontId="1" type="noConversion"/>
  </si>
  <si>
    <t>month_cost</t>
    <phoneticPr fontId="1" type="noConversion"/>
  </si>
  <si>
    <t>settle_date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</si>
</sst>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76" formatCode="0.00_);[Red]\(0.00\)"/>
    <numFmt numFmtId="178" formatCode="&quot;$&quot;#,##0.00_);[Red]\(&quot;$&quot;#,##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2C3E50"/>
      <name val="Arial"/>
      <family val="2"/>
    </font>
    <font>
      <sz val="12"/>
      <color rgb="FF33333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E88C-48DE-4297-BC2A-77FB5269BDDF}">
  <dimension ref="A1:E25"/>
  <sheetViews>
    <sheetView topLeftCell="C1" workbookViewId="0">
      <selection activeCell="E4" sqref="E4"/>
    </sheetView>
  </sheetViews>
  <sheetFormatPr defaultRowHeight="17" x14ac:dyDescent="0.4"/>
  <cols>
    <col min="2" max="2" width="68.54296875" customWidth="1"/>
    <col min="3" max="3" width="17.36328125" customWidth="1"/>
    <col min="4" max="4" width="15.08984375" customWidth="1"/>
    <col min="5" max="5" width="20.089843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 t="s">
        <v>5</v>
      </c>
      <c r="C2" s="6">
        <v>6988</v>
      </c>
      <c r="D2" t="s">
        <v>6</v>
      </c>
      <c r="E2" t="s">
        <v>7</v>
      </c>
    </row>
    <row r="3" spans="1:5" x14ac:dyDescent="0.4">
      <c r="A3">
        <v>2</v>
      </c>
      <c r="B3" t="s">
        <v>8</v>
      </c>
      <c r="C3" s="6">
        <v>3188</v>
      </c>
      <c r="D3" t="s">
        <v>6</v>
      </c>
      <c r="E3" t="s">
        <v>9</v>
      </c>
    </row>
    <row r="4" spans="1:5" x14ac:dyDescent="0.4">
      <c r="A4">
        <v>3</v>
      </c>
      <c r="B4" t="s">
        <v>10</v>
      </c>
      <c r="C4" s="6">
        <v>34900</v>
      </c>
      <c r="D4" t="s">
        <v>6</v>
      </c>
      <c r="E4" t="s">
        <v>11</v>
      </c>
    </row>
    <row r="5" spans="1:5" x14ac:dyDescent="0.4">
      <c r="A5">
        <v>4</v>
      </c>
      <c r="B5" t="s">
        <v>12</v>
      </c>
      <c r="C5" s="6">
        <v>19990</v>
      </c>
      <c r="D5" t="s">
        <v>13</v>
      </c>
      <c r="E5" t="s">
        <v>7</v>
      </c>
    </row>
    <row r="6" spans="1:5" x14ac:dyDescent="0.4">
      <c r="A6">
        <v>5</v>
      </c>
      <c r="B6" t="s">
        <v>14</v>
      </c>
      <c r="C6" s="6">
        <v>2980</v>
      </c>
      <c r="D6" t="s">
        <v>15</v>
      </c>
      <c r="E6" t="s">
        <v>16</v>
      </c>
    </row>
    <row r="7" spans="1:5" x14ac:dyDescent="0.4">
      <c r="A7">
        <v>6</v>
      </c>
      <c r="B7" t="s">
        <v>17</v>
      </c>
      <c r="C7" s="6">
        <v>1790</v>
      </c>
      <c r="D7" t="s">
        <v>15</v>
      </c>
      <c r="E7" t="s">
        <v>16</v>
      </c>
    </row>
    <row r="8" spans="1:5" x14ac:dyDescent="0.4">
      <c r="A8">
        <v>7</v>
      </c>
      <c r="B8" t="s">
        <v>18</v>
      </c>
      <c r="C8" s="6">
        <v>10280</v>
      </c>
      <c r="D8" t="s">
        <v>15</v>
      </c>
      <c r="E8" t="s">
        <v>16</v>
      </c>
    </row>
    <row r="9" spans="1:5" x14ac:dyDescent="0.4">
      <c r="A9">
        <v>8</v>
      </c>
      <c r="B9" t="s">
        <v>19</v>
      </c>
      <c r="C9" s="6">
        <v>169730</v>
      </c>
      <c r="D9" t="s">
        <v>20</v>
      </c>
      <c r="E9" t="s">
        <v>21</v>
      </c>
    </row>
    <row r="10" spans="1:5" x14ac:dyDescent="0.4">
      <c r="A10">
        <v>9</v>
      </c>
      <c r="B10" t="s">
        <v>22</v>
      </c>
      <c r="C10" s="6">
        <v>25200</v>
      </c>
      <c r="D10" t="s">
        <v>23</v>
      </c>
      <c r="E10" t="s">
        <v>21</v>
      </c>
    </row>
    <row r="11" spans="1:5" x14ac:dyDescent="0.4">
      <c r="A11">
        <v>10</v>
      </c>
      <c r="B11" t="s">
        <v>24</v>
      </c>
      <c r="C11" s="6">
        <v>6990</v>
      </c>
      <c r="D11" t="s">
        <v>25</v>
      </c>
      <c r="E11" t="s">
        <v>21</v>
      </c>
    </row>
    <row r="12" spans="1:5" x14ac:dyDescent="0.4">
      <c r="A12">
        <v>11</v>
      </c>
      <c r="B12" t="s">
        <v>26</v>
      </c>
      <c r="C12" s="6">
        <v>10990</v>
      </c>
      <c r="D12" t="s">
        <v>27</v>
      </c>
      <c r="E12" t="s">
        <v>7</v>
      </c>
    </row>
    <row r="13" spans="1:5" x14ac:dyDescent="0.4">
      <c r="A13">
        <v>12</v>
      </c>
      <c r="B13" t="s">
        <v>28</v>
      </c>
      <c r="C13" s="6">
        <v>1390</v>
      </c>
      <c r="D13" t="s">
        <v>15</v>
      </c>
      <c r="E13" t="s">
        <v>16</v>
      </c>
    </row>
    <row r="14" spans="1:5" x14ac:dyDescent="0.4">
      <c r="A14">
        <v>13</v>
      </c>
      <c r="B14" t="s">
        <v>29</v>
      </c>
      <c r="C14" s="6">
        <v>1890</v>
      </c>
      <c r="D14" t="s">
        <v>15</v>
      </c>
      <c r="E14" t="s">
        <v>16</v>
      </c>
    </row>
    <row r="15" spans="1:5" x14ac:dyDescent="0.4">
      <c r="A15">
        <v>14</v>
      </c>
      <c r="B15" t="s">
        <v>30</v>
      </c>
      <c r="C15" s="6">
        <v>2100</v>
      </c>
      <c r="D15" t="s">
        <v>23</v>
      </c>
      <c r="E15" t="s">
        <v>31</v>
      </c>
    </row>
    <row r="16" spans="1:5" x14ac:dyDescent="0.4">
      <c r="A16">
        <v>15</v>
      </c>
      <c r="B16" t="s">
        <v>32</v>
      </c>
      <c r="C16" s="6">
        <v>15600</v>
      </c>
      <c r="D16" t="s">
        <v>20</v>
      </c>
      <c r="E16" t="s">
        <v>31</v>
      </c>
    </row>
    <row r="17" spans="1:5" x14ac:dyDescent="0.4">
      <c r="A17">
        <v>16</v>
      </c>
      <c r="B17" t="s">
        <v>33</v>
      </c>
      <c r="C17" s="6">
        <v>11800</v>
      </c>
      <c r="D17" t="s">
        <v>20</v>
      </c>
      <c r="E17" t="s">
        <v>31</v>
      </c>
    </row>
    <row r="18" spans="1:5" x14ac:dyDescent="0.4">
      <c r="A18">
        <v>17</v>
      </c>
      <c r="B18" t="s">
        <v>34</v>
      </c>
      <c r="C18" s="6">
        <v>11800</v>
      </c>
      <c r="D18" t="s">
        <v>20</v>
      </c>
      <c r="E18" t="s">
        <v>31</v>
      </c>
    </row>
    <row r="19" spans="1:5" x14ac:dyDescent="0.4">
      <c r="A19">
        <v>18</v>
      </c>
      <c r="B19" t="s">
        <v>35</v>
      </c>
      <c r="C19" s="6">
        <v>46540</v>
      </c>
      <c r="D19" t="s">
        <v>20</v>
      </c>
      <c r="E19" t="s">
        <v>21</v>
      </c>
    </row>
    <row r="20" spans="1:5" x14ac:dyDescent="0.4">
      <c r="A20">
        <v>19</v>
      </c>
      <c r="B20" t="s">
        <v>36</v>
      </c>
      <c r="C20" s="6">
        <v>385</v>
      </c>
      <c r="D20" t="s">
        <v>25</v>
      </c>
      <c r="E20" t="s">
        <v>21</v>
      </c>
    </row>
    <row r="21" spans="1:5" x14ac:dyDescent="0.4">
      <c r="A21">
        <v>20</v>
      </c>
      <c r="B21" t="s">
        <v>37</v>
      </c>
      <c r="C21" s="6">
        <v>3490</v>
      </c>
      <c r="D21" t="s">
        <v>25</v>
      </c>
      <c r="E21" t="s">
        <v>21</v>
      </c>
    </row>
    <row r="22" spans="1:5" x14ac:dyDescent="0.4">
      <c r="A22">
        <v>21</v>
      </c>
      <c r="B22" t="s">
        <v>38</v>
      </c>
      <c r="C22" s="6">
        <v>7990</v>
      </c>
      <c r="D22" t="s">
        <v>13</v>
      </c>
      <c r="E22" t="s">
        <v>21</v>
      </c>
    </row>
    <row r="23" spans="1:5" x14ac:dyDescent="0.4">
      <c r="A23">
        <v>22</v>
      </c>
      <c r="B23" t="s">
        <v>39</v>
      </c>
      <c r="C23" s="6">
        <v>43500</v>
      </c>
      <c r="D23" t="s">
        <v>40</v>
      </c>
      <c r="E23" t="s">
        <v>9</v>
      </c>
    </row>
    <row r="24" spans="1:5" x14ac:dyDescent="0.4">
      <c r="A24">
        <v>23</v>
      </c>
      <c r="B24" t="s">
        <v>41</v>
      </c>
      <c r="C24" s="6">
        <v>12618</v>
      </c>
      <c r="D24" t="s">
        <v>13</v>
      </c>
      <c r="E24" t="s">
        <v>11</v>
      </c>
    </row>
    <row r="25" spans="1:5" x14ac:dyDescent="0.4">
      <c r="A25">
        <v>24</v>
      </c>
      <c r="B25" t="s">
        <v>42</v>
      </c>
      <c r="C25" s="6">
        <v>19618</v>
      </c>
      <c r="D25" t="s">
        <v>13</v>
      </c>
      <c r="E25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9D82-56BA-4D36-9942-5AA8D78CA751}">
  <dimension ref="A1:N20"/>
  <sheetViews>
    <sheetView topLeftCell="I1" zoomScale="85" zoomScaleNormal="85" workbookViewId="0">
      <selection activeCell="K5" sqref="K5"/>
    </sheetView>
  </sheetViews>
  <sheetFormatPr defaultRowHeight="17" x14ac:dyDescent="0.4"/>
  <cols>
    <col min="1" max="1" width="10.90625" customWidth="1"/>
    <col min="2" max="2" width="17.36328125" customWidth="1"/>
    <col min="3" max="3" width="12.6328125" customWidth="1"/>
    <col min="5" max="5" width="10.81640625" customWidth="1"/>
    <col min="7" max="7" width="10.81640625" customWidth="1"/>
    <col min="8" max="9" width="11.08984375" customWidth="1"/>
    <col min="10" max="10" width="18" customWidth="1"/>
    <col min="11" max="11" width="11.08984375" customWidth="1"/>
    <col min="12" max="12" width="28.453125" customWidth="1"/>
    <col min="13" max="13" width="11.54296875" customWidth="1"/>
    <col min="14" max="14" width="11.6328125" customWidth="1"/>
  </cols>
  <sheetData>
    <row r="1" spans="1:14" x14ac:dyDescent="0.4">
      <c r="A1" t="s">
        <v>43</v>
      </c>
      <c r="B1" t="s">
        <v>64</v>
      </c>
      <c r="C1" t="s">
        <v>75</v>
      </c>
      <c r="D1" t="s">
        <v>65</v>
      </c>
      <c r="E1" t="s">
        <v>66</v>
      </c>
      <c r="F1" t="s">
        <v>67</v>
      </c>
      <c r="G1" t="s">
        <v>68</v>
      </c>
      <c r="H1" t="s">
        <v>72</v>
      </c>
      <c r="I1" t="s">
        <v>73</v>
      </c>
      <c r="J1" t="s">
        <v>71</v>
      </c>
      <c r="K1" t="s">
        <v>142</v>
      </c>
      <c r="L1" t="s">
        <v>74</v>
      </c>
      <c r="M1" t="s">
        <v>670</v>
      </c>
      <c r="N1" t="s">
        <v>671</v>
      </c>
    </row>
    <row r="2" spans="1:14" x14ac:dyDescent="0.4">
      <c r="A2" s="3" t="s">
        <v>45</v>
      </c>
      <c r="B2" t="s">
        <v>612</v>
      </c>
      <c r="C2" s="2" t="s">
        <v>76</v>
      </c>
      <c r="D2" t="s">
        <v>95</v>
      </c>
      <c r="E2" t="s">
        <v>114</v>
      </c>
      <c r="F2" s="3" t="s">
        <v>116</v>
      </c>
      <c r="G2" t="s">
        <v>69</v>
      </c>
      <c r="H2" t="s">
        <v>135</v>
      </c>
      <c r="I2" t="s">
        <v>138</v>
      </c>
      <c r="J2" s="3" t="s">
        <v>141</v>
      </c>
      <c r="K2" s="4" t="s">
        <v>143</v>
      </c>
      <c r="L2" t="s">
        <v>160</v>
      </c>
      <c r="M2" s="6">
        <f>SUMIF(order!B:B,A2,order!C:C)</f>
        <v>211593</v>
      </c>
      <c r="N2" s="5">
        <v>45107</v>
      </c>
    </row>
    <row r="3" spans="1:14" x14ac:dyDescent="0.4">
      <c r="A3" s="3" t="s">
        <v>46</v>
      </c>
      <c r="B3" t="s">
        <v>619</v>
      </c>
      <c r="C3" s="2" t="s">
        <v>77</v>
      </c>
      <c r="D3" t="s">
        <v>96</v>
      </c>
      <c r="E3" t="s">
        <v>114</v>
      </c>
      <c r="F3" s="3" t="s">
        <v>117</v>
      </c>
      <c r="G3" t="s">
        <v>69</v>
      </c>
      <c r="H3" t="s">
        <v>136</v>
      </c>
      <c r="I3" t="s">
        <v>139</v>
      </c>
      <c r="J3" s="3" t="s">
        <v>144</v>
      </c>
      <c r="K3" s="3" t="s">
        <v>146</v>
      </c>
      <c r="L3" t="s">
        <v>161</v>
      </c>
      <c r="M3" s="6">
        <f>SUMIF(order!B:B,A3,order!C:C)</f>
        <v>101820</v>
      </c>
      <c r="N3" s="5">
        <v>45107</v>
      </c>
    </row>
    <row r="4" spans="1:14" x14ac:dyDescent="0.4">
      <c r="A4" s="3" t="s">
        <v>47</v>
      </c>
      <c r="B4" t="s">
        <v>617</v>
      </c>
      <c r="C4" s="2" t="s">
        <v>78</v>
      </c>
      <c r="D4" t="s">
        <v>97</v>
      </c>
      <c r="E4" t="s">
        <v>115</v>
      </c>
      <c r="F4" s="3" t="s">
        <v>118</v>
      </c>
      <c r="G4" t="s">
        <v>69</v>
      </c>
      <c r="H4" t="s">
        <v>137</v>
      </c>
      <c r="I4" t="s">
        <v>139</v>
      </c>
      <c r="J4" s="3" t="s">
        <v>145</v>
      </c>
      <c r="K4" s="3" t="s">
        <v>147</v>
      </c>
      <c r="L4" t="s">
        <v>162</v>
      </c>
      <c r="M4" s="6">
        <f>SUMIF(order!B:B,A4,order!C:C)</f>
        <v>561868</v>
      </c>
      <c r="N4" s="5">
        <v>45107</v>
      </c>
    </row>
    <row r="5" spans="1:14" x14ac:dyDescent="0.4">
      <c r="A5" s="3" t="s">
        <v>48</v>
      </c>
      <c r="B5" t="s">
        <v>623</v>
      </c>
      <c r="C5" s="2" t="s">
        <v>79</v>
      </c>
      <c r="D5" t="s">
        <v>98</v>
      </c>
      <c r="E5" t="s">
        <v>115</v>
      </c>
      <c r="F5" s="3" t="s">
        <v>119</v>
      </c>
      <c r="G5" t="s">
        <v>70</v>
      </c>
      <c r="J5" s="3"/>
      <c r="K5" s="3"/>
      <c r="L5" t="s">
        <v>166</v>
      </c>
      <c r="M5" s="6">
        <f>SUMIF(order!B:B,A5,order!C:C)</f>
        <v>273981</v>
      </c>
      <c r="N5" s="5">
        <v>45107</v>
      </c>
    </row>
    <row r="6" spans="1:14" x14ac:dyDescent="0.4">
      <c r="A6" s="3" t="s">
        <v>49</v>
      </c>
      <c r="B6" t="s">
        <v>620</v>
      </c>
      <c r="C6" s="2" t="s">
        <v>80</v>
      </c>
      <c r="D6" t="s">
        <v>99</v>
      </c>
      <c r="E6" t="s">
        <v>115</v>
      </c>
      <c r="F6" s="3" t="s">
        <v>120</v>
      </c>
      <c r="G6" t="s">
        <v>70</v>
      </c>
      <c r="J6" s="3"/>
      <c r="K6" s="3"/>
      <c r="L6" t="s">
        <v>167</v>
      </c>
      <c r="M6" s="6">
        <f>SUMIF(order!B:B,A6,order!C:C)</f>
        <v>149438</v>
      </c>
      <c r="N6" s="5">
        <v>45107</v>
      </c>
    </row>
    <row r="7" spans="1:14" x14ac:dyDescent="0.4">
      <c r="A7" s="3" t="s">
        <v>50</v>
      </c>
      <c r="B7" t="s">
        <v>629</v>
      </c>
      <c r="C7" s="2" t="s">
        <v>81</v>
      </c>
      <c r="D7" t="s">
        <v>100</v>
      </c>
      <c r="E7" t="s">
        <v>114</v>
      </c>
      <c r="F7" s="3" t="s">
        <v>121</v>
      </c>
      <c r="G7" t="s">
        <v>70</v>
      </c>
      <c r="J7" s="3"/>
      <c r="K7" s="3"/>
      <c r="L7" t="s">
        <v>168</v>
      </c>
      <c r="M7" s="6">
        <f>SUMIF(order!B:B,A7,order!C:C)</f>
        <v>126867</v>
      </c>
      <c r="N7" s="5">
        <v>45107</v>
      </c>
    </row>
    <row r="8" spans="1:14" x14ac:dyDescent="0.4">
      <c r="A8" s="3" t="s">
        <v>51</v>
      </c>
      <c r="B8" t="s">
        <v>615</v>
      </c>
      <c r="C8" s="2" t="s">
        <v>82</v>
      </c>
      <c r="D8" t="s">
        <v>101</v>
      </c>
      <c r="E8" t="s">
        <v>114</v>
      </c>
      <c r="F8" s="3" t="s">
        <v>122</v>
      </c>
      <c r="G8" t="s">
        <v>70</v>
      </c>
      <c r="J8" s="3"/>
      <c r="K8" s="3"/>
      <c r="L8" t="s">
        <v>170</v>
      </c>
      <c r="M8" s="6">
        <f>SUMIF(order!B:B,A8,order!C:C)</f>
        <v>207270</v>
      </c>
      <c r="N8" s="5">
        <v>45107</v>
      </c>
    </row>
    <row r="9" spans="1:14" x14ac:dyDescent="0.4">
      <c r="A9" s="3" t="s">
        <v>52</v>
      </c>
      <c r="B9" t="s">
        <v>627</v>
      </c>
      <c r="C9" s="2" t="s">
        <v>83</v>
      </c>
      <c r="D9" t="s">
        <v>102</v>
      </c>
      <c r="E9" t="s">
        <v>114</v>
      </c>
      <c r="F9" s="3" t="s">
        <v>123</v>
      </c>
      <c r="G9" t="s">
        <v>69</v>
      </c>
      <c r="H9" t="s">
        <v>136</v>
      </c>
      <c r="I9" t="s">
        <v>140</v>
      </c>
      <c r="J9" s="3" t="s">
        <v>148</v>
      </c>
      <c r="K9" s="3" t="s">
        <v>149</v>
      </c>
      <c r="L9" t="s">
        <v>163</v>
      </c>
      <c r="M9" s="6">
        <f>SUMIF(order!B:B,A9,order!C:C)</f>
        <v>15545</v>
      </c>
      <c r="N9" s="5">
        <v>45107</v>
      </c>
    </row>
    <row r="10" spans="1:14" x14ac:dyDescent="0.4">
      <c r="A10" s="3" t="s">
        <v>53</v>
      </c>
      <c r="B10" t="s">
        <v>630</v>
      </c>
      <c r="C10" s="2" t="s">
        <v>84</v>
      </c>
      <c r="D10" t="s">
        <v>103</v>
      </c>
      <c r="E10" t="s">
        <v>115</v>
      </c>
      <c r="F10" s="3" t="s">
        <v>124</v>
      </c>
      <c r="G10" t="s">
        <v>69</v>
      </c>
      <c r="H10" t="s">
        <v>137</v>
      </c>
      <c r="I10" t="s">
        <v>139</v>
      </c>
      <c r="J10" s="3" t="s">
        <v>150</v>
      </c>
      <c r="K10" s="3" t="s">
        <v>151</v>
      </c>
      <c r="L10" t="s">
        <v>164</v>
      </c>
      <c r="M10" s="6">
        <f>SUMIF(order!B:B,A10,order!C:C)</f>
        <v>132084</v>
      </c>
      <c r="N10" s="5">
        <v>45107</v>
      </c>
    </row>
    <row r="11" spans="1:14" x14ac:dyDescent="0.4">
      <c r="A11" s="3" t="s">
        <v>54</v>
      </c>
      <c r="B11" t="s">
        <v>622</v>
      </c>
      <c r="C11" s="2" t="s">
        <v>85</v>
      </c>
      <c r="D11" t="s">
        <v>105</v>
      </c>
      <c r="E11" t="s">
        <v>114</v>
      </c>
      <c r="F11" s="3" t="s">
        <v>125</v>
      </c>
      <c r="G11" t="s">
        <v>70</v>
      </c>
      <c r="J11" s="3"/>
      <c r="K11" s="3"/>
      <c r="L11" t="s">
        <v>171</v>
      </c>
      <c r="M11" s="6">
        <f>SUMIF(order!B:B,A11,order!C:C)</f>
        <v>197350</v>
      </c>
      <c r="N11" s="5">
        <v>45107</v>
      </c>
    </row>
    <row r="12" spans="1:14" x14ac:dyDescent="0.4">
      <c r="A12" s="3" t="s">
        <v>55</v>
      </c>
      <c r="B12" t="s">
        <v>625</v>
      </c>
      <c r="C12" s="2" t="s">
        <v>86</v>
      </c>
      <c r="D12" t="s">
        <v>104</v>
      </c>
      <c r="E12" t="s">
        <v>115</v>
      </c>
      <c r="F12" s="3" t="s">
        <v>126</v>
      </c>
      <c r="G12" t="s">
        <v>70</v>
      </c>
      <c r="J12" s="3"/>
      <c r="K12" s="3"/>
      <c r="L12" t="s">
        <v>172</v>
      </c>
      <c r="M12" s="6">
        <f>SUMIF(order!B:B,A12,order!C:C)</f>
        <v>105588</v>
      </c>
      <c r="N12" s="5">
        <v>45107</v>
      </c>
    </row>
    <row r="13" spans="1:14" x14ac:dyDescent="0.4">
      <c r="A13" s="3" t="s">
        <v>56</v>
      </c>
      <c r="B13" t="s">
        <v>628</v>
      </c>
      <c r="C13" s="2" t="s">
        <v>87</v>
      </c>
      <c r="D13" t="s">
        <v>106</v>
      </c>
      <c r="E13" t="s">
        <v>115</v>
      </c>
      <c r="F13" s="3" t="s">
        <v>127</v>
      </c>
      <c r="G13" t="s">
        <v>69</v>
      </c>
      <c r="H13" t="s">
        <v>137</v>
      </c>
      <c r="I13" t="s">
        <v>138</v>
      </c>
      <c r="J13" s="3" t="s">
        <v>152</v>
      </c>
      <c r="K13" s="3" t="s">
        <v>153</v>
      </c>
      <c r="L13" t="s">
        <v>165</v>
      </c>
      <c r="M13" s="6">
        <f>SUMIF(order!B:B,A13,order!C:C)</f>
        <v>198210</v>
      </c>
      <c r="N13" s="5">
        <v>45107</v>
      </c>
    </row>
    <row r="14" spans="1:14" x14ac:dyDescent="0.4">
      <c r="A14" s="3" t="s">
        <v>57</v>
      </c>
      <c r="B14" t="s">
        <v>613</v>
      </c>
      <c r="C14" s="2" t="s">
        <v>88</v>
      </c>
      <c r="D14" t="s">
        <v>107</v>
      </c>
      <c r="E14" t="s">
        <v>114</v>
      </c>
      <c r="F14" s="3" t="s">
        <v>128</v>
      </c>
      <c r="G14" t="s">
        <v>70</v>
      </c>
      <c r="J14" s="3"/>
      <c r="K14" s="3"/>
      <c r="L14" t="s">
        <v>173</v>
      </c>
      <c r="M14" s="6">
        <f>SUMIF(order!B:B,A14,order!C:C)</f>
        <v>126344</v>
      </c>
      <c r="N14" s="5">
        <v>45107</v>
      </c>
    </row>
    <row r="15" spans="1:14" x14ac:dyDescent="0.4">
      <c r="A15" s="3" t="s">
        <v>58</v>
      </c>
      <c r="B15" t="s">
        <v>621</v>
      </c>
      <c r="C15" s="2" t="s">
        <v>89</v>
      </c>
      <c r="D15" t="s">
        <v>108</v>
      </c>
      <c r="E15" t="s">
        <v>114</v>
      </c>
      <c r="F15" s="3" t="s">
        <v>129</v>
      </c>
      <c r="G15" t="s">
        <v>70</v>
      </c>
      <c r="J15" s="3"/>
      <c r="K15" s="3"/>
      <c r="L15" t="s">
        <v>175</v>
      </c>
      <c r="M15" s="6">
        <f>SUMIF(order!B:B,A15,order!C:C)</f>
        <v>23558</v>
      </c>
      <c r="N15" s="5">
        <v>45107</v>
      </c>
    </row>
    <row r="16" spans="1:14" x14ac:dyDescent="0.4">
      <c r="A16" s="3" t="s">
        <v>59</v>
      </c>
      <c r="B16" t="s">
        <v>618</v>
      </c>
      <c r="C16" s="2" t="s">
        <v>90</v>
      </c>
      <c r="D16" t="s">
        <v>109</v>
      </c>
      <c r="E16" t="s">
        <v>115</v>
      </c>
      <c r="F16" s="3" t="s">
        <v>130</v>
      </c>
      <c r="G16" t="s">
        <v>70</v>
      </c>
      <c r="J16" s="3"/>
      <c r="K16" s="3"/>
      <c r="L16" t="s">
        <v>176</v>
      </c>
      <c r="M16" s="6">
        <f>SUMIF(order!B:B,A16,order!C:C)</f>
        <v>20635</v>
      </c>
      <c r="N16" s="5">
        <v>45107</v>
      </c>
    </row>
    <row r="17" spans="1:14" x14ac:dyDescent="0.4">
      <c r="A17" s="3" t="s">
        <v>60</v>
      </c>
      <c r="B17" t="s">
        <v>624</v>
      </c>
      <c r="C17" s="2" t="s">
        <v>91</v>
      </c>
      <c r="D17" t="s">
        <v>110</v>
      </c>
      <c r="E17" t="s">
        <v>115</v>
      </c>
      <c r="F17" s="3" t="s">
        <v>131</v>
      </c>
      <c r="G17" t="s">
        <v>69</v>
      </c>
      <c r="H17" t="s">
        <v>135</v>
      </c>
      <c r="I17" t="s">
        <v>140</v>
      </c>
      <c r="J17" s="3" t="s">
        <v>154</v>
      </c>
      <c r="K17" s="3" t="s">
        <v>155</v>
      </c>
      <c r="L17" t="s">
        <v>169</v>
      </c>
      <c r="M17" s="6">
        <f>SUMIF(order!B:B,A17,order!C:C)</f>
        <v>160096</v>
      </c>
      <c r="N17" s="5">
        <v>45107</v>
      </c>
    </row>
    <row r="18" spans="1:14" x14ac:dyDescent="0.4">
      <c r="A18" s="3" t="s">
        <v>61</v>
      </c>
      <c r="B18" t="s">
        <v>614</v>
      </c>
      <c r="C18" s="2" t="s">
        <v>92</v>
      </c>
      <c r="D18" t="s">
        <v>111</v>
      </c>
      <c r="E18" t="s">
        <v>114</v>
      </c>
      <c r="F18" s="3" t="s">
        <v>132</v>
      </c>
      <c r="G18" t="s">
        <v>69</v>
      </c>
      <c r="H18" t="s">
        <v>136</v>
      </c>
      <c r="I18" t="s">
        <v>139</v>
      </c>
      <c r="J18" s="3" t="s">
        <v>156</v>
      </c>
      <c r="K18" s="3" t="s">
        <v>157</v>
      </c>
      <c r="L18" t="s">
        <v>174</v>
      </c>
      <c r="M18" s="6">
        <f>SUMIF(order!B:B,A18,order!C:C)</f>
        <v>38436</v>
      </c>
      <c r="N18" s="5">
        <v>45107</v>
      </c>
    </row>
    <row r="19" spans="1:14" x14ac:dyDescent="0.4">
      <c r="A19" s="3" t="s">
        <v>62</v>
      </c>
      <c r="B19" t="s">
        <v>626</v>
      </c>
      <c r="C19" s="2" t="s">
        <v>93</v>
      </c>
      <c r="D19" t="s">
        <v>112</v>
      </c>
      <c r="E19" t="s">
        <v>114</v>
      </c>
      <c r="F19" s="3" t="s">
        <v>133</v>
      </c>
      <c r="G19" t="s">
        <v>70</v>
      </c>
      <c r="J19" s="3"/>
      <c r="K19" s="3"/>
      <c r="L19" t="s">
        <v>178</v>
      </c>
      <c r="M19" s="6">
        <f>SUMIF(order!B:B,A19,order!C:C)</f>
        <v>55540</v>
      </c>
      <c r="N19" s="5">
        <v>45107</v>
      </c>
    </row>
    <row r="20" spans="1:14" x14ac:dyDescent="0.4">
      <c r="A20" s="3" t="s">
        <v>63</v>
      </c>
      <c r="B20" t="s">
        <v>616</v>
      </c>
      <c r="C20" s="2" t="s">
        <v>94</v>
      </c>
      <c r="D20" t="s">
        <v>113</v>
      </c>
      <c r="E20" t="s">
        <v>115</v>
      </c>
      <c r="F20" s="3" t="s">
        <v>134</v>
      </c>
      <c r="G20" t="s">
        <v>69</v>
      </c>
      <c r="H20" t="s">
        <v>137</v>
      </c>
      <c r="I20" t="s">
        <v>139</v>
      </c>
      <c r="J20" s="3" t="s">
        <v>158</v>
      </c>
      <c r="K20" s="3" t="s">
        <v>159</v>
      </c>
      <c r="L20" t="s">
        <v>177</v>
      </c>
      <c r="M20" s="6">
        <f>SUMIF(order!B:B,A20,order!C:C)</f>
        <v>349868</v>
      </c>
      <c r="N20" s="5">
        <v>45107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F216-A9D5-46E9-895E-5F293A3512ED}">
  <dimension ref="A1:E380"/>
  <sheetViews>
    <sheetView tabSelected="1" workbookViewId="0">
      <selection activeCell="E1" sqref="E1"/>
    </sheetView>
  </sheetViews>
  <sheetFormatPr defaultRowHeight="17" x14ac:dyDescent="0.4"/>
  <cols>
    <col min="1" max="1" width="10" customWidth="1"/>
    <col min="4" max="4" width="10.36328125" bestFit="1" customWidth="1"/>
    <col min="5" max="5" width="9.6328125" bestFit="1" customWidth="1"/>
  </cols>
  <sheetData>
    <row r="1" spans="1:5" x14ac:dyDescent="0.4">
      <c r="A1" t="s">
        <v>179</v>
      </c>
      <c r="B1" t="s">
        <v>529</v>
      </c>
      <c r="C1" t="s">
        <v>68</v>
      </c>
      <c r="D1" t="s">
        <v>563</v>
      </c>
      <c r="E1" t="s">
        <v>564</v>
      </c>
    </row>
    <row r="2" spans="1:5" x14ac:dyDescent="0.4">
      <c r="A2" t="s">
        <v>180</v>
      </c>
      <c r="B2">
        <v>1</v>
      </c>
      <c r="C2">
        <v>1</v>
      </c>
      <c r="D2" t="s">
        <v>560</v>
      </c>
      <c r="E2" t="s">
        <v>596</v>
      </c>
    </row>
    <row r="3" spans="1:5" x14ac:dyDescent="0.4">
      <c r="A3" t="s">
        <v>181</v>
      </c>
      <c r="B3">
        <v>1</v>
      </c>
      <c r="C3">
        <v>1</v>
      </c>
      <c r="D3" t="s">
        <v>560</v>
      </c>
      <c r="E3" t="s">
        <v>580</v>
      </c>
    </row>
    <row r="4" spans="1:5" x14ac:dyDescent="0.4">
      <c r="A4" t="s">
        <v>182</v>
      </c>
      <c r="B4">
        <v>1</v>
      </c>
      <c r="C4">
        <v>1</v>
      </c>
      <c r="D4" t="s">
        <v>561</v>
      </c>
      <c r="E4" t="s">
        <v>593</v>
      </c>
    </row>
    <row r="5" spans="1:5" x14ac:dyDescent="0.4">
      <c r="A5" t="s">
        <v>183</v>
      </c>
      <c r="B5">
        <v>1</v>
      </c>
      <c r="C5">
        <v>1</v>
      </c>
      <c r="D5" t="s">
        <v>560</v>
      </c>
      <c r="E5" t="s">
        <v>577</v>
      </c>
    </row>
    <row r="6" spans="1:5" x14ac:dyDescent="0.4">
      <c r="A6" t="s">
        <v>184</v>
      </c>
      <c r="B6">
        <v>1</v>
      </c>
      <c r="C6">
        <v>1</v>
      </c>
      <c r="D6" t="s">
        <v>560</v>
      </c>
      <c r="E6" t="s">
        <v>598</v>
      </c>
    </row>
    <row r="7" spans="1:5" x14ac:dyDescent="0.4">
      <c r="A7" t="s">
        <v>185</v>
      </c>
      <c r="B7">
        <v>1</v>
      </c>
      <c r="C7">
        <v>1</v>
      </c>
      <c r="D7" t="s">
        <v>560</v>
      </c>
      <c r="E7" t="s">
        <v>570</v>
      </c>
    </row>
    <row r="8" spans="1:5" x14ac:dyDescent="0.4">
      <c r="A8" t="s">
        <v>186</v>
      </c>
      <c r="B8">
        <v>1</v>
      </c>
      <c r="C8">
        <v>1</v>
      </c>
      <c r="D8" t="s">
        <v>562</v>
      </c>
      <c r="E8" t="s">
        <v>586</v>
      </c>
    </row>
    <row r="9" spans="1:5" x14ac:dyDescent="0.4">
      <c r="A9" t="s">
        <v>187</v>
      </c>
      <c r="B9">
        <v>1</v>
      </c>
      <c r="C9">
        <v>1</v>
      </c>
      <c r="D9" t="s">
        <v>562</v>
      </c>
      <c r="E9" t="s">
        <v>593</v>
      </c>
    </row>
    <row r="10" spans="1:5" x14ac:dyDescent="0.4">
      <c r="A10" t="s">
        <v>188</v>
      </c>
      <c r="B10">
        <v>1</v>
      </c>
      <c r="C10">
        <v>1</v>
      </c>
      <c r="D10" t="s">
        <v>562</v>
      </c>
      <c r="E10" t="s">
        <v>574</v>
      </c>
    </row>
    <row r="11" spans="1:5" x14ac:dyDescent="0.4">
      <c r="A11" t="s">
        <v>189</v>
      </c>
      <c r="B11">
        <v>1</v>
      </c>
      <c r="C11">
        <v>1</v>
      </c>
      <c r="D11" t="s">
        <v>561</v>
      </c>
      <c r="E11" t="s">
        <v>579</v>
      </c>
    </row>
    <row r="12" spans="1:5" x14ac:dyDescent="0.4">
      <c r="A12" t="s">
        <v>190</v>
      </c>
      <c r="B12">
        <v>1</v>
      </c>
      <c r="C12">
        <v>1</v>
      </c>
      <c r="D12" t="s">
        <v>561</v>
      </c>
      <c r="E12" t="s">
        <v>580</v>
      </c>
    </row>
    <row r="13" spans="1:5" x14ac:dyDescent="0.4">
      <c r="A13" t="s">
        <v>191</v>
      </c>
      <c r="B13">
        <v>1</v>
      </c>
      <c r="C13">
        <v>1</v>
      </c>
      <c r="D13" t="s">
        <v>562</v>
      </c>
      <c r="E13" t="s">
        <v>573</v>
      </c>
    </row>
    <row r="14" spans="1:5" x14ac:dyDescent="0.4">
      <c r="A14" t="s">
        <v>192</v>
      </c>
      <c r="B14">
        <v>1</v>
      </c>
      <c r="C14">
        <v>1</v>
      </c>
      <c r="D14" t="s">
        <v>561</v>
      </c>
      <c r="E14" t="s">
        <v>579</v>
      </c>
    </row>
    <row r="15" spans="1:5" x14ac:dyDescent="0.4">
      <c r="A15" t="s">
        <v>193</v>
      </c>
      <c r="B15">
        <v>1</v>
      </c>
      <c r="C15">
        <v>1</v>
      </c>
      <c r="D15" t="s">
        <v>562</v>
      </c>
      <c r="E15" t="s">
        <v>589</v>
      </c>
    </row>
    <row r="16" spans="1:5" x14ac:dyDescent="0.4">
      <c r="A16" t="s">
        <v>194</v>
      </c>
      <c r="B16">
        <v>1</v>
      </c>
      <c r="C16">
        <v>1</v>
      </c>
      <c r="D16" t="s">
        <v>560</v>
      </c>
      <c r="E16" t="s">
        <v>599</v>
      </c>
    </row>
    <row r="17" spans="1:5" x14ac:dyDescent="0.4">
      <c r="A17" t="s">
        <v>195</v>
      </c>
      <c r="B17">
        <v>1</v>
      </c>
      <c r="C17">
        <v>0</v>
      </c>
      <c r="D17" t="s">
        <v>561</v>
      </c>
      <c r="E17" s="1"/>
    </row>
    <row r="18" spans="1:5" x14ac:dyDescent="0.4">
      <c r="A18" t="s">
        <v>196</v>
      </c>
      <c r="B18">
        <v>1</v>
      </c>
      <c r="C18">
        <v>0</v>
      </c>
      <c r="D18" t="s">
        <v>562</v>
      </c>
    </row>
    <row r="19" spans="1:5" x14ac:dyDescent="0.4">
      <c r="A19" t="s">
        <v>197</v>
      </c>
      <c r="B19">
        <v>1</v>
      </c>
      <c r="C19">
        <v>0</v>
      </c>
      <c r="D19" t="s">
        <v>562</v>
      </c>
    </row>
    <row r="20" spans="1:5" x14ac:dyDescent="0.4">
      <c r="A20" t="s">
        <v>198</v>
      </c>
      <c r="B20">
        <v>1</v>
      </c>
      <c r="C20">
        <v>0</v>
      </c>
      <c r="D20" t="s">
        <v>562</v>
      </c>
    </row>
    <row r="21" spans="1:5" x14ac:dyDescent="0.4">
      <c r="A21" t="s">
        <v>199</v>
      </c>
      <c r="B21">
        <v>1</v>
      </c>
      <c r="C21">
        <v>0</v>
      </c>
      <c r="D21" t="s">
        <v>562</v>
      </c>
    </row>
    <row r="22" spans="1:5" x14ac:dyDescent="0.4">
      <c r="A22" t="s">
        <v>200</v>
      </c>
      <c r="B22">
        <v>1</v>
      </c>
      <c r="C22">
        <v>0</v>
      </c>
      <c r="D22" t="s">
        <v>560</v>
      </c>
    </row>
    <row r="23" spans="1:5" x14ac:dyDescent="0.4">
      <c r="A23" t="s">
        <v>201</v>
      </c>
      <c r="B23">
        <v>1</v>
      </c>
      <c r="C23">
        <v>0</v>
      </c>
      <c r="D23" t="s">
        <v>561</v>
      </c>
    </row>
    <row r="24" spans="1:5" x14ac:dyDescent="0.4">
      <c r="A24" t="s">
        <v>202</v>
      </c>
      <c r="B24">
        <v>1</v>
      </c>
      <c r="C24">
        <v>0</v>
      </c>
      <c r="D24" t="s">
        <v>560</v>
      </c>
    </row>
    <row r="25" spans="1:5" x14ac:dyDescent="0.4">
      <c r="A25" t="s">
        <v>203</v>
      </c>
      <c r="B25">
        <v>1</v>
      </c>
      <c r="C25">
        <v>0</v>
      </c>
      <c r="D25" t="s">
        <v>560</v>
      </c>
    </row>
    <row r="26" spans="1:5" x14ac:dyDescent="0.4">
      <c r="A26" t="s">
        <v>204</v>
      </c>
      <c r="B26">
        <v>1</v>
      </c>
      <c r="C26">
        <v>0</v>
      </c>
      <c r="D26" t="s">
        <v>562</v>
      </c>
    </row>
    <row r="27" spans="1:5" x14ac:dyDescent="0.4">
      <c r="A27" t="s">
        <v>205</v>
      </c>
      <c r="B27">
        <v>2</v>
      </c>
      <c r="C27">
        <v>1</v>
      </c>
      <c r="D27" t="s">
        <v>560</v>
      </c>
      <c r="E27" t="s">
        <v>589</v>
      </c>
    </row>
    <row r="28" spans="1:5" x14ac:dyDescent="0.4">
      <c r="A28" t="s">
        <v>206</v>
      </c>
      <c r="B28">
        <v>2</v>
      </c>
      <c r="C28">
        <v>1</v>
      </c>
      <c r="D28" t="s">
        <v>561</v>
      </c>
      <c r="E28" t="s">
        <v>586</v>
      </c>
    </row>
    <row r="29" spans="1:5" x14ac:dyDescent="0.4">
      <c r="A29" t="s">
        <v>207</v>
      </c>
      <c r="B29">
        <v>2</v>
      </c>
      <c r="C29">
        <v>1</v>
      </c>
      <c r="D29" t="s">
        <v>562</v>
      </c>
      <c r="E29" t="s">
        <v>570</v>
      </c>
    </row>
    <row r="30" spans="1:5" x14ac:dyDescent="0.4">
      <c r="A30" t="s">
        <v>208</v>
      </c>
      <c r="B30">
        <v>2</v>
      </c>
      <c r="C30">
        <v>1</v>
      </c>
      <c r="D30" t="s">
        <v>562</v>
      </c>
      <c r="E30" t="s">
        <v>600</v>
      </c>
    </row>
    <row r="31" spans="1:5" x14ac:dyDescent="0.4">
      <c r="A31" t="s">
        <v>209</v>
      </c>
      <c r="B31">
        <v>2</v>
      </c>
      <c r="C31">
        <v>1</v>
      </c>
      <c r="D31" t="s">
        <v>561</v>
      </c>
      <c r="E31" t="s">
        <v>599</v>
      </c>
    </row>
    <row r="32" spans="1:5" x14ac:dyDescent="0.4">
      <c r="A32" t="s">
        <v>210</v>
      </c>
      <c r="B32">
        <v>2</v>
      </c>
      <c r="C32">
        <v>1</v>
      </c>
      <c r="D32" t="s">
        <v>560</v>
      </c>
      <c r="E32" t="s">
        <v>568</v>
      </c>
    </row>
    <row r="33" spans="1:5" x14ac:dyDescent="0.4">
      <c r="A33" t="s">
        <v>211</v>
      </c>
      <c r="B33">
        <v>2</v>
      </c>
      <c r="C33">
        <v>1</v>
      </c>
      <c r="D33" t="s">
        <v>562</v>
      </c>
      <c r="E33" t="s">
        <v>596</v>
      </c>
    </row>
    <row r="34" spans="1:5" x14ac:dyDescent="0.4">
      <c r="A34" t="s">
        <v>212</v>
      </c>
      <c r="B34">
        <v>2</v>
      </c>
      <c r="C34">
        <v>0</v>
      </c>
      <c r="D34" t="s">
        <v>561</v>
      </c>
    </row>
    <row r="35" spans="1:5" x14ac:dyDescent="0.4">
      <c r="A35" t="s">
        <v>213</v>
      </c>
      <c r="B35">
        <v>2</v>
      </c>
      <c r="C35">
        <v>0</v>
      </c>
      <c r="D35" t="s">
        <v>562</v>
      </c>
    </row>
    <row r="36" spans="1:5" x14ac:dyDescent="0.4">
      <c r="A36" t="s">
        <v>214</v>
      </c>
      <c r="B36">
        <v>2</v>
      </c>
      <c r="C36">
        <v>0</v>
      </c>
      <c r="D36" t="s">
        <v>562</v>
      </c>
    </row>
    <row r="37" spans="1:5" x14ac:dyDescent="0.4">
      <c r="A37" t="s">
        <v>215</v>
      </c>
      <c r="B37">
        <v>2</v>
      </c>
      <c r="C37">
        <v>0</v>
      </c>
      <c r="D37" t="s">
        <v>560</v>
      </c>
    </row>
    <row r="38" spans="1:5" x14ac:dyDescent="0.4">
      <c r="A38" t="s">
        <v>216</v>
      </c>
      <c r="B38">
        <v>2</v>
      </c>
      <c r="C38">
        <v>0</v>
      </c>
      <c r="D38" t="s">
        <v>560</v>
      </c>
    </row>
    <row r="39" spans="1:5" x14ac:dyDescent="0.4">
      <c r="A39" t="s">
        <v>217</v>
      </c>
      <c r="B39">
        <v>2</v>
      </c>
      <c r="C39">
        <v>0</v>
      </c>
      <c r="D39" t="s">
        <v>562</v>
      </c>
    </row>
    <row r="40" spans="1:5" x14ac:dyDescent="0.4">
      <c r="A40" t="s">
        <v>218</v>
      </c>
      <c r="B40">
        <v>2</v>
      </c>
      <c r="C40">
        <v>0</v>
      </c>
      <c r="D40" t="s">
        <v>560</v>
      </c>
    </row>
    <row r="41" spans="1:5" x14ac:dyDescent="0.4">
      <c r="A41" t="s">
        <v>219</v>
      </c>
      <c r="B41">
        <v>2</v>
      </c>
      <c r="C41">
        <v>0</v>
      </c>
      <c r="D41" t="s">
        <v>560</v>
      </c>
    </row>
    <row r="42" spans="1:5" x14ac:dyDescent="0.4">
      <c r="A42" t="s">
        <v>220</v>
      </c>
      <c r="B42">
        <v>2</v>
      </c>
      <c r="C42">
        <v>0</v>
      </c>
      <c r="D42" t="s">
        <v>561</v>
      </c>
    </row>
    <row r="43" spans="1:5" x14ac:dyDescent="0.4">
      <c r="A43" t="s">
        <v>221</v>
      </c>
      <c r="B43">
        <v>2</v>
      </c>
      <c r="C43">
        <v>0</v>
      </c>
      <c r="D43" t="s">
        <v>562</v>
      </c>
    </row>
    <row r="44" spans="1:5" x14ac:dyDescent="0.4">
      <c r="A44" t="s">
        <v>222</v>
      </c>
      <c r="B44">
        <v>3</v>
      </c>
      <c r="C44">
        <v>1</v>
      </c>
      <c r="D44" t="s">
        <v>561</v>
      </c>
      <c r="E44" t="s">
        <v>575</v>
      </c>
    </row>
    <row r="45" spans="1:5" x14ac:dyDescent="0.4">
      <c r="A45" t="s">
        <v>223</v>
      </c>
      <c r="B45">
        <v>3</v>
      </c>
      <c r="C45">
        <v>1</v>
      </c>
      <c r="D45" t="s">
        <v>561</v>
      </c>
      <c r="E45" t="s">
        <v>589</v>
      </c>
    </row>
    <row r="46" spans="1:5" x14ac:dyDescent="0.4">
      <c r="A46" t="s">
        <v>224</v>
      </c>
      <c r="B46">
        <v>3</v>
      </c>
      <c r="C46">
        <v>1</v>
      </c>
      <c r="D46" t="s">
        <v>561</v>
      </c>
      <c r="E46" t="s">
        <v>594</v>
      </c>
    </row>
    <row r="47" spans="1:5" x14ac:dyDescent="0.4">
      <c r="A47" t="s">
        <v>225</v>
      </c>
      <c r="B47">
        <v>3</v>
      </c>
      <c r="C47">
        <v>1</v>
      </c>
      <c r="D47" t="s">
        <v>561</v>
      </c>
      <c r="E47" t="s">
        <v>569</v>
      </c>
    </row>
    <row r="48" spans="1:5" x14ac:dyDescent="0.4">
      <c r="A48" t="s">
        <v>226</v>
      </c>
      <c r="B48">
        <v>3</v>
      </c>
      <c r="C48">
        <v>1</v>
      </c>
      <c r="D48" t="s">
        <v>561</v>
      </c>
      <c r="E48" t="s">
        <v>577</v>
      </c>
    </row>
    <row r="49" spans="1:5" x14ac:dyDescent="0.4">
      <c r="A49" t="s">
        <v>227</v>
      </c>
      <c r="B49">
        <v>3</v>
      </c>
      <c r="C49">
        <v>1</v>
      </c>
      <c r="D49" t="s">
        <v>561</v>
      </c>
      <c r="E49" t="s">
        <v>592</v>
      </c>
    </row>
    <row r="50" spans="1:5" x14ac:dyDescent="0.4">
      <c r="A50" t="s">
        <v>228</v>
      </c>
      <c r="B50">
        <v>3</v>
      </c>
      <c r="C50">
        <v>1</v>
      </c>
      <c r="D50" t="s">
        <v>560</v>
      </c>
      <c r="E50" t="s">
        <v>579</v>
      </c>
    </row>
    <row r="51" spans="1:5" x14ac:dyDescent="0.4">
      <c r="A51" t="s">
        <v>229</v>
      </c>
      <c r="B51">
        <v>3</v>
      </c>
      <c r="C51">
        <v>1</v>
      </c>
      <c r="D51" t="s">
        <v>562</v>
      </c>
      <c r="E51" t="s">
        <v>578</v>
      </c>
    </row>
    <row r="52" spans="1:5" x14ac:dyDescent="0.4">
      <c r="A52" t="s">
        <v>230</v>
      </c>
      <c r="B52">
        <v>3</v>
      </c>
      <c r="C52">
        <v>1</v>
      </c>
      <c r="D52" t="s">
        <v>560</v>
      </c>
      <c r="E52" t="s">
        <v>596</v>
      </c>
    </row>
    <row r="53" spans="1:5" x14ac:dyDescent="0.4">
      <c r="A53" t="s">
        <v>231</v>
      </c>
      <c r="B53">
        <v>3</v>
      </c>
      <c r="C53">
        <v>1</v>
      </c>
      <c r="D53" t="s">
        <v>560</v>
      </c>
      <c r="E53" t="s">
        <v>573</v>
      </c>
    </row>
    <row r="54" spans="1:5" x14ac:dyDescent="0.4">
      <c r="A54" t="s">
        <v>232</v>
      </c>
      <c r="B54">
        <v>3</v>
      </c>
      <c r="C54">
        <v>1</v>
      </c>
      <c r="D54" t="s">
        <v>561</v>
      </c>
      <c r="E54" t="s">
        <v>571</v>
      </c>
    </row>
    <row r="55" spans="1:5" x14ac:dyDescent="0.4">
      <c r="A55" t="s">
        <v>233</v>
      </c>
      <c r="B55">
        <v>3</v>
      </c>
      <c r="C55">
        <v>1</v>
      </c>
      <c r="D55" t="s">
        <v>561</v>
      </c>
      <c r="E55" t="s">
        <v>587</v>
      </c>
    </row>
    <row r="56" spans="1:5" x14ac:dyDescent="0.4">
      <c r="A56" t="s">
        <v>234</v>
      </c>
      <c r="B56">
        <v>3</v>
      </c>
      <c r="C56">
        <v>1</v>
      </c>
      <c r="D56" t="s">
        <v>562</v>
      </c>
      <c r="E56" t="s">
        <v>567</v>
      </c>
    </row>
    <row r="57" spans="1:5" x14ac:dyDescent="0.4">
      <c r="A57" t="s">
        <v>235</v>
      </c>
      <c r="B57">
        <v>3</v>
      </c>
      <c r="C57">
        <v>0</v>
      </c>
      <c r="D57" t="s">
        <v>561</v>
      </c>
    </row>
    <row r="58" spans="1:5" x14ac:dyDescent="0.4">
      <c r="A58" t="s">
        <v>236</v>
      </c>
      <c r="B58">
        <v>3</v>
      </c>
      <c r="C58">
        <v>0</v>
      </c>
      <c r="D58" t="s">
        <v>560</v>
      </c>
    </row>
    <row r="59" spans="1:5" x14ac:dyDescent="0.4">
      <c r="A59" t="s">
        <v>237</v>
      </c>
      <c r="B59">
        <v>3</v>
      </c>
      <c r="C59">
        <v>0</v>
      </c>
      <c r="D59" t="s">
        <v>561</v>
      </c>
    </row>
    <row r="60" spans="1:5" x14ac:dyDescent="0.4">
      <c r="A60" t="s">
        <v>238</v>
      </c>
      <c r="B60">
        <v>3</v>
      </c>
      <c r="C60">
        <v>0</v>
      </c>
      <c r="D60" t="s">
        <v>561</v>
      </c>
    </row>
    <row r="61" spans="1:5" x14ac:dyDescent="0.4">
      <c r="A61" t="s">
        <v>239</v>
      </c>
      <c r="B61">
        <v>3</v>
      </c>
      <c r="C61">
        <v>0</v>
      </c>
      <c r="D61" t="s">
        <v>562</v>
      </c>
    </row>
    <row r="62" spans="1:5" x14ac:dyDescent="0.4">
      <c r="A62" t="s">
        <v>240</v>
      </c>
      <c r="B62">
        <v>3</v>
      </c>
      <c r="C62">
        <v>0</v>
      </c>
      <c r="D62" t="s">
        <v>562</v>
      </c>
    </row>
    <row r="63" spans="1:5" x14ac:dyDescent="0.4">
      <c r="A63" t="s">
        <v>241</v>
      </c>
      <c r="B63">
        <v>3</v>
      </c>
      <c r="C63">
        <v>0</v>
      </c>
      <c r="D63" t="s">
        <v>561</v>
      </c>
    </row>
    <row r="64" spans="1:5" x14ac:dyDescent="0.4">
      <c r="A64" t="s">
        <v>242</v>
      </c>
      <c r="B64">
        <v>3</v>
      </c>
      <c r="C64">
        <v>0</v>
      </c>
      <c r="D64" t="s">
        <v>561</v>
      </c>
    </row>
    <row r="65" spans="1:5" x14ac:dyDescent="0.4">
      <c r="A65" t="s">
        <v>243</v>
      </c>
      <c r="B65">
        <v>4</v>
      </c>
      <c r="C65">
        <v>1</v>
      </c>
      <c r="D65" t="s">
        <v>562</v>
      </c>
      <c r="E65" t="s">
        <v>575</v>
      </c>
    </row>
    <row r="66" spans="1:5" x14ac:dyDescent="0.4">
      <c r="A66" t="s">
        <v>244</v>
      </c>
      <c r="B66">
        <v>4</v>
      </c>
      <c r="C66">
        <v>1</v>
      </c>
      <c r="D66" t="s">
        <v>561</v>
      </c>
      <c r="E66" t="s">
        <v>581</v>
      </c>
    </row>
    <row r="67" spans="1:5" x14ac:dyDescent="0.4">
      <c r="A67" t="s">
        <v>245</v>
      </c>
      <c r="B67">
        <v>4</v>
      </c>
      <c r="C67">
        <v>1</v>
      </c>
      <c r="D67" t="s">
        <v>562</v>
      </c>
      <c r="E67" t="s">
        <v>575</v>
      </c>
    </row>
    <row r="68" spans="1:5" x14ac:dyDescent="0.4">
      <c r="A68" t="s">
        <v>246</v>
      </c>
      <c r="B68">
        <v>4</v>
      </c>
      <c r="C68">
        <v>1</v>
      </c>
      <c r="D68" t="s">
        <v>561</v>
      </c>
      <c r="E68" t="s">
        <v>585</v>
      </c>
    </row>
    <row r="69" spans="1:5" x14ac:dyDescent="0.4">
      <c r="A69" t="s">
        <v>247</v>
      </c>
      <c r="B69">
        <v>4</v>
      </c>
      <c r="C69">
        <v>1</v>
      </c>
      <c r="D69" t="s">
        <v>561</v>
      </c>
      <c r="E69" t="s">
        <v>577</v>
      </c>
    </row>
    <row r="70" spans="1:5" x14ac:dyDescent="0.4">
      <c r="A70" t="s">
        <v>248</v>
      </c>
      <c r="B70">
        <v>4</v>
      </c>
      <c r="C70">
        <v>1</v>
      </c>
      <c r="D70" t="s">
        <v>562</v>
      </c>
      <c r="E70" t="s">
        <v>588</v>
      </c>
    </row>
    <row r="71" spans="1:5" x14ac:dyDescent="0.4">
      <c r="A71" t="s">
        <v>249</v>
      </c>
      <c r="B71">
        <v>4</v>
      </c>
      <c r="C71">
        <v>1</v>
      </c>
      <c r="D71" t="s">
        <v>561</v>
      </c>
      <c r="E71" t="s">
        <v>579</v>
      </c>
    </row>
    <row r="72" spans="1:5" x14ac:dyDescent="0.4">
      <c r="A72" t="s">
        <v>250</v>
      </c>
      <c r="B72">
        <v>4</v>
      </c>
      <c r="C72">
        <v>0</v>
      </c>
      <c r="D72" t="s">
        <v>560</v>
      </c>
    </row>
    <row r="73" spans="1:5" x14ac:dyDescent="0.4">
      <c r="A73" t="s">
        <v>251</v>
      </c>
      <c r="B73">
        <v>4</v>
      </c>
      <c r="C73">
        <v>0</v>
      </c>
      <c r="D73" t="s">
        <v>560</v>
      </c>
    </row>
    <row r="74" spans="1:5" x14ac:dyDescent="0.4">
      <c r="A74" t="s">
        <v>252</v>
      </c>
      <c r="B74">
        <v>4</v>
      </c>
      <c r="C74">
        <v>0</v>
      </c>
      <c r="D74" t="s">
        <v>561</v>
      </c>
    </row>
    <row r="75" spans="1:5" x14ac:dyDescent="0.4">
      <c r="A75" t="s">
        <v>253</v>
      </c>
      <c r="B75">
        <v>4</v>
      </c>
      <c r="C75">
        <v>0</v>
      </c>
      <c r="D75" t="s">
        <v>561</v>
      </c>
    </row>
    <row r="76" spans="1:5" x14ac:dyDescent="0.4">
      <c r="A76" t="s">
        <v>254</v>
      </c>
      <c r="B76">
        <v>4</v>
      </c>
      <c r="C76">
        <v>0</v>
      </c>
      <c r="D76" t="s">
        <v>562</v>
      </c>
    </row>
    <row r="77" spans="1:5" x14ac:dyDescent="0.4">
      <c r="A77" t="s">
        <v>255</v>
      </c>
      <c r="B77">
        <v>4</v>
      </c>
      <c r="C77">
        <v>0</v>
      </c>
      <c r="D77" t="s">
        <v>562</v>
      </c>
    </row>
    <row r="78" spans="1:5" x14ac:dyDescent="0.4">
      <c r="A78" t="s">
        <v>256</v>
      </c>
      <c r="B78">
        <v>4</v>
      </c>
      <c r="C78">
        <v>0</v>
      </c>
      <c r="D78" t="s">
        <v>560</v>
      </c>
    </row>
    <row r="79" spans="1:5" x14ac:dyDescent="0.4">
      <c r="A79" t="s">
        <v>257</v>
      </c>
      <c r="B79">
        <v>4</v>
      </c>
      <c r="C79">
        <v>0</v>
      </c>
      <c r="D79" t="s">
        <v>560</v>
      </c>
    </row>
    <row r="80" spans="1:5" x14ac:dyDescent="0.4">
      <c r="A80" t="s">
        <v>258</v>
      </c>
      <c r="B80">
        <v>4</v>
      </c>
      <c r="C80">
        <v>0</v>
      </c>
      <c r="D80" t="s">
        <v>560</v>
      </c>
    </row>
    <row r="81" spans="1:5" x14ac:dyDescent="0.4">
      <c r="A81" t="s">
        <v>259</v>
      </c>
      <c r="B81">
        <v>5</v>
      </c>
      <c r="C81">
        <v>1</v>
      </c>
      <c r="D81" t="s">
        <v>561</v>
      </c>
      <c r="E81" t="s">
        <v>572</v>
      </c>
    </row>
    <row r="82" spans="1:5" x14ac:dyDescent="0.4">
      <c r="A82" t="s">
        <v>260</v>
      </c>
      <c r="B82">
        <v>5</v>
      </c>
      <c r="C82">
        <v>1</v>
      </c>
      <c r="D82" t="s">
        <v>562</v>
      </c>
      <c r="E82" t="s">
        <v>600</v>
      </c>
    </row>
    <row r="83" spans="1:5" x14ac:dyDescent="0.4">
      <c r="A83" t="s">
        <v>261</v>
      </c>
      <c r="B83">
        <v>5</v>
      </c>
      <c r="C83">
        <v>1</v>
      </c>
      <c r="D83" t="s">
        <v>561</v>
      </c>
      <c r="E83" t="s">
        <v>592</v>
      </c>
    </row>
    <row r="84" spans="1:5" x14ac:dyDescent="0.4">
      <c r="A84" t="s">
        <v>262</v>
      </c>
      <c r="B84">
        <v>5</v>
      </c>
      <c r="C84">
        <v>1</v>
      </c>
      <c r="D84" t="s">
        <v>561</v>
      </c>
      <c r="E84" t="s">
        <v>594</v>
      </c>
    </row>
    <row r="85" spans="1:5" x14ac:dyDescent="0.4">
      <c r="A85" t="s">
        <v>263</v>
      </c>
      <c r="B85">
        <v>5</v>
      </c>
      <c r="C85">
        <v>1</v>
      </c>
      <c r="D85" t="s">
        <v>560</v>
      </c>
      <c r="E85" t="s">
        <v>573</v>
      </c>
    </row>
    <row r="86" spans="1:5" x14ac:dyDescent="0.4">
      <c r="A86" t="s">
        <v>264</v>
      </c>
      <c r="B86">
        <v>5</v>
      </c>
      <c r="C86">
        <v>1</v>
      </c>
      <c r="D86" t="s">
        <v>562</v>
      </c>
      <c r="E86" t="s">
        <v>598</v>
      </c>
    </row>
    <row r="87" spans="1:5" x14ac:dyDescent="0.4">
      <c r="A87" t="s">
        <v>265</v>
      </c>
      <c r="B87">
        <v>5</v>
      </c>
      <c r="C87">
        <v>0</v>
      </c>
      <c r="D87" t="s">
        <v>560</v>
      </c>
    </row>
    <row r="88" spans="1:5" x14ac:dyDescent="0.4">
      <c r="A88" t="s">
        <v>266</v>
      </c>
      <c r="B88">
        <v>5</v>
      </c>
      <c r="C88">
        <v>0</v>
      </c>
      <c r="D88" t="s">
        <v>560</v>
      </c>
    </row>
    <row r="89" spans="1:5" x14ac:dyDescent="0.4">
      <c r="A89" t="s">
        <v>267</v>
      </c>
      <c r="B89">
        <v>5</v>
      </c>
      <c r="C89">
        <v>0</v>
      </c>
      <c r="D89" t="s">
        <v>560</v>
      </c>
    </row>
    <row r="90" spans="1:5" x14ac:dyDescent="0.4">
      <c r="A90" t="s">
        <v>268</v>
      </c>
      <c r="B90">
        <v>5</v>
      </c>
      <c r="C90">
        <v>0</v>
      </c>
      <c r="D90" t="s">
        <v>562</v>
      </c>
    </row>
    <row r="91" spans="1:5" x14ac:dyDescent="0.4">
      <c r="A91" t="s">
        <v>269</v>
      </c>
      <c r="B91">
        <v>5</v>
      </c>
      <c r="C91">
        <v>0</v>
      </c>
      <c r="D91" t="s">
        <v>561</v>
      </c>
    </row>
    <row r="92" spans="1:5" x14ac:dyDescent="0.4">
      <c r="A92" t="s">
        <v>270</v>
      </c>
      <c r="B92">
        <v>5</v>
      </c>
      <c r="C92">
        <v>0</v>
      </c>
      <c r="D92" t="s">
        <v>560</v>
      </c>
    </row>
    <row r="93" spans="1:5" x14ac:dyDescent="0.4">
      <c r="A93" t="s">
        <v>271</v>
      </c>
      <c r="B93">
        <v>5</v>
      </c>
      <c r="C93">
        <v>0</v>
      </c>
      <c r="D93" t="s">
        <v>562</v>
      </c>
    </row>
    <row r="94" spans="1:5" x14ac:dyDescent="0.4">
      <c r="A94" t="s">
        <v>272</v>
      </c>
      <c r="B94">
        <v>5</v>
      </c>
      <c r="C94">
        <v>0</v>
      </c>
      <c r="D94" t="s">
        <v>560</v>
      </c>
    </row>
    <row r="95" spans="1:5" x14ac:dyDescent="0.4">
      <c r="A95" t="s">
        <v>273</v>
      </c>
      <c r="B95">
        <v>6</v>
      </c>
      <c r="C95">
        <v>1</v>
      </c>
      <c r="D95" t="s">
        <v>562</v>
      </c>
      <c r="E95" t="s">
        <v>591</v>
      </c>
    </row>
    <row r="96" spans="1:5" x14ac:dyDescent="0.4">
      <c r="A96" t="s">
        <v>274</v>
      </c>
      <c r="B96">
        <v>6</v>
      </c>
      <c r="C96">
        <v>1</v>
      </c>
      <c r="D96" t="s">
        <v>561</v>
      </c>
      <c r="E96" t="s">
        <v>574</v>
      </c>
    </row>
    <row r="97" spans="1:5" x14ac:dyDescent="0.4">
      <c r="A97" t="s">
        <v>275</v>
      </c>
      <c r="B97">
        <v>6</v>
      </c>
      <c r="C97">
        <v>1</v>
      </c>
      <c r="D97" t="s">
        <v>561</v>
      </c>
      <c r="E97" t="s">
        <v>598</v>
      </c>
    </row>
    <row r="98" spans="1:5" x14ac:dyDescent="0.4">
      <c r="A98" t="s">
        <v>276</v>
      </c>
      <c r="B98">
        <v>6</v>
      </c>
      <c r="C98">
        <v>1</v>
      </c>
      <c r="D98" t="s">
        <v>560</v>
      </c>
      <c r="E98" t="s">
        <v>573</v>
      </c>
    </row>
    <row r="99" spans="1:5" x14ac:dyDescent="0.4">
      <c r="A99" t="s">
        <v>277</v>
      </c>
      <c r="B99">
        <v>6</v>
      </c>
      <c r="C99">
        <v>1</v>
      </c>
      <c r="D99" t="s">
        <v>560</v>
      </c>
      <c r="E99" t="s">
        <v>592</v>
      </c>
    </row>
    <row r="100" spans="1:5" x14ac:dyDescent="0.4">
      <c r="A100" t="s">
        <v>278</v>
      </c>
      <c r="B100">
        <v>6</v>
      </c>
      <c r="C100">
        <v>1</v>
      </c>
      <c r="D100" t="s">
        <v>560</v>
      </c>
      <c r="E100" t="s">
        <v>585</v>
      </c>
    </row>
    <row r="101" spans="1:5" x14ac:dyDescent="0.4">
      <c r="A101" t="s">
        <v>279</v>
      </c>
      <c r="B101">
        <v>6</v>
      </c>
      <c r="C101">
        <v>0</v>
      </c>
      <c r="D101" t="s">
        <v>561</v>
      </c>
    </row>
    <row r="102" spans="1:5" x14ac:dyDescent="0.4">
      <c r="A102" t="s">
        <v>280</v>
      </c>
      <c r="B102">
        <v>6</v>
      </c>
      <c r="C102">
        <v>0</v>
      </c>
      <c r="D102" t="s">
        <v>560</v>
      </c>
    </row>
    <row r="103" spans="1:5" x14ac:dyDescent="0.4">
      <c r="A103" t="s">
        <v>281</v>
      </c>
      <c r="B103">
        <v>6</v>
      </c>
      <c r="C103">
        <v>0</v>
      </c>
      <c r="D103" t="s">
        <v>561</v>
      </c>
    </row>
    <row r="104" spans="1:5" x14ac:dyDescent="0.4">
      <c r="A104" t="s">
        <v>282</v>
      </c>
      <c r="B104">
        <v>6</v>
      </c>
      <c r="C104">
        <v>0</v>
      </c>
      <c r="D104" t="s">
        <v>562</v>
      </c>
    </row>
    <row r="105" spans="1:5" x14ac:dyDescent="0.4">
      <c r="A105" t="s">
        <v>283</v>
      </c>
      <c r="B105">
        <v>6</v>
      </c>
      <c r="C105">
        <v>0</v>
      </c>
      <c r="D105" t="s">
        <v>561</v>
      </c>
    </row>
    <row r="106" spans="1:5" x14ac:dyDescent="0.4">
      <c r="A106" t="s">
        <v>284</v>
      </c>
      <c r="B106">
        <v>6</v>
      </c>
      <c r="C106">
        <v>0</v>
      </c>
      <c r="D106" t="s">
        <v>560</v>
      </c>
    </row>
    <row r="107" spans="1:5" x14ac:dyDescent="0.4">
      <c r="A107" t="s">
        <v>285</v>
      </c>
      <c r="B107">
        <v>6</v>
      </c>
      <c r="C107">
        <v>0</v>
      </c>
      <c r="D107" t="s">
        <v>560</v>
      </c>
    </row>
    <row r="108" spans="1:5" x14ac:dyDescent="0.4">
      <c r="A108" t="s">
        <v>286</v>
      </c>
      <c r="B108">
        <v>7</v>
      </c>
      <c r="C108">
        <v>1</v>
      </c>
      <c r="D108" t="s">
        <v>560</v>
      </c>
      <c r="E108" t="s">
        <v>582</v>
      </c>
    </row>
    <row r="109" spans="1:5" x14ac:dyDescent="0.4">
      <c r="A109" t="s">
        <v>287</v>
      </c>
      <c r="B109">
        <v>7</v>
      </c>
      <c r="C109">
        <v>1</v>
      </c>
      <c r="D109" t="s">
        <v>560</v>
      </c>
      <c r="E109" t="s">
        <v>572</v>
      </c>
    </row>
    <row r="110" spans="1:5" x14ac:dyDescent="0.4">
      <c r="A110" t="s">
        <v>288</v>
      </c>
      <c r="B110">
        <v>7</v>
      </c>
      <c r="C110">
        <v>1</v>
      </c>
      <c r="D110" t="s">
        <v>560</v>
      </c>
      <c r="E110" t="s">
        <v>570</v>
      </c>
    </row>
    <row r="111" spans="1:5" x14ac:dyDescent="0.4">
      <c r="A111" t="s">
        <v>289</v>
      </c>
      <c r="B111">
        <v>7</v>
      </c>
      <c r="C111">
        <v>1</v>
      </c>
      <c r="D111" t="s">
        <v>562</v>
      </c>
      <c r="E111" t="s">
        <v>577</v>
      </c>
    </row>
    <row r="112" spans="1:5" x14ac:dyDescent="0.4">
      <c r="A112" t="s">
        <v>290</v>
      </c>
      <c r="B112">
        <v>7</v>
      </c>
      <c r="C112">
        <v>1</v>
      </c>
      <c r="D112" t="s">
        <v>562</v>
      </c>
      <c r="E112" t="s">
        <v>571</v>
      </c>
    </row>
    <row r="113" spans="1:5" x14ac:dyDescent="0.4">
      <c r="A113" t="s">
        <v>291</v>
      </c>
      <c r="B113">
        <v>7</v>
      </c>
      <c r="C113">
        <v>1</v>
      </c>
      <c r="D113" t="s">
        <v>560</v>
      </c>
      <c r="E113" t="s">
        <v>568</v>
      </c>
    </row>
    <row r="114" spans="1:5" x14ac:dyDescent="0.4">
      <c r="A114" t="s">
        <v>292</v>
      </c>
      <c r="B114">
        <v>7</v>
      </c>
      <c r="C114">
        <v>1</v>
      </c>
      <c r="D114" t="s">
        <v>562</v>
      </c>
      <c r="E114" t="s">
        <v>571</v>
      </c>
    </row>
    <row r="115" spans="1:5" x14ac:dyDescent="0.4">
      <c r="A115" t="s">
        <v>293</v>
      </c>
      <c r="B115">
        <v>7</v>
      </c>
      <c r="C115">
        <v>1</v>
      </c>
      <c r="D115" t="s">
        <v>562</v>
      </c>
      <c r="E115" t="s">
        <v>587</v>
      </c>
    </row>
    <row r="116" spans="1:5" x14ac:dyDescent="0.4">
      <c r="A116" t="s">
        <v>294</v>
      </c>
      <c r="B116">
        <v>7</v>
      </c>
      <c r="C116">
        <v>1</v>
      </c>
      <c r="D116" t="s">
        <v>560</v>
      </c>
      <c r="E116" t="s">
        <v>597</v>
      </c>
    </row>
    <row r="117" spans="1:5" x14ac:dyDescent="0.4">
      <c r="A117" t="s">
        <v>295</v>
      </c>
      <c r="B117">
        <v>7</v>
      </c>
      <c r="C117">
        <v>1</v>
      </c>
      <c r="D117" t="s">
        <v>560</v>
      </c>
      <c r="E117" t="s">
        <v>589</v>
      </c>
    </row>
    <row r="118" spans="1:5" x14ac:dyDescent="0.4">
      <c r="A118" t="s">
        <v>296</v>
      </c>
      <c r="B118">
        <v>7</v>
      </c>
      <c r="C118">
        <v>0</v>
      </c>
      <c r="D118" t="s">
        <v>561</v>
      </c>
    </row>
    <row r="119" spans="1:5" x14ac:dyDescent="0.4">
      <c r="A119" t="s">
        <v>297</v>
      </c>
      <c r="B119">
        <v>7</v>
      </c>
      <c r="C119">
        <v>0</v>
      </c>
      <c r="D119" t="s">
        <v>562</v>
      </c>
    </row>
    <row r="120" spans="1:5" x14ac:dyDescent="0.4">
      <c r="A120" t="s">
        <v>298</v>
      </c>
      <c r="B120">
        <v>7</v>
      </c>
      <c r="C120">
        <v>0</v>
      </c>
      <c r="D120" t="s">
        <v>561</v>
      </c>
    </row>
    <row r="121" spans="1:5" x14ac:dyDescent="0.4">
      <c r="A121" t="s">
        <v>299</v>
      </c>
      <c r="B121">
        <v>7</v>
      </c>
      <c r="C121">
        <v>0</v>
      </c>
      <c r="D121" t="s">
        <v>561</v>
      </c>
    </row>
    <row r="122" spans="1:5" x14ac:dyDescent="0.4">
      <c r="A122" t="s">
        <v>300</v>
      </c>
      <c r="B122">
        <v>7</v>
      </c>
      <c r="C122">
        <v>0</v>
      </c>
      <c r="D122" t="s">
        <v>561</v>
      </c>
    </row>
    <row r="123" spans="1:5" x14ac:dyDescent="0.4">
      <c r="A123" t="s">
        <v>301</v>
      </c>
      <c r="B123">
        <v>7</v>
      </c>
      <c r="C123">
        <v>0</v>
      </c>
      <c r="D123" t="s">
        <v>561</v>
      </c>
    </row>
    <row r="124" spans="1:5" x14ac:dyDescent="0.4">
      <c r="A124" t="s">
        <v>302</v>
      </c>
      <c r="B124">
        <v>8</v>
      </c>
      <c r="C124">
        <v>1</v>
      </c>
      <c r="D124" t="s">
        <v>560</v>
      </c>
      <c r="E124" t="s">
        <v>565</v>
      </c>
    </row>
    <row r="125" spans="1:5" x14ac:dyDescent="0.4">
      <c r="A125" t="s">
        <v>303</v>
      </c>
      <c r="B125">
        <v>8</v>
      </c>
      <c r="C125">
        <v>1</v>
      </c>
      <c r="D125" t="s">
        <v>560</v>
      </c>
      <c r="E125" t="s">
        <v>583</v>
      </c>
    </row>
    <row r="126" spans="1:5" x14ac:dyDescent="0.4">
      <c r="A126" t="s">
        <v>304</v>
      </c>
      <c r="B126">
        <v>8</v>
      </c>
      <c r="C126">
        <v>1</v>
      </c>
      <c r="D126" t="s">
        <v>561</v>
      </c>
      <c r="E126" t="s">
        <v>594</v>
      </c>
    </row>
    <row r="127" spans="1:5" x14ac:dyDescent="0.4">
      <c r="A127" t="s">
        <v>305</v>
      </c>
      <c r="B127">
        <v>8</v>
      </c>
      <c r="C127">
        <v>1</v>
      </c>
      <c r="D127" t="s">
        <v>561</v>
      </c>
      <c r="E127" t="s">
        <v>585</v>
      </c>
    </row>
    <row r="128" spans="1:5" x14ac:dyDescent="0.4">
      <c r="A128" t="s">
        <v>306</v>
      </c>
      <c r="B128">
        <v>8</v>
      </c>
      <c r="C128">
        <v>1</v>
      </c>
      <c r="D128" t="s">
        <v>562</v>
      </c>
      <c r="E128" t="s">
        <v>587</v>
      </c>
    </row>
    <row r="129" spans="1:5" x14ac:dyDescent="0.4">
      <c r="A129" t="s">
        <v>307</v>
      </c>
      <c r="B129">
        <v>8</v>
      </c>
      <c r="C129">
        <v>0</v>
      </c>
      <c r="D129" t="s">
        <v>561</v>
      </c>
    </row>
    <row r="130" spans="1:5" x14ac:dyDescent="0.4">
      <c r="A130" t="s">
        <v>308</v>
      </c>
      <c r="B130">
        <v>8</v>
      </c>
      <c r="C130">
        <v>0</v>
      </c>
      <c r="D130" t="s">
        <v>561</v>
      </c>
    </row>
    <row r="131" spans="1:5" x14ac:dyDescent="0.4">
      <c r="A131" t="s">
        <v>309</v>
      </c>
      <c r="B131">
        <v>8</v>
      </c>
      <c r="C131">
        <v>0</v>
      </c>
      <c r="D131" t="s">
        <v>561</v>
      </c>
    </row>
    <row r="132" spans="1:5" x14ac:dyDescent="0.4">
      <c r="A132" t="s">
        <v>310</v>
      </c>
      <c r="B132">
        <v>8</v>
      </c>
      <c r="C132">
        <v>0</v>
      </c>
      <c r="D132" t="s">
        <v>562</v>
      </c>
    </row>
    <row r="133" spans="1:5" x14ac:dyDescent="0.4">
      <c r="A133" t="s">
        <v>311</v>
      </c>
      <c r="B133">
        <v>8</v>
      </c>
      <c r="C133">
        <v>0</v>
      </c>
      <c r="D133" t="s">
        <v>560</v>
      </c>
    </row>
    <row r="134" spans="1:5" x14ac:dyDescent="0.4">
      <c r="A134" t="s">
        <v>312</v>
      </c>
      <c r="B134">
        <v>8</v>
      </c>
      <c r="C134">
        <v>0</v>
      </c>
      <c r="D134" t="s">
        <v>562</v>
      </c>
    </row>
    <row r="135" spans="1:5" x14ac:dyDescent="0.4">
      <c r="A135" t="s">
        <v>313</v>
      </c>
      <c r="B135">
        <v>8</v>
      </c>
      <c r="C135">
        <v>0</v>
      </c>
      <c r="D135" t="s">
        <v>562</v>
      </c>
    </row>
    <row r="136" spans="1:5" x14ac:dyDescent="0.4">
      <c r="A136" t="s">
        <v>314</v>
      </c>
      <c r="B136">
        <v>8</v>
      </c>
      <c r="C136">
        <v>0</v>
      </c>
      <c r="D136" t="s">
        <v>561</v>
      </c>
    </row>
    <row r="137" spans="1:5" x14ac:dyDescent="0.4">
      <c r="A137" t="s">
        <v>315</v>
      </c>
      <c r="B137">
        <v>8</v>
      </c>
      <c r="C137">
        <v>0</v>
      </c>
      <c r="D137" t="s">
        <v>562</v>
      </c>
    </row>
    <row r="138" spans="1:5" x14ac:dyDescent="0.4">
      <c r="A138" t="s">
        <v>316</v>
      </c>
      <c r="B138">
        <v>8</v>
      </c>
      <c r="C138">
        <v>0</v>
      </c>
      <c r="D138" t="s">
        <v>560</v>
      </c>
    </row>
    <row r="139" spans="1:5" x14ac:dyDescent="0.4">
      <c r="A139" t="s">
        <v>317</v>
      </c>
      <c r="B139">
        <v>8</v>
      </c>
      <c r="C139">
        <v>0</v>
      </c>
      <c r="D139" t="s">
        <v>560</v>
      </c>
    </row>
    <row r="140" spans="1:5" x14ac:dyDescent="0.4">
      <c r="A140" t="s">
        <v>318</v>
      </c>
      <c r="B140">
        <v>8</v>
      </c>
      <c r="C140">
        <v>0</v>
      </c>
      <c r="D140" t="s">
        <v>561</v>
      </c>
    </row>
    <row r="141" spans="1:5" x14ac:dyDescent="0.4">
      <c r="A141" t="s">
        <v>319</v>
      </c>
      <c r="B141">
        <v>9</v>
      </c>
      <c r="C141">
        <v>1</v>
      </c>
      <c r="D141" t="s">
        <v>560</v>
      </c>
      <c r="E141" t="s">
        <v>575</v>
      </c>
    </row>
    <row r="142" spans="1:5" x14ac:dyDescent="0.4">
      <c r="A142" t="s">
        <v>320</v>
      </c>
      <c r="B142">
        <v>9</v>
      </c>
      <c r="C142">
        <v>1</v>
      </c>
      <c r="D142" t="s">
        <v>562</v>
      </c>
      <c r="E142" t="s">
        <v>589</v>
      </c>
    </row>
    <row r="143" spans="1:5" x14ac:dyDescent="0.4">
      <c r="A143" t="s">
        <v>321</v>
      </c>
      <c r="B143">
        <v>9</v>
      </c>
      <c r="C143">
        <v>1</v>
      </c>
      <c r="D143" t="s">
        <v>560</v>
      </c>
      <c r="E143" t="s">
        <v>569</v>
      </c>
    </row>
    <row r="144" spans="1:5" x14ac:dyDescent="0.4">
      <c r="A144" t="s">
        <v>322</v>
      </c>
      <c r="B144">
        <v>9</v>
      </c>
      <c r="C144">
        <v>1</v>
      </c>
      <c r="D144" t="s">
        <v>561</v>
      </c>
      <c r="E144" t="s">
        <v>569</v>
      </c>
    </row>
    <row r="145" spans="1:5" x14ac:dyDescent="0.4">
      <c r="A145" t="s">
        <v>323</v>
      </c>
      <c r="B145">
        <v>9</v>
      </c>
      <c r="C145">
        <v>1</v>
      </c>
      <c r="D145" t="s">
        <v>562</v>
      </c>
      <c r="E145" t="s">
        <v>573</v>
      </c>
    </row>
    <row r="146" spans="1:5" x14ac:dyDescent="0.4">
      <c r="A146" t="s">
        <v>324</v>
      </c>
      <c r="B146">
        <v>9</v>
      </c>
      <c r="C146">
        <v>1</v>
      </c>
      <c r="D146" t="s">
        <v>561</v>
      </c>
      <c r="E146" t="s">
        <v>573</v>
      </c>
    </row>
    <row r="147" spans="1:5" x14ac:dyDescent="0.4">
      <c r="A147" t="s">
        <v>325</v>
      </c>
      <c r="B147">
        <v>9</v>
      </c>
      <c r="C147">
        <v>1</v>
      </c>
      <c r="D147" t="s">
        <v>562</v>
      </c>
      <c r="E147" t="s">
        <v>587</v>
      </c>
    </row>
    <row r="148" spans="1:5" x14ac:dyDescent="0.4">
      <c r="A148" t="s">
        <v>326</v>
      </c>
      <c r="B148">
        <v>9</v>
      </c>
      <c r="C148">
        <v>0</v>
      </c>
      <c r="D148" t="s">
        <v>560</v>
      </c>
    </row>
    <row r="149" spans="1:5" x14ac:dyDescent="0.4">
      <c r="A149" t="s">
        <v>327</v>
      </c>
      <c r="B149">
        <v>9</v>
      </c>
      <c r="C149">
        <v>0</v>
      </c>
      <c r="D149" t="s">
        <v>560</v>
      </c>
    </row>
    <row r="150" spans="1:5" x14ac:dyDescent="0.4">
      <c r="A150" t="s">
        <v>328</v>
      </c>
      <c r="B150">
        <v>9</v>
      </c>
      <c r="C150">
        <v>0</v>
      </c>
      <c r="D150" t="s">
        <v>560</v>
      </c>
    </row>
    <row r="151" spans="1:5" x14ac:dyDescent="0.4">
      <c r="A151" t="s">
        <v>329</v>
      </c>
      <c r="B151">
        <v>9</v>
      </c>
      <c r="C151">
        <v>0</v>
      </c>
      <c r="D151" t="s">
        <v>561</v>
      </c>
    </row>
    <row r="152" spans="1:5" x14ac:dyDescent="0.4">
      <c r="A152" t="s">
        <v>330</v>
      </c>
      <c r="B152">
        <v>9</v>
      </c>
      <c r="C152">
        <v>0</v>
      </c>
      <c r="D152" t="s">
        <v>561</v>
      </c>
    </row>
    <row r="153" spans="1:5" x14ac:dyDescent="0.4">
      <c r="A153" t="s">
        <v>331</v>
      </c>
      <c r="B153">
        <v>9</v>
      </c>
      <c r="C153">
        <v>0</v>
      </c>
      <c r="D153" t="s">
        <v>561</v>
      </c>
    </row>
    <row r="154" spans="1:5" x14ac:dyDescent="0.4">
      <c r="A154" t="s">
        <v>332</v>
      </c>
      <c r="B154">
        <v>9</v>
      </c>
      <c r="C154">
        <v>0</v>
      </c>
      <c r="D154" t="s">
        <v>560</v>
      </c>
    </row>
    <row r="155" spans="1:5" x14ac:dyDescent="0.4">
      <c r="A155" t="s">
        <v>333</v>
      </c>
      <c r="B155">
        <v>9</v>
      </c>
      <c r="C155">
        <v>0</v>
      </c>
      <c r="D155" t="s">
        <v>560</v>
      </c>
    </row>
    <row r="156" spans="1:5" x14ac:dyDescent="0.4">
      <c r="A156" t="s">
        <v>334</v>
      </c>
      <c r="B156">
        <v>10</v>
      </c>
      <c r="C156">
        <v>1</v>
      </c>
      <c r="D156" t="s">
        <v>562</v>
      </c>
      <c r="E156" t="s">
        <v>581</v>
      </c>
    </row>
    <row r="157" spans="1:5" x14ac:dyDescent="0.4">
      <c r="A157" t="s">
        <v>335</v>
      </c>
      <c r="B157">
        <v>10</v>
      </c>
      <c r="C157">
        <v>1</v>
      </c>
      <c r="D157" t="s">
        <v>560</v>
      </c>
      <c r="E157" t="s">
        <v>578</v>
      </c>
    </row>
    <row r="158" spans="1:5" x14ac:dyDescent="0.4">
      <c r="A158" t="s">
        <v>336</v>
      </c>
      <c r="B158">
        <v>10</v>
      </c>
      <c r="C158">
        <v>1</v>
      </c>
      <c r="D158" t="s">
        <v>561</v>
      </c>
      <c r="E158" t="s">
        <v>577</v>
      </c>
    </row>
    <row r="159" spans="1:5" x14ac:dyDescent="0.4">
      <c r="A159" t="s">
        <v>337</v>
      </c>
      <c r="B159">
        <v>10</v>
      </c>
      <c r="C159">
        <v>1</v>
      </c>
      <c r="D159" t="s">
        <v>562</v>
      </c>
      <c r="E159" t="s">
        <v>573</v>
      </c>
    </row>
    <row r="160" spans="1:5" x14ac:dyDescent="0.4">
      <c r="A160" t="s">
        <v>338</v>
      </c>
      <c r="B160">
        <v>10</v>
      </c>
      <c r="C160">
        <v>1</v>
      </c>
      <c r="D160" t="s">
        <v>560</v>
      </c>
      <c r="E160" t="s">
        <v>572</v>
      </c>
    </row>
    <row r="161" spans="1:5" x14ac:dyDescent="0.4">
      <c r="A161" t="s">
        <v>339</v>
      </c>
      <c r="B161">
        <v>10</v>
      </c>
      <c r="C161">
        <v>1</v>
      </c>
      <c r="D161" t="s">
        <v>561</v>
      </c>
      <c r="E161" t="s">
        <v>569</v>
      </c>
    </row>
    <row r="162" spans="1:5" x14ac:dyDescent="0.4">
      <c r="A162" t="s">
        <v>340</v>
      </c>
      <c r="B162">
        <v>10</v>
      </c>
      <c r="C162">
        <v>1</v>
      </c>
      <c r="D162" t="s">
        <v>560</v>
      </c>
      <c r="E162" t="s">
        <v>570</v>
      </c>
    </row>
    <row r="163" spans="1:5" x14ac:dyDescent="0.4">
      <c r="A163" t="s">
        <v>341</v>
      </c>
      <c r="B163">
        <v>10</v>
      </c>
      <c r="C163">
        <v>0</v>
      </c>
      <c r="D163" t="s">
        <v>560</v>
      </c>
    </row>
    <row r="164" spans="1:5" x14ac:dyDescent="0.4">
      <c r="A164" t="s">
        <v>342</v>
      </c>
      <c r="B164">
        <v>10</v>
      </c>
      <c r="C164">
        <v>0</v>
      </c>
      <c r="D164" t="s">
        <v>560</v>
      </c>
    </row>
    <row r="165" spans="1:5" x14ac:dyDescent="0.4">
      <c r="A165" t="s">
        <v>343</v>
      </c>
      <c r="B165">
        <v>10</v>
      </c>
      <c r="C165">
        <v>0</v>
      </c>
      <c r="D165" t="s">
        <v>562</v>
      </c>
    </row>
    <row r="166" spans="1:5" x14ac:dyDescent="0.4">
      <c r="A166" t="s">
        <v>344</v>
      </c>
      <c r="B166">
        <v>10</v>
      </c>
      <c r="C166">
        <v>0</v>
      </c>
      <c r="D166" t="s">
        <v>562</v>
      </c>
    </row>
    <row r="167" spans="1:5" x14ac:dyDescent="0.4">
      <c r="A167" t="s">
        <v>345</v>
      </c>
      <c r="B167">
        <v>10</v>
      </c>
      <c r="C167">
        <v>0</v>
      </c>
      <c r="D167" t="s">
        <v>560</v>
      </c>
    </row>
    <row r="168" spans="1:5" x14ac:dyDescent="0.4">
      <c r="A168" t="s">
        <v>346</v>
      </c>
      <c r="B168">
        <v>10</v>
      </c>
      <c r="C168">
        <v>0</v>
      </c>
      <c r="D168" t="s">
        <v>561</v>
      </c>
    </row>
    <row r="169" spans="1:5" x14ac:dyDescent="0.4">
      <c r="A169" t="s">
        <v>347</v>
      </c>
      <c r="B169">
        <v>10</v>
      </c>
      <c r="C169">
        <v>0</v>
      </c>
      <c r="D169" t="s">
        <v>562</v>
      </c>
    </row>
    <row r="170" spans="1:5" x14ac:dyDescent="0.4">
      <c r="A170" t="s">
        <v>348</v>
      </c>
      <c r="B170">
        <v>10</v>
      </c>
      <c r="C170">
        <v>0</v>
      </c>
      <c r="D170" t="s">
        <v>561</v>
      </c>
    </row>
    <row r="171" spans="1:5" x14ac:dyDescent="0.4">
      <c r="A171" t="s">
        <v>349</v>
      </c>
      <c r="B171">
        <v>10</v>
      </c>
      <c r="C171">
        <v>0</v>
      </c>
      <c r="D171" t="s">
        <v>560</v>
      </c>
    </row>
    <row r="172" spans="1:5" x14ac:dyDescent="0.4">
      <c r="A172" t="s">
        <v>350</v>
      </c>
      <c r="B172">
        <v>11</v>
      </c>
      <c r="C172">
        <v>1</v>
      </c>
      <c r="D172" t="s">
        <v>560</v>
      </c>
      <c r="E172" t="s">
        <v>578</v>
      </c>
    </row>
    <row r="173" spans="1:5" x14ac:dyDescent="0.4">
      <c r="A173" t="s">
        <v>351</v>
      </c>
      <c r="B173">
        <v>11</v>
      </c>
      <c r="C173">
        <v>1</v>
      </c>
      <c r="D173" t="s">
        <v>560</v>
      </c>
      <c r="E173" t="s">
        <v>585</v>
      </c>
    </row>
    <row r="174" spans="1:5" x14ac:dyDescent="0.4">
      <c r="A174" t="s">
        <v>352</v>
      </c>
      <c r="B174">
        <v>11</v>
      </c>
      <c r="C174">
        <v>1</v>
      </c>
      <c r="D174" t="s">
        <v>562</v>
      </c>
      <c r="E174" t="s">
        <v>570</v>
      </c>
    </row>
    <row r="175" spans="1:5" x14ac:dyDescent="0.4">
      <c r="A175" t="s">
        <v>353</v>
      </c>
      <c r="B175">
        <v>11</v>
      </c>
      <c r="C175">
        <v>1</v>
      </c>
      <c r="D175" t="s">
        <v>561</v>
      </c>
      <c r="E175" t="s">
        <v>591</v>
      </c>
    </row>
    <row r="176" spans="1:5" x14ac:dyDescent="0.4">
      <c r="A176" t="s">
        <v>354</v>
      </c>
      <c r="B176">
        <v>11</v>
      </c>
      <c r="C176">
        <v>0</v>
      </c>
      <c r="D176" t="s">
        <v>562</v>
      </c>
    </row>
    <row r="177" spans="1:5" x14ac:dyDescent="0.4">
      <c r="A177" t="s">
        <v>355</v>
      </c>
      <c r="B177">
        <v>11</v>
      </c>
      <c r="C177">
        <v>0</v>
      </c>
      <c r="D177" t="s">
        <v>560</v>
      </c>
    </row>
    <row r="178" spans="1:5" x14ac:dyDescent="0.4">
      <c r="A178" t="s">
        <v>356</v>
      </c>
      <c r="B178">
        <v>11</v>
      </c>
      <c r="C178">
        <v>0</v>
      </c>
      <c r="D178" t="s">
        <v>562</v>
      </c>
    </row>
    <row r="179" spans="1:5" x14ac:dyDescent="0.4">
      <c r="A179" t="s">
        <v>357</v>
      </c>
      <c r="B179">
        <v>11</v>
      </c>
      <c r="C179">
        <v>0</v>
      </c>
      <c r="D179" t="s">
        <v>560</v>
      </c>
    </row>
    <row r="180" spans="1:5" x14ac:dyDescent="0.4">
      <c r="A180" t="s">
        <v>358</v>
      </c>
      <c r="B180">
        <v>11</v>
      </c>
      <c r="C180">
        <v>0</v>
      </c>
      <c r="D180" t="s">
        <v>560</v>
      </c>
    </row>
    <row r="181" spans="1:5" x14ac:dyDescent="0.4">
      <c r="A181" t="s">
        <v>359</v>
      </c>
      <c r="B181">
        <v>11</v>
      </c>
      <c r="C181">
        <v>0</v>
      </c>
      <c r="D181" t="s">
        <v>561</v>
      </c>
    </row>
    <row r="182" spans="1:5" x14ac:dyDescent="0.4">
      <c r="A182" t="s">
        <v>360</v>
      </c>
      <c r="B182">
        <v>11</v>
      </c>
      <c r="C182">
        <v>0</v>
      </c>
      <c r="D182" t="s">
        <v>561</v>
      </c>
    </row>
    <row r="183" spans="1:5" x14ac:dyDescent="0.4">
      <c r="A183" t="s">
        <v>361</v>
      </c>
      <c r="B183">
        <v>11</v>
      </c>
      <c r="C183">
        <v>0</v>
      </c>
      <c r="D183" t="s">
        <v>562</v>
      </c>
    </row>
    <row r="184" spans="1:5" x14ac:dyDescent="0.4">
      <c r="A184" t="s">
        <v>362</v>
      </c>
      <c r="B184">
        <v>11</v>
      </c>
      <c r="C184">
        <v>0</v>
      </c>
      <c r="D184" t="s">
        <v>561</v>
      </c>
    </row>
    <row r="185" spans="1:5" x14ac:dyDescent="0.4">
      <c r="A185" t="s">
        <v>363</v>
      </c>
      <c r="B185">
        <v>11</v>
      </c>
      <c r="C185">
        <v>0</v>
      </c>
      <c r="D185" t="s">
        <v>561</v>
      </c>
    </row>
    <row r="186" spans="1:5" x14ac:dyDescent="0.4">
      <c r="A186" t="s">
        <v>364</v>
      </c>
      <c r="B186">
        <v>11</v>
      </c>
      <c r="C186">
        <v>0</v>
      </c>
      <c r="D186" t="s">
        <v>562</v>
      </c>
    </row>
    <row r="187" spans="1:5" x14ac:dyDescent="0.4">
      <c r="A187" t="s">
        <v>365</v>
      </c>
      <c r="B187">
        <v>12</v>
      </c>
      <c r="C187">
        <v>1</v>
      </c>
      <c r="D187" t="s">
        <v>562</v>
      </c>
      <c r="E187" t="s">
        <v>587</v>
      </c>
    </row>
    <row r="188" spans="1:5" x14ac:dyDescent="0.4">
      <c r="A188" t="s">
        <v>366</v>
      </c>
      <c r="B188">
        <v>12</v>
      </c>
      <c r="C188">
        <v>1</v>
      </c>
      <c r="D188" t="s">
        <v>562</v>
      </c>
      <c r="E188" t="s">
        <v>594</v>
      </c>
    </row>
    <row r="189" spans="1:5" x14ac:dyDescent="0.4">
      <c r="A189" t="s">
        <v>367</v>
      </c>
      <c r="B189">
        <v>12</v>
      </c>
      <c r="C189">
        <v>1</v>
      </c>
      <c r="D189" t="s">
        <v>561</v>
      </c>
      <c r="E189" t="s">
        <v>582</v>
      </c>
    </row>
    <row r="190" spans="1:5" x14ac:dyDescent="0.4">
      <c r="A190" t="s">
        <v>368</v>
      </c>
      <c r="B190">
        <v>12</v>
      </c>
      <c r="C190">
        <v>1</v>
      </c>
      <c r="D190" t="s">
        <v>560</v>
      </c>
      <c r="E190" t="s">
        <v>583</v>
      </c>
    </row>
    <row r="191" spans="1:5" x14ac:dyDescent="0.4">
      <c r="A191" t="s">
        <v>369</v>
      </c>
      <c r="B191">
        <v>12</v>
      </c>
      <c r="C191">
        <v>1</v>
      </c>
      <c r="D191" t="s">
        <v>561</v>
      </c>
      <c r="E191" t="s">
        <v>582</v>
      </c>
    </row>
    <row r="192" spans="1:5" x14ac:dyDescent="0.4">
      <c r="A192" t="s">
        <v>370</v>
      </c>
      <c r="B192">
        <v>12</v>
      </c>
      <c r="C192">
        <v>1</v>
      </c>
      <c r="D192" t="s">
        <v>562</v>
      </c>
      <c r="E192" t="s">
        <v>591</v>
      </c>
    </row>
    <row r="193" spans="1:5" x14ac:dyDescent="0.4">
      <c r="A193" t="s">
        <v>371</v>
      </c>
      <c r="B193">
        <v>12</v>
      </c>
      <c r="C193">
        <v>1</v>
      </c>
      <c r="D193" t="s">
        <v>562</v>
      </c>
      <c r="E193" t="s">
        <v>588</v>
      </c>
    </row>
    <row r="194" spans="1:5" x14ac:dyDescent="0.4">
      <c r="A194" t="s">
        <v>372</v>
      </c>
      <c r="B194">
        <v>12</v>
      </c>
      <c r="C194">
        <v>0</v>
      </c>
      <c r="D194" t="s">
        <v>562</v>
      </c>
    </row>
    <row r="195" spans="1:5" x14ac:dyDescent="0.4">
      <c r="A195" t="s">
        <v>373</v>
      </c>
      <c r="B195">
        <v>12</v>
      </c>
      <c r="C195">
        <v>0</v>
      </c>
      <c r="D195" t="s">
        <v>562</v>
      </c>
    </row>
    <row r="196" spans="1:5" x14ac:dyDescent="0.4">
      <c r="A196" t="s">
        <v>374</v>
      </c>
      <c r="B196">
        <v>12</v>
      </c>
      <c r="C196">
        <v>0</v>
      </c>
      <c r="D196" t="s">
        <v>560</v>
      </c>
    </row>
    <row r="197" spans="1:5" x14ac:dyDescent="0.4">
      <c r="A197" t="s">
        <v>375</v>
      </c>
      <c r="B197">
        <v>12</v>
      </c>
      <c r="C197">
        <v>0</v>
      </c>
      <c r="D197" t="s">
        <v>561</v>
      </c>
    </row>
    <row r="198" spans="1:5" x14ac:dyDescent="0.4">
      <c r="A198" t="s">
        <v>376</v>
      </c>
      <c r="B198">
        <v>12</v>
      </c>
      <c r="C198">
        <v>0</v>
      </c>
      <c r="D198" t="s">
        <v>562</v>
      </c>
    </row>
    <row r="199" spans="1:5" x14ac:dyDescent="0.4">
      <c r="A199" t="s">
        <v>377</v>
      </c>
      <c r="B199">
        <v>13</v>
      </c>
      <c r="C199">
        <v>1</v>
      </c>
      <c r="D199" t="s">
        <v>561</v>
      </c>
      <c r="E199" t="s">
        <v>573</v>
      </c>
    </row>
    <row r="200" spans="1:5" x14ac:dyDescent="0.4">
      <c r="A200" t="s">
        <v>378</v>
      </c>
      <c r="B200">
        <v>13</v>
      </c>
      <c r="C200">
        <v>1</v>
      </c>
      <c r="D200" t="s">
        <v>562</v>
      </c>
      <c r="E200" t="s">
        <v>578</v>
      </c>
    </row>
    <row r="201" spans="1:5" x14ac:dyDescent="0.4">
      <c r="A201" t="s">
        <v>379</v>
      </c>
      <c r="B201">
        <v>13</v>
      </c>
      <c r="C201">
        <v>1</v>
      </c>
      <c r="D201" t="s">
        <v>562</v>
      </c>
      <c r="E201" t="s">
        <v>574</v>
      </c>
    </row>
    <row r="202" spans="1:5" x14ac:dyDescent="0.4">
      <c r="A202" t="s">
        <v>380</v>
      </c>
      <c r="B202">
        <v>13</v>
      </c>
      <c r="C202">
        <v>1</v>
      </c>
      <c r="D202" t="s">
        <v>562</v>
      </c>
      <c r="E202" t="s">
        <v>581</v>
      </c>
    </row>
    <row r="203" spans="1:5" x14ac:dyDescent="0.4">
      <c r="A203" t="s">
        <v>381</v>
      </c>
      <c r="B203">
        <v>13</v>
      </c>
      <c r="C203">
        <v>1</v>
      </c>
      <c r="D203" t="s">
        <v>561</v>
      </c>
      <c r="E203" t="s">
        <v>592</v>
      </c>
    </row>
    <row r="204" spans="1:5" x14ac:dyDescent="0.4">
      <c r="A204" t="s">
        <v>382</v>
      </c>
      <c r="B204">
        <v>13</v>
      </c>
      <c r="C204">
        <v>1</v>
      </c>
      <c r="D204" t="s">
        <v>560</v>
      </c>
      <c r="E204" t="s">
        <v>585</v>
      </c>
    </row>
    <row r="205" spans="1:5" x14ac:dyDescent="0.4">
      <c r="A205" t="s">
        <v>383</v>
      </c>
      <c r="B205">
        <v>13</v>
      </c>
      <c r="C205">
        <v>1</v>
      </c>
      <c r="D205" t="s">
        <v>560</v>
      </c>
      <c r="E205" t="s">
        <v>580</v>
      </c>
    </row>
    <row r="206" spans="1:5" x14ac:dyDescent="0.4">
      <c r="A206" t="s">
        <v>384</v>
      </c>
      <c r="B206">
        <v>13</v>
      </c>
      <c r="C206">
        <v>0</v>
      </c>
      <c r="D206" t="s">
        <v>561</v>
      </c>
    </row>
    <row r="207" spans="1:5" x14ac:dyDescent="0.4">
      <c r="A207" t="s">
        <v>385</v>
      </c>
      <c r="B207">
        <v>13</v>
      </c>
      <c r="C207">
        <v>0</v>
      </c>
      <c r="D207" t="s">
        <v>562</v>
      </c>
    </row>
    <row r="208" spans="1:5" x14ac:dyDescent="0.4">
      <c r="A208" t="s">
        <v>386</v>
      </c>
      <c r="B208">
        <v>13</v>
      </c>
      <c r="C208">
        <v>0</v>
      </c>
      <c r="D208" t="s">
        <v>560</v>
      </c>
    </row>
    <row r="209" spans="1:5" x14ac:dyDescent="0.4">
      <c r="A209" t="s">
        <v>387</v>
      </c>
      <c r="B209">
        <v>13</v>
      </c>
      <c r="C209">
        <v>0</v>
      </c>
      <c r="D209" t="s">
        <v>560</v>
      </c>
    </row>
    <row r="210" spans="1:5" x14ac:dyDescent="0.4">
      <c r="A210" t="s">
        <v>388</v>
      </c>
      <c r="B210">
        <v>13</v>
      </c>
      <c r="C210">
        <v>0</v>
      </c>
      <c r="D210" t="s">
        <v>560</v>
      </c>
    </row>
    <row r="211" spans="1:5" x14ac:dyDescent="0.4">
      <c r="A211" t="s">
        <v>389</v>
      </c>
      <c r="B211">
        <v>13</v>
      </c>
      <c r="C211">
        <v>0</v>
      </c>
      <c r="D211" t="s">
        <v>560</v>
      </c>
    </row>
    <row r="212" spans="1:5" x14ac:dyDescent="0.4">
      <c r="A212" t="s">
        <v>390</v>
      </c>
      <c r="B212">
        <v>13</v>
      </c>
      <c r="C212">
        <v>0</v>
      </c>
      <c r="D212" t="s">
        <v>561</v>
      </c>
    </row>
    <row r="213" spans="1:5" x14ac:dyDescent="0.4">
      <c r="A213" t="s">
        <v>391</v>
      </c>
      <c r="B213">
        <v>13</v>
      </c>
      <c r="C213">
        <v>0</v>
      </c>
      <c r="D213" t="s">
        <v>562</v>
      </c>
    </row>
    <row r="214" spans="1:5" x14ac:dyDescent="0.4">
      <c r="A214" t="s">
        <v>392</v>
      </c>
      <c r="B214">
        <v>13</v>
      </c>
      <c r="C214">
        <v>0</v>
      </c>
      <c r="D214" t="s">
        <v>561</v>
      </c>
    </row>
    <row r="215" spans="1:5" x14ac:dyDescent="0.4">
      <c r="A215" t="s">
        <v>393</v>
      </c>
      <c r="B215">
        <v>13</v>
      </c>
      <c r="C215">
        <v>0</v>
      </c>
      <c r="D215" t="s">
        <v>561</v>
      </c>
    </row>
    <row r="216" spans="1:5" x14ac:dyDescent="0.4">
      <c r="A216" t="s">
        <v>394</v>
      </c>
      <c r="B216">
        <v>13</v>
      </c>
      <c r="C216">
        <v>0</v>
      </c>
      <c r="D216" t="s">
        <v>560</v>
      </c>
    </row>
    <row r="217" spans="1:5" x14ac:dyDescent="0.4">
      <c r="A217" t="s">
        <v>395</v>
      </c>
      <c r="B217">
        <v>14</v>
      </c>
      <c r="C217">
        <v>1</v>
      </c>
      <c r="D217" t="s">
        <v>562</v>
      </c>
      <c r="E217" t="s">
        <v>565</v>
      </c>
    </row>
    <row r="218" spans="1:5" x14ac:dyDescent="0.4">
      <c r="A218" t="s">
        <v>396</v>
      </c>
      <c r="B218">
        <v>14</v>
      </c>
      <c r="C218">
        <v>1</v>
      </c>
      <c r="D218" t="s">
        <v>561</v>
      </c>
      <c r="E218" t="s">
        <v>581</v>
      </c>
    </row>
    <row r="219" spans="1:5" x14ac:dyDescent="0.4">
      <c r="A219" t="s">
        <v>397</v>
      </c>
      <c r="B219">
        <v>14</v>
      </c>
      <c r="C219">
        <v>1</v>
      </c>
      <c r="D219" t="s">
        <v>561</v>
      </c>
      <c r="E219" t="s">
        <v>574</v>
      </c>
    </row>
    <row r="220" spans="1:5" x14ac:dyDescent="0.4">
      <c r="A220" t="s">
        <v>398</v>
      </c>
      <c r="B220">
        <v>14</v>
      </c>
      <c r="C220">
        <v>1</v>
      </c>
      <c r="D220" t="s">
        <v>562</v>
      </c>
      <c r="E220" t="s">
        <v>600</v>
      </c>
    </row>
    <row r="221" spans="1:5" x14ac:dyDescent="0.4">
      <c r="A221" t="s">
        <v>399</v>
      </c>
      <c r="B221">
        <v>14</v>
      </c>
      <c r="C221">
        <v>1</v>
      </c>
      <c r="D221" t="s">
        <v>562</v>
      </c>
      <c r="E221" t="s">
        <v>582</v>
      </c>
    </row>
    <row r="222" spans="1:5" x14ac:dyDescent="0.4">
      <c r="A222" t="s">
        <v>400</v>
      </c>
      <c r="B222">
        <v>14</v>
      </c>
      <c r="C222">
        <v>0</v>
      </c>
      <c r="D222" t="s">
        <v>562</v>
      </c>
    </row>
    <row r="223" spans="1:5" x14ac:dyDescent="0.4">
      <c r="A223" t="s">
        <v>401</v>
      </c>
      <c r="B223">
        <v>14</v>
      </c>
      <c r="C223">
        <v>0</v>
      </c>
      <c r="D223" t="s">
        <v>561</v>
      </c>
    </row>
    <row r="224" spans="1:5" x14ac:dyDescent="0.4">
      <c r="A224" t="s">
        <v>402</v>
      </c>
      <c r="B224">
        <v>14</v>
      </c>
      <c r="C224">
        <v>0</v>
      </c>
      <c r="D224" t="s">
        <v>561</v>
      </c>
    </row>
    <row r="225" spans="1:5" x14ac:dyDescent="0.4">
      <c r="A225" t="s">
        <v>403</v>
      </c>
      <c r="B225">
        <v>14</v>
      </c>
      <c r="C225">
        <v>0</v>
      </c>
      <c r="D225" t="s">
        <v>560</v>
      </c>
    </row>
    <row r="226" spans="1:5" x14ac:dyDescent="0.4">
      <c r="A226" t="s">
        <v>404</v>
      </c>
      <c r="B226">
        <v>14</v>
      </c>
      <c r="C226">
        <v>0</v>
      </c>
      <c r="D226" t="s">
        <v>561</v>
      </c>
    </row>
    <row r="227" spans="1:5" x14ac:dyDescent="0.4">
      <c r="A227" t="s">
        <v>405</v>
      </c>
      <c r="B227">
        <v>14</v>
      </c>
      <c r="C227">
        <v>0</v>
      </c>
      <c r="D227" t="s">
        <v>561</v>
      </c>
    </row>
    <row r="228" spans="1:5" x14ac:dyDescent="0.4">
      <c r="A228" t="s">
        <v>406</v>
      </c>
      <c r="B228">
        <v>14</v>
      </c>
      <c r="C228">
        <v>0</v>
      </c>
      <c r="D228" t="s">
        <v>560</v>
      </c>
    </row>
    <row r="229" spans="1:5" x14ac:dyDescent="0.4">
      <c r="A229" t="s">
        <v>407</v>
      </c>
      <c r="B229">
        <v>14</v>
      </c>
      <c r="C229">
        <v>0</v>
      </c>
      <c r="D229" t="s">
        <v>560</v>
      </c>
    </row>
    <row r="230" spans="1:5" x14ac:dyDescent="0.4">
      <c r="A230" t="s">
        <v>408</v>
      </c>
      <c r="B230">
        <v>14</v>
      </c>
      <c r="C230">
        <v>0</v>
      </c>
      <c r="D230" t="s">
        <v>561</v>
      </c>
    </row>
    <row r="231" spans="1:5" x14ac:dyDescent="0.4">
      <c r="A231" t="s">
        <v>409</v>
      </c>
      <c r="B231">
        <v>14</v>
      </c>
      <c r="C231">
        <v>0</v>
      </c>
      <c r="D231" t="s">
        <v>560</v>
      </c>
    </row>
    <row r="232" spans="1:5" x14ac:dyDescent="0.4">
      <c r="A232" t="s">
        <v>410</v>
      </c>
      <c r="B232">
        <v>15</v>
      </c>
      <c r="C232">
        <v>1</v>
      </c>
      <c r="D232" t="s">
        <v>562</v>
      </c>
      <c r="E232" t="s">
        <v>574</v>
      </c>
    </row>
    <row r="233" spans="1:5" x14ac:dyDescent="0.4">
      <c r="A233" t="s">
        <v>411</v>
      </c>
      <c r="B233">
        <v>15</v>
      </c>
      <c r="C233">
        <v>1</v>
      </c>
      <c r="D233" t="s">
        <v>562</v>
      </c>
      <c r="E233" t="s">
        <v>591</v>
      </c>
    </row>
    <row r="234" spans="1:5" x14ac:dyDescent="0.4">
      <c r="A234" t="s">
        <v>412</v>
      </c>
      <c r="B234">
        <v>15</v>
      </c>
      <c r="C234">
        <v>1</v>
      </c>
      <c r="D234" t="s">
        <v>562</v>
      </c>
      <c r="E234" t="s">
        <v>587</v>
      </c>
    </row>
    <row r="235" spans="1:5" x14ac:dyDescent="0.4">
      <c r="A235" t="s">
        <v>413</v>
      </c>
      <c r="B235">
        <v>15</v>
      </c>
      <c r="C235">
        <v>1</v>
      </c>
      <c r="D235" t="s">
        <v>562</v>
      </c>
      <c r="E235" t="s">
        <v>586</v>
      </c>
    </row>
    <row r="236" spans="1:5" x14ac:dyDescent="0.4">
      <c r="A236" t="s">
        <v>414</v>
      </c>
      <c r="B236">
        <v>15</v>
      </c>
      <c r="C236">
        <v>1</v>
      </c>
      <c r="D236" t="s">
        <v>562</v>
      </c>
      <c r="E236" t="s">
        <v>588</v>
      </c>
    </row>
    <row r="237" spans="1:5" x14ac:dyDescent="0.4">
      <c r="A237" t="s">
        <v>415</v>
      </c>
      <c r="B237">
        <v>15</v>
      </c>
      <c r="C237">
        <v>1</v>
      </c>
      <c r="D237" t="s">
        <v>562</v>
      </c>
      <c r="E237" t="s">
        <v>589</v>
      </c>
    </row>
    <row r="238" spans="1:5" x14ac:dyDescent="0.4">
      <c r="A238" t="s">
        <v>416</v>
      </c>
      <c r="B238">
        <v>15</v>
      </c>
      <c r="C238">
        <v>1</v>
      </c>
      <c r="D238" t="s">
        <v>560</v>
      </c>
      <c r="E238" t="s">
        <v>588</v>
      </c>
    </row>
    <row r="239" spans="1:5" x14ac:dyDescent="0.4">
      <c r="A239" t="s">
        <v>417</v>
      </c>
      <c r="B239">
        <v>15</v>
      </c>
      <c r="C239">
        <v>1</v>
      </c>
      <c r="D239" t="s">
        <v>561</v>
      </c>
      <c r="E239" t="s">
        <v>579</v>
      </c>
    </row>
    <row r="240" spans="1:5" x14ac:dyDescent="0.4">
      <c r="A240" t="s">
        <v>418</v>
      </c>
      <c r="B240">
        <v>15</v>
      </c>
      <c r="C240">
        <v>0</v>
      </c>
      <c r="D240" t="s">
        <v>562</v>
      </c>
    </row>
    <row r="241" spans="1:5" x14ac:dyDescent="0.4">
      <c r="A241" t="s">
        <v>419</v>
      </c>
      <c r="B241">
        <v>15</v>
      </c>
      <c r="C241">
        <v>0</v>
      </c>
      <c r="D241" t="s">
        <v>561</v>
      </c>
    </row>
    <row r="242" spans="1:5" x14ac:dyDescent="0.4">
      <c r="A242" t="s">
        <v>420</v>
      </c>
      <c r="B242">
        <v>15</v>
      </c>
      <c r="C242">
        <v>0</v>
      </c>
      <c r="D242" t="s">
        <v>562</v>
      </c>
    </row>
    <row r="243" spans="1:5" x14ac:dyDescent="0.4">
      <c r="A243" t="s">
        <v>421</v>
      </c>
      <c r="B243">
        <v>15</v>
      </c>
      <c r="C243">
        <v>0</v>
      </c>
      <c r="D243" t="s">
        <v>561</v>
      </c>
    </row>
    <row r="244" spans="1:5" x14ac:dyDescent="0.4">
      <c r="A244" t="s">
        <v>422</v>
      </c>
      <c r="B244">
        <v>15</v>
      </c>
      <c r="C244">
        <v>0</v>
      </c>
      <c r="D244" t="s">
        <v>562</v>
      </c>
    </row>
    <row r="245" spans="1:5" x14ac:dyDescent="0.4">
      <c r="A245" t="s">
        <v>423</v>
      </c>
      <c r="B245">
        <v>15</v>
      </c>
      <c r="C245">
        <v>0</v>
      </c>
      <c r="D245" t="s">
        <v>560</v>
      </c>
    </row>
    <row r="246" spans="1:5" x14ac:dyDescent="0.4">
      <c r="A246" t="s">
        <v>424</v>
      </c>
      <c r="B246">
        <v>16</v>
      </c>
      <c r="C246">
        <v>1</v>
      </c>
      <c r="D246" t="s">
        <v>562</v>
      </c>
      <c r="E246" t="s">
        <v>592</v>
      </c>
    </row>
    <row r="247" spans="1:5" x14ac:dyDescent="0.4">
      <c r="A247" t="s">
        <v>425</v>
      </c>
      <c r="B247">
        <v>16</v>
      </c>
      <c r="C247">
        <v>1</v>
      </c>
      <c r="D247" t="s">
        <v>562</v>
      </c>
      <c r="E247" t="s">
        <v>575</v>
      </c>
    </row>
    <row r="248" spans="1:5" x14ac:dyDescent="0.4">
      <c r="A248" t="s">
        <v>426</v>
      </c>
      <c r="B248">
        <v>16</v>
      </c>
      <c r="C248">
        <v>1</v>
      </c>
      <c r="D248" t="s">
        <v>560</v>
      </c>
      <c r="E248" t="s">
        <v>592</v>
      </c>
    </row>
    <row r="249" spans="1:5" x14ac:dyDescent="0.4">
      <c r="A249" t="s">
        <v>427</v>
      </c>
      <c r="B249">
        <v>16</v>
      </c>
      <c r="C249">
        <v>1</v>
      </c>
      <c r="D249" t="s">
        <v>562</v>
      </c>
      <c r="E249" t="s">
        <v>594</v>
      </c>
    </row>
    <row r="250" spans="1:5" x14ac:dyDescent="0.4">
      <c r="A250" t="s">
        <v>428</v>
      </c>
      <c r="B250">
        <v>16</v>
      </c>
      <c r="C250">
        <v>1</v>
      </c>
      <c r="D250" t="s">
        <v>560</v>
      </c>
      <c r="E250" t="s">
        <v>569</v>
      </c>
    </row>
    <row r="251" spans="1:5" x14ac:dyDescent="0.4">
      <c r="A251" t="s">
        <v>429</v>
      </c>
      <c r="B251">
        <v>16</v>
      </c>
      <c r="C251">
        <v>0</v>
      </c>
      <c r="D251" t="s">
        <v>560</v>
      </c>
    </row>
    <row r="252" spans="1:5" x14ac:dyDescent="0.4">
      <c r="A252" t="s">
        <v>430</v>
      </c>
      <c r="B252">
        <v>16</v>
      </c>
      <c r="C252">
        <v>0</v>
      </c>
      <c r="D252" t="s">
        <v>561</v>
      </c>
    </row>
    <row r="253" spans="1:5" x14ac:dyDescent="0.4">
      <c r="A253" t="s">
        <v>431</v>
      </c>
      <c r="B253">
        <v>16</v>
      </c>
      <c r="C253">
        <v>0</v>
      </c>
      <c r="D253" t="s">
        <v>561</v>
      </c>
    </row>
    <row r="254" spans="1:5" x14ac:dyDescent="0.4">
      <c r="A254" t="s">
        <v>432</v>
      </c>
      <c r="B254">
        <v>16</v>
      </c>
      <c r="C254">
        <v>0</v>
      </c>
      <c r="D254" t="s">
        <v>561</v>
      </c>
    </row>
    <row r="255" spans="1:5" x14ac:dyDescent="0.4">
      <c r="A255" t="s">
        <v>433</v>
      </c>
      <c r="B255">
        <v>16</v>
      </c>
      <c r="C255">
        <v>0</v>
      </c>
      <c r="D255" t="s">
        <v>562</v>
      </c>
    </row>
    <row r="256" spans="1:5" x14ac:dyDescent="0.4">
      <c r="A256" t="s">
        <v>434</v>
      </c>
      <c r="B256">
        <v>16</v>
      </c>
      <c r="C256">
        <v>0</v>
      </c>
      <c r="D256" t="s">
        <v>562</v>
      </c>
    </row>
    <row r="257" spans="1:5" x14ac:dyDescent="0.4">
      <c r="A257" t="s">
        <v>435</v>
      </c>
      <c r="B257">
        <v>16</v>
      </c>
      <c r="C257">
        <v>0</v>
      </c>
      <c r="D257" t="s">
        <v>560</v>
      </c>
    </row>
    <row r="258" spans="1:5" x14ac:dyDescent="0.4">
      <c r="A258" t="s">
        <v>436</v>
      </c>
      <c r="B258">
        <v>16</v>
      </c>
      <c r="C258">
        <v>0</v>
      </c>
      <c r="D258" t="s">
        <v>560</v>
      </c>
    </row>
    <row r="259" spans="1:5" x14ac:dyDescent="0.4">
      <c r="A259" t="s">
        <v>437</v>
      </c>
      <c r="B259">
        <v>16</v>
      </c>
      <c r="C259">
        <v>0</v>
      </c>
      <c r="D259" t="s">
        <v>561</v>
      </c>
    </row>
    <row r="260" spans="1:5" x14ac:dyDescent="0.4">
      <c r="A260" t="s">
        <v>438</v>
      </c>
      <c r="B260">
        <v>16</v>
      </c>
      <c r="C260">
        <v>0</v>
      </c>
      <c r="D260" t="s">
        <v>561</v>
      </c>
    </row>
    <row r="261" spans="1:5" x14ac:dyDescent="0.4">
      <c r="A261" t="s">
        <v>439</v>
      </c>
      <c r="B261">
        <v>16</v>
      </c>
      <c r="C261">
        <v>0</v>
      </c>
      <c r="D261" t="s">
        <v>561</v>
      </c>
    </row>
    <row r="262" spans="1:5" x14ac:dyDescent="0.4">
      <c r="A262" t="s">
        <v>440</v>
      </c>
      <c r="B262">
        <v>17</v>
      </c>
      <c r="C262">
        <v>1</v>
      </c>
      <c r="D262" t="s">
        <v>561</v>
      </c>
      <c r="E262" t="s">
        <v>576</v>
      </c>
    </row>
    <row r="263" spans="1:5" x14ac:dyDescent="0.4">
      <c r="A263" t="s">
        <v>441</v>
      </c>
      <c r="B263">
        <v>17</v>
      </c>
      <c r="C263">
        <v>1</v>
      </c>
      <c r="D263" t="s">
        <v>560</v>
      </c>
      <c r="E263" t="s">
        <v>581</v>
      </c>
    </row>
    <row r="264" spans="1:5" x14ac:dyDescent="0.4">
      <c r="A264" t="s">
        <v>442</v>
      </c>
      <c r="B264">
        <v>17</v>
      </c>
      <c r="C264">
        <v>1</v>
      </c>
      <c r="D264" t="s">
        <v>560</v>
      </c>
      <c r="E264" t="s">
        <v>583</v>
      </c>
    </row>
    <row r="265" spans="1:5" x14ac:dyDescent="0.4">
      <c r="A265" t="s">
        <v>443</v>
      </c>
      <c r="B265">
        <v>17</v>
      </c>
      <c r="C265">
        <v>1</v>
      </c>
      <c r="D265" t="s">
        <v>562</v>
      </c>
      <c r="E265" t="s">
        <v>583</v>
      </c>
    </row>
    <row r="266" spans="1:5" x14ac:dyDescent="0.4">
      <c r="A266" t="s">
        <v>444</v>
      </c>
      <c r="B266">
        <v>17</v>
      </c>
      <c r="C266">
        <v>1</v>
      </c>
      <c r="D266" t="s">
        <v>560</v>
      </c>
      <c r="E266" t="s">
        <v>600</v>
      </c>
    </row>
    <row r="267" spans="1:5" x14ac:dyDescent="0.4">
      <c r="A267" t="s">
        <v>445</v>
      </c>
      <c r="B267">
        <v>17</v>
      </c>
      <c r="C267">
        <v>1</v>
      </c>
      <c r="D267" t="s">
        <v>560</v>
      </c>
      <c r="E267" t="s">
        <v>565</v>
      </c>
    </row>
    <row r="268" spans="1:5" x14ac:dyDescent="0.4">
      <c r="A268" t="s">
        <v>446</v>
      </c>
      <c r="B268">
        <v>17</v>
      </c>
      <c r="C268">
        <v>1</v>
      </c>
      <c r="D268" t="s">
        <v>560</v>
      </c>
      <c r="E268" t="s">
        <v>568</v>
      </c>
    </row>
    <row r="269" spans="1:5" x14ac:dyDescent="0.4">
      <c r="A269" t="s">
        <v>447</v>
      </c>
      <c r="B269">
        <v>17</v>
      </c>
      <c r="C269">
        <v>1</v>
      </c>
      <c r="D269" t="s">
        <v>562</v>
      </c>
      <c r="E269" t="s">
        <v>587</v>
      </c>
    </row>
    <row r="270" spans="1:5" x14ac:dyDescent="0.4">
      <c r="A270" t="s">
        <v>448</v>
      </c>
      <c r="B270">
        <v>17</v>
      </c>
      <c r="C270">
        <v>1</v>
      </c>
      <c r="D270" t="s">
        <v>562</v>
      </c>
      <c r="E270" t="s">
        <v>577</v>
      </c>
    </row>
    <row r="271" spans="1:5" x14ac:dyDescent="0.4">
      <c r="A271" t="s">
        <v>449</v>
      </c>
      <c r="B271">
        <v>17</v>
      </c>
      <c r="C271">
        <v>0</v>
      </c>
      <c r="D271" t="s">
        <v>560</v>
      </c>
    </row>
    <row r="272" spans="1:5" x14ac:dyDescent="0.4">
      <c r="A272" t="s">
        <v>450</v>
      </c>
      <c r="B272">
        <v>17</v>
      </c>
      <c r="C272">
        <v>0</v>
      </c>
      <c r="D272" t="s">
        <v>560</v>
      </c>
    </row>
    <row r="273" spans="1:5" x14ac:dyDescent="0.4">
      <c r="A273" t="s">
        <v>451</v>
      </c>
      <c r="B273">
        <v>17</v>
      </c>
      <c r="C273">
        <v>0</v>
      </c>
      <c r="D273" t="s">
        <v>562</v>
      </c>
    </row>
    <row r="274" spans="1:5" x14ac:dyDescent="0.4">
      <c r="A274" t="s">
        <v>452</v>
      </c>
      <c r="B274">
        <v>17</v>
      </c>
      <c r="C274">
        <v>0</v>
      </c>
      <c r="D274" t="s">
        <v>561</v>
      </c>
    </row>
    <row r="275" spans="1:5" x14ac:dyDescent="0.4">
      <c r="A275" t="s">
        <v>453</v>
      </c>
      <c r="B275">
        <v>17</v>
      </c>
      <c r="C275">
        <v>0</v>
      </c>
      <c r="D275" t="s">
        <v>560</v>
      </c>
    </row>
    <row r="276" spans="1:5" x14ac:dyDescent="0.4">
      <c r="A276" t="s">
        <v>454</v>
      </c>
      <c r="B276">
        <v>17</v>
      </c>
      <c r="C276">
        <v>0</v>
      </c>
      <c r="D276" t="s">
        <v>560</v>
      </c>
    </row>
    <row r="277" spans="1:5" x14ac:dyDescent="0.4">
      <c r="A277" t="s">
        <v>455</v>
      </c>
      <c r="B277">
        <v>17</v>
      </c>
      <c r="C277">
        <v>0</v>
      </c>
      <c r="D277" t="s">
        <v>562</v>
      </c>
    </row>
    <row r="278" spans="1:5" x14ac:dyDescent="0.4">
      <c r="A278" t="s">
        <v>456</v>
      </c>
      <c r="B278">
        <v>18</v>
      </c>
      <c r="C278">
        <v>1</v>
      </c>
      <c r="D278" t="s">
        <v>561</v>
      </c>
      <c r="E278" t="s">
        <v>593</v>
      </c>
    </row>
    <row r="279" spans="1:5" x14ac:dyDescent="0.4">
      <c r="A279" t="s">
        <v>457</v>
      </c>
      <c r="B279">
        <v>18</v>
      </c>
      <c r="C279">
        <v>1</v>
      </c>
      <c r="D279" t="s">
        <v>561</v>
      </c>
      <c r="E279" t="s">
        <v>565</v>
      </c>
    </row>
    <row r="280" spans="1:5" x14ac:dyDescent="0.4">
      <c r="A280" t="s">
        <v>458</v>
      </c>
      <c r="B280">
        <v>18</v>
      </c>
      <c r="C280">
        <v>1</v>
      </c>
      <c r="D280" t="s">
        <v>561</v>
      </c>
      <c r="E280" t="s">
        <v>585</v>
      </c>
    </row>
    <row r="281" spans="1:5" x14ac:dyDescent="0.4">
      <c r="A281" t="s">
        <v>459</v>
      </c>
      <c r="B281">
        <v>18</v>
      </c>
      <c r="C281">
        <v>1</v>
      </c>
      <c r="D281" t="s">
        <v>562</v>
      </c>
      <c r="E281" t="s">
        <v>568</v>
      </c>
    </row>
    <row r="282" spans="1:5" x14ac:dyDescent="0.4">
      <c r="A282" t="s">
        <v>460</v>
      </c>
      <c r="B282">
        <v>18</v>
      </c>
      <c r="C282">
        <v>1</v>
      </c>
      <c r="D282" t="s">
        <v>561</v>
      </c>
      <c r="E282" t="s">
        <v>569</v>
      </c>
    </row>
    <row r="283" spans="1:5" x14ac:dyDescent="0.4">
      <c r="A283" t="s">
        <v>461</v>
      </c>
      <c r="B283">
        <v>18</v>
      </c>
      <c r="C283">
        <v>1</v>
      </c>
      <c r="D283" t="s">
        <v>562</v>
      </c>
      <c r="E283" t="s">
        <v>579</v>
      </c>
    </row>
    <row r="284" spans="1:5" x14ac:dyDescent="0.4">
      <c r="A284" t="s">
        <v>462</v>
      </c>
      <c r="B284">
        <v>18</v>
      </c>
      <c r="C284">
        <v>0</v>
      </c>
      <c r="D284" t="s">
        <v>560</v>
      </c>
    </row>
    <row r="285" spans="1:5" x14ac:dyDescent="0.4">
      <c r="A285" t="s">
        <v>463</v>
      </c>
      <c r="B285">
        <v>18</v>
      </c>
      <c r="C285">
        <v>0</v>
      </c>
      <c r="D285" t="s">
        <v>560</v>
      </c>
    </row>
    <row r="286" spans="1:5" x14ac:dyDescent="0.4">
      <c r="A286" t="s">
        <v>464</v>
      </c>
      <c r="B286">
        <v>18</v>
      </c>
      <c r="C286">
        <v>0</v>
      </c>
      <c r="D286" t="s">
        <v>560</v>
      </c>
    </row>
    <row r="287" spans="1:5" x14ac:dyDescent="0.4">
      <c r="A287" t="s">
        <v>465</v>
      </c>
      <c r="B287">
        <v>18</v>
      </c>
      <c r="C287">
        <v>0</v>
      </c>
      <c r="D287" t="s">
        <v>561</v>
      </c>
    </row>
    <row r="288" spans="1:5" x14ac:dyDescent="0.4">
      <c r="A288" t="s">
        <v>466</v>
      </c>
      <c r="B288">
        <v>18</v>
      </c>
      <c r="C288">
        <v>0</v>
      </c>
      <c r="D288" t="s">
        <v>561</v>
      </c>
    </row>
    <row r="289" spans="1:5" x14ac:dyDescent="0.4">
      <c r="A289" t="s">
        <v>467</v>
      </c>
      <c r="B289">
        <v>18</v>
      </c>
      <c r="C289">
        <v>0</v>
      </c>
      <c r="D289" t="s">
        <v>561</v>
      </c>
    </row>
    <row r="290" spans="1:5" x14ac:dyDescent="0.4">
      <c r="A290" t="s">
        <v>468</v>
      </c>
      <c r="B290">
        <v>18</v>
      </c>
      <c r="C290">
        <v>0</v>
      </c>
      <c r="D290" t="s">
        <v>560</v>
      </c>
    </row>
    <row r="291" spans="1:5" x14ac:dyDescent="0.4">
      <c r="A291" t="s">
        <v>469</v>
      </c>
      <c r="B291">
        <v>19</v>
      </c>
      <c r="C291">
        <v>1</v>
      </c>
      <c r="D291" t="s">
        <v>562</v>
      </c>
      <c r="E291" t="s">
        <v>578</v>
      </c>
    </row>
    <row r="292" spans="1:5" x14ac:dyDescent="0.4">
      <c r="A292" t="s">
        <v>470</v>
      </c>
      <c r="B292">
        <v>19</v>
      </c>
      <c r="C292">
        <v>1</v>
      </c>
      <c r="D292" t="s">
        <v>561</v>
      </c>
      <c r="E292" t="s">
        <v>576</v>
      </c>
    </row>
    <row r="293" spans="1:5" x14ac:dyDescent="0.4">
      <c r="A293" t="s">
        <v>471</v>
      </c>
      <c r="B293">
        <v>19</v>
      </c>
      <c r="C293">
        <v>1</v>
      </c>
      <c r="D293" t="s">
        <v>560</v>
      </c>
      <c r="E293" t="s">
        <v>572</v>
      </c>
    </row>
    <row r="294" spans="1:5" x14ac:dyDescent="0.4">
      <c r="A294" t="s">
        <v>472</v>
      </c>
      <c r="B294">
        <v>19</v>
      </c>
      <c r="C294">
        <v>1</v>
      </c>
      <c r="D294" t="s">
        <v>561</v>
      </c>
      <c r="E294" t="s">
        <v>576</v>
      </c>
    </row>
    <row r="295" spans="1:5" x14ac:dyDescent="0.4">
      <c r="A295" t="s">
        <v>473</v>
      </c>
      <c r="B295">
        <v>19</v>
      </c>
      <c r="C295">
        <v>1</v>
      </c>
      <c r="D295" t="s">
        <v>562</v>
      </c>
      <c r="E295" t="s">
        <v>576</v>
      </c>
    </row>
    <row r="296" spans="1:5" x14ac:dyDescent="0.4">
      <c r="A296" t="s">
        <v>474</v>
      </c>
      <c r="B296">
        <v>19</v>
      </c>
      <c r="C296">
        <v>1</v>
      </c>
      <c r="D296" t="s">
        <v>560</v>
      </c>
      <c r="E296" t="s">
        <v>582</v>
      </c>
    </row>
    <row r="297" spans="1:5" x14ac:dyDescent="0.4">
      <c r="A297" t="s">
        <v>475</v>
      </c>
      <c r="B297">
        <v>19</v>
      </c>
      <c r="C297">
        <v>1</v>
      </c>
      <c r="D297" t="s">
        <v>562</v>
      </c>
      <c r="E297" t="s">
        <v>580</v>
      </c>
    </row>
    <row r="298" spans="1:5" x14ac:dyDescent="0.4">
      <c r="A298" t="s">
        <v>476</v>
      </c>
      <c r="B298">
        <v>19</v>
      </c>
      <c r="C298">
        <v>1</v>
      </c>
      <c r="D298" t="s">
        <v>560</v>
      </c>
      <c r="E298" t="s">
        <v>578</v>
      </c>
    </row>
    <row r="299" spans="1:5" x14ac:dyDescent="0.4">
      <c r="A299" t="s">
        <v>477</v>
      </c>
      <c r="B299">
        <v>19</v>
      </c>
      <c r="C299">
        <v>1</v>
      </c>
      <c r="D299" t="s">
        <v>560</v>
      </c>
      <c r="E299" t="s">
        <v>579</v>
      </c>
    </row>
    <row r="300" spans="1:5" x14ac:dyDescent="0.4">
      <c r="A300" t="s">
        <v>478</v>
      </c>
      <c r="B300">
        <v>19</v>
      </c>
      <c r="C300">
        <v>0</v>
      </c>
      <c r="D300" t="s">
        <v>560</v>
      </c>
    </row>
    <row r="301" spans="1:5" x14ac:dyDescent="0.4">
      <c r="A301" t="s">
        <v>479</v>
      </c>
      <c r="B301">
        <v>19</v>
      </c>
      <c r="C301">
        <v>0</v>
      </c>
      <c r="D301" t="s">
        <v>560</v>
      </c>
    </row>
    <row r="302" spans="1:5" x14ac:dyDescent="0.4">
      <c r="A302" t="s">
        <v>480</v>
      </c>
      <c r="B302">
        <v>19</v>
      </c>
      <c r="C302">
        <v>0</v>
      </c>
      <c r="D302" t="s">
        <v>560</v>
      </c>
    </row>
    <row r="303" spans="1:5" x14ac:dyDescent="0.4">
      <c r="A303" t="s">
        <v>481</v>
      </c>
      <c r="B303">
        <v>19</v>
      </c>
      <c r="C303">
        <v>0</v>
      </c>
      <c r="D303" t="s">
        <v>562</v>
      </c>
    </row>
    <row r="304" spans="1:5" x14ac:dyDescent="0.4">
      <c r="A304" t="s">
        <v>482</v>
      </c>
      <c r="B304">
        <v>19</v>
      </c>
      <c r="C304">
        <v>0</v>
      </c>
      <c r="D304" t="s">
        <v>561</v>
      </c>
    </row>
    <row r="305" spans="1:5" x14ac:dyDescent="0.4">
      <c r="A305" t="s">
        <v>483</v>
      </c>
      <c r="B305">
        <v>19</v>
      </c>
      <c r="C305">
        <v>0</v>
      </c>
      <c r="D305" t="s">
        <v>562</v>
      </c>
    </row>
    <row r="306" spans="1:5" x14ac:dyDescent="0.4">
      <c r="A306" t="s">
        <v>484</v>
      </c>
      <c r="B306">
        <v>19</v>
      </c>
      <c r="C306">
        <v>0</v>
      </c>
      <c r="D306" t="s">
        <v>560</v>
      </c>
    </row>
    <row r="307" spans="1:5" x14ac:dyDescent="0.4">
      <c r="A307" t="s">
        <v>485</v>
      </c>
      <c r="B307">
        <v>19</v>
      </c>
      <c r="C307">
        <v>0</v>
      </c>
      <c r="D307" t="s">
        <v>562</v>
      </c>
    </row>
    <row r="308" spans="1:5" x14ac:dyDescent="0.4">
      <c r="A308" t="s">
        <v>486</v>
      </c>
      <c r="B308">
        <v>19</v>
      </c>
      <c r="C308">
        <v>0</v>
      </c>
      <c r="D308" t="s">
        <v>560</v>
      </c>
    </row>
    <row r="309" spans="1:5" x14ac:dyDescent="0.4">
      <c r="A309" t="s">
        <v>487</v>
      </c>
      <c r="B309">
        <v>19</v>
      </c>
      <c r="C309">
        <v>0</v>
      </c>
      <c r="D309" t="s">
        <v>560</v>
      </c>
    </row>
    <row r="310" spans="1:5" x14ac:dyDescent="0.4">
      <c r="A310" t="s">
        <v>488</v>
      </c>
      <c r="B310">
        <v>19</v>
      </c>
      <c r="C310">
        <v>0</v>
      </c>
      <c r="D310" t="s">
        <v>562</v>
      </c>
    </row>
    <row r="311" spans="1:5" x14ac:dyDescent="0.4">
      <c r="A311" t="s">
        <v>489</v>
      </c>
      <c r="B311">
        <v>20</v>
      </c>
      <c r="C311">
        <v>1</v>
      </c>
      <c r="D311" t="s">
        <v>560</v>
      </c>
      <c r="E311" t="s">
        <v>595</v>
      </c>
    </row>
    <row r="312" spans="1:5" x14ac:dyDescent="0.4">
      <c r="A312" t="s">
        <v>490</v>
      </c>
      <c r="B312">
        <v>20</v>
      </c>
      <c r="C312">
        <v>1</v>
      </c>
      <c r="D312" t="s">
        <v>562</v>
      </c>
      <c r="E312" t="s">
        <v>583</v>
      </c>
    </row>
    <row r="313" spans="1:5" x14ac:dyDescent="0.4">
      <c r="A313" t="s">
        <v>491</v>
      </c>
      <c r="B313">
        <v>20</v>
      </c>
      <c r="C313">
        <v>1</v>
      </c>
      <c r="D313" t="s">
        <v>561</v>
      </c>
      <c r="E313" t="s">
        <v>592</v>
      </c>
    </row>
    <row r="314" spans="1:5" x14ac:dyDescent="0.4">
      <c r="A314" t="s">
        <v>492</v>
      </c>
      <c r="B314">
        <v>20</v>
      </c>
      <c r="C314">
        <v>1</v>
      </c>
      <c r="D314" t="s">
        <v>562</v>
      </c>
      <c r="E314" t="s">
        <v>565</v>
      </c>
    </row>
    <row r="315" spans="1:5" x14ac:dyDescent="0.4">
      <c r="A315" t="s">
        <v>493</v>
      </c>
      <c r="B315">
        <v>20</v>
      </c>
      <c r="C315">
        <v>1</v>
      </c>
      <c r="D315" t="s">
        <v>561</v>
      </c>
      <c r="E315" t="s">
        <v>568</v>
      </c>
    </row>
    <row r="316" spans="1:5" x14ac:dyDescent="0.4">
      <c r="A316" t="s">
        <v>494</v>
      </c>
      <c r="B316">
        <v>20</v>
      </c>
      <c r="C316">
        <v>1</v>
      </c>
      <c r="D316" t="s">
        <v>562</v>
      </c>
      <c r="E316" t="s">
        <v>571</v>
      </c>
    </row>
    <row r="317" spans="1:5" x14ac:dyDescent="0.4">
      <c r="A317" t="s">
        <v>495</v>
      </c>
      <c r="B317">
        <v>20</v>
      </c>
      <c r="C317">
        <v>1</v>
      </c>
      <c r="D317" t="s">
        <v>562</v>
      </c>
      <c r="E317" t="s">
        <v>588</v>
      </c>
    </row>
    <row r="318" spans="1:5" x14ac:dyDescent="0.4">
      <c r="A318" t="s">
        <v>496</v>
      </c>
      <c r="B318">
        <v>20</v>
      </c>
      <c r="C318">
        <v>0</v>
      </c>
      <c r="D318" t="s">
        <v>561</v>
      </c>
    </row>
    <row r="319" spans="1:5" x14ac:dyDescent="0.4">
      <c r="A319" t="s">
        <v>497</v>
      </c>
      <c r="B319">
        <v>20</v>
      </c>
      <c r="C319">
        <v>0</v>
      </c>
      <c r="D319" t="s">
        <v>562</v>
      </c>
    </row>
    <row r="320" spans="1:5" x14ac:dyDescent="0.4">
      <c r="A320" t="s">
        <v>498</v>
      </c>
      <c r="B320">
        <v>20</v>
      </c>
      <c r="C320">
        <v>0</v>
      </c>
      <c r="D320" t="s">
        <v>562</v>
      </c>
    </row>
    <row r="321" spans="1:5" x14ac:dyDescent="0.4">
      <c r="A321" t="s">
        <v>499</v>
      </c>
      <c r="B321">
        <v>20</v>
      </c>
      <c r="C321">
        <v>0</v>
      </c>
      <c r="D321" t="s">
        <v>561</v>
      </c>
    </row>
    <row r="322" spans="1:5" x14ac:dyDescent="0.4">
      <c r="A322" t="s">
        <v>500</v>
      </c>
      <c r="B322">
        <v>20</v>
      </c>
      <c r="C322">
        <v>0</v>
      </c>
      <c r="D322" t="s">
        <v>561</v>
      </c>
    </row>
    <row r="323" spans="1:5" x14ac:dyDescent="0.4">
      <c r="A323" t="s">
        <v>501</v>
      </c>
      <c r="B323">
        <v>20</v>
      </c>
      <c r="C323">
        <v>0</v>
      </c>
      <c r="D323" t="s">
        <v>561</v>
      </c>
    </row>
    <row r="324" spans="1:5" x14ac:dyDescent="0.4">
      <c r="A324" t="s">
        <v>502</v>
      </c>
      <c r="B324">
        <v>20</v>
      </c>
      <c r="C324">
        <v>0</v>
      </c>
      <c r="D324" t="s">
        <v>562</v>
      </c>
    </row>
    <row r="325" spans="1:5" x14ac:dyDescent="0.4">
      <c r="A325" t="s">
        <v>503</v>
      </c>
      <c r="B325">
        <v>20</v>
      </c>
      <c r="C325">
        <v>0</v>
      </c>
      <c r="D325" t="s">
        <v>561</v>
      </c>
    </row>
    <row r="326" spans="1:5" x14ac:dyDescent="0.4">
      <c r="A326" t="s">
        <v>504</v>
      </c>
      <c r="B326">
        <v>21</v>
      </c>
      <c r="C326">
        <v>1</v>
      </c>
      <c r="D326" t="s">
        <v>562</v>
      </c>
      <c r="E326" t="s">
        <v>575</v>
      </c>
    </row>
    <row r="327" spans="1:5" x14ac:dyDescent="0.4">
      <c r="A327" t="s">
        <v>505</v>
      </c>
      <c r="B327">
        <v>21</v>
      </c>
      <c r="C327">
        <v>1</v>
      </c>
      <c r="D327" t="s">
        <v>562</v>
      </c>
      <c r="E327" t="s">
        <v>581</v>
      </c>
    </row>
    <row r="328" spans="1:5" x14ac:dyDescent="0.4">
      <c r="A328" t="s">
        <v>506</v>
      </c>
      <c r="B328">
        <v>21</v>
      </c>
      <c r="C328">
        <v>1</v>
      </c>
      <c r="D328" t="s">
        <v>560</v>
      </c>
      <c r="E328" t="s">
        <v>588</v>
      </c>
    </row>
    <row r="329" spans="1:5" x14ac:dyDescent="0.4">
      <c r="A329" t="s">
        <v>507</v>
      </c>
      <c r="B329">
        <v>21</v>
      </c>
      <c r="C329">
        <v>1</v>
      </c>
      <c r="D329" t="s">
        <v>560</v>
      </c>
      <c r="E329" t="s">
        <v>577</v>
      </c>
    </row>
    <row r="330" spans="1:5" x14ac:dyDescent="0.4">
      <c r="A330" t="s">
        <v>508</v>
      </c>
      <c r="B330">
        <v>21</v>
      </c>
      <c r="C330">
        <v>1</v>
      </c>
      <c r="D330" t="s">
        <v>560</v>
      </c>
      <c r="E330" t="s">
        <v>591</v>
      </c>
    </row>
    <row r="331" spans="1:5" x14ac:dyDescent="0.4">
      <c r="A331" t="s">
        <v>509</v>
      </c>
      <c r="B331">
        <v>21</v>
      </c>
      <c r="C331">
        <v>1</v>
      </c>
      <c r="D331" t="s">
        <v>560</v>
      </c>
      <c r="E331" t="s">
        <v>587</v>
      </c>
    </row>
    <row r="332" spans="1:5" x14ac:dyDescent="0.4">
      <c r="A332" t="s">
        <v>510</v>
      </c>
      <c r="B332">
        <v>21</v>
      </c>
      <c r="C332">
        <v>1</v>
      </c>
      <c r="D332" t="s">
        <v>561</v>
      </c>
      <c r="E332" t="s">
        <v>590</v>
      </c>
    </row>
    <row r="333" spans="1:5" x14ac:dyDescent="0.4">
      <c r="A333" t="s">
        <v>511</v>
      </c>
      <c r="B333">
        <v>21</v>
      </c>
      <c r="C333">
        <v>1</v>
      </c>
      <c r="D333" t="s">
        <v>561</v>
      </c>
      <c r="E333" t="s">
        <v>594</v>
      </c>
    </row>
    <row r="334" spans="1:5" x14ac:dyDescent="0.4">
      <c r="A334" t="s">
        <v>512</v>
      </c>
      <c r="B334">
        <v>21</v>
      </c>
      <c r="C334">
        <v>1</v>
      </c>
      <c r="D334" t="s">
        <v>560</v>
      </c>
      <c r="E334" t="s">
        <v>580</v>
      </c>
    </row>
    <row r="335" spans="1:5" x14ac:dyDescent="0.4">
      <c r="A335" t="s">
        <v>513</v>
      </c>
      <c r="B335">
        <v>21</v>
      </c>
      <c r="C335">
        <v>1</v>
      </c>
      <c r="D335" t="s">
        <v>562</v>
      </c>
      <c r="E335" t="s">
        <v>575</v>
      </c>
    </row>
    <row r="336" spans="1:5" x14ac:dyDescent="0.4">
      <c r="A336" t="s">
        <v>514</v>
      </c>
      <c r="B336">
        <v>21</v>
      </c>
      <c r="C336">
        <v>0</v>
      </c>
      <c r="D336" t="s">
        <v>560</v>
      </c>
    </row>
    <row r="337" spans="1:5" x14ac:dyDescent="0.4">
      <c r="A337" t="s">
        <v>515</v>
      </c>
      <c r="B337">
        <v>21</v>
      </c>
      <c r="C337">
        <v>0</v>
      </c>
      <c r="D337" t="s">
        <v>560</v>
      </c>
    </row>
    <row r="338" spans="1:5" x14ac:dyDescent="0.4">
      <c r="A338" t="s">
        <v>516</v>
      </c>
      <c r="B338">
        <v>21</v>
      </c>
      <c r="C338">
        <v>0</v>
      </c>
      <c r="D338" t="s">
        <v>560</v>
      </c>
    </row>
    <row r="339" spans="1:5" x14ac:dyDescent="0.4">
      <c r="A339" t="s">
        <v>517</v>
      </c>
      <c r="B339">
        <v>21</v>
      </c>
      <c r="C339">
        <v>0</v>
      </c>
      <c r="D339" t="s">
        <v>560</v>
      </c>
    </row>
    <row r="340" spans="1:5" x14ac:dyDescent="0.4">
      <c r="A340" t="s">
        <v>518</v>
      </c>
      <c r="B340">
        <v>21</v>
      </c>
      <c r="C340">
        <v>0</v>
      </c>
      <c r="D340" t="s">
        <v>562</v>
      </c>
    </row>
    <row r="341" spans="1:5" x14ac:dyDescent="0.4">
      <c r="A341" t="s">
        <v>519</v>
      </c>
      <c r="B341">
        <v>21</v>
      </c>
      <c r="C341">
        <v>0</v>
      </c>
      <c r="D341" t="s">
        <v>562</v>
      </c>
    </row>
    <row r="342" spans="1:5" x14ac:dyDescent="0.4">
      <c r="A342" t="s">
        <v>520</v>
      </c>
      <c r="B342">
        <v>22</v>
      </c>
      <c r="C342">
        <v>1</v>
      </c>
      <c r="D342" t="s">
        <v>561</v>
      </c>
      <c r="E342" t="s">
        <v>573</v>
      </c>
    </row>
    <row r="343" spans="1:5" x14ac:dyDescent="0.4">
      <c r="A343" t="s">
        <v>521</v>
      </c>
      <c r="B343">
        <v>22</v>
      </c>
      <c r="C343">
        <v>1</v>
      </c>
      <c r="D343" t="s">
        <v>562</v>
      </c>
      <c r="E343" t="s">
        <v>565</v>
      </c>
    </row>
    <row r="344" spans="1:5" x14ac:dyDescent="0.4">
      <c r="A344" t="s">
        <v>522</v>
      </c>
      <c r="B344">
        <v>22</v>
      </c>
      <c r="C344">
        <v>1</v>
      </c>
      <c r="D344" t="s">
        <v>561</v>
      </c>
      <c r="E344" t="s">
        <v>579</v>
      </c>
    </row>
    <row r="345" spans="1:5" x14ac:dyDescent="0.4">
      <c r="A345" t="s">
        <v>523</v>
      </c>
      <c r="B345">
        <v>22</v>
      </c>
      <c r="C345">
        <v>1</v>
      </c>
      <c r="D345" t="s">
        <v>561</v>
      </c>
      <c r="E345" t="s">
        <v>567</v>
      </c>
    </row>
    <row r="346" spans="1:5" x14ac:dyDescent="0.4">
      <c r="A346" t="s">
        <v>524</v>
      </c>
      <c r="B346">
        <v>22</v>
      </c>
      <c r="C346">
        <v>0</v>
      </c>
      <c r="D346" t="s">
        <v>561</v>
      </c>
    </row>
    <row r="347" spans="1:5" x14ac:dyDescent="0.4">
      <c r="A347" t="s">
        <v>525</v>
      </c>
      <c r="B347">
        <v>22</v>
      </c>
      <c r="C347">
        <v>0</v>
      </c>
      <c r="D347" t="s">
        <v>561</v>
      </c>
    </row>
    <row r="348" spans="1:5" x14ac:dyDescent="0.4">
      <c r="A348" t="s">
        <v>526</v>
      </c>
      <c r="B348">
        <v>22</v>
      </c>
      <c r="C348">
        <v>0</v>
      </c>
      <c r="D348" t="s">
        <v>561</v>
      </c>
    </row>
    <row r="349" spans="1:5" x14ac:dyDescent="0.4">
      <c r="A349" t="s">
        <v>527</v>
      </c>
      <c r="B349">
        <v>22</v>
      </c>
      <c r="C349">
        <v>0</v>
      </c>
      <c r="D349" t="s">
        <v>561</v>
      </c>
    </row>
    <row r="350" spans="1:5" x14ac:dyDescent="0.4">
      <c r="A350" t="s">
        <v>528</v>
      </c>
      <c r="B350">
        <v>22</v>
      </c>
      <c r="C350">
        <v>0</v>
      </c>
      <c r="D350" t="s">
        <v>561</v>
      </c>
    </row>
    <row r="351" spans="1:5" x14ac:dyDescent="0.4">
      <c r="A351" t="s">
        <v>530</v>
      </c>
      <c r="B351">
        <v>22</v>
      </c>
      <c r="C351">
        <v>0</v>
      </c>
      <c r="D351" t="s">
        <v>561</v>
      </c>
    </row>
    <row r="352" spans="1:5" x14ac:dyDescent="0.4">
      <c r="A352" t="s">
        <v>531</v>
      </c>
      <c r="B352">
        <v>22</v>
      </c>
      <c r="C352">
        <v>0</v>
      </c>
      <c r="D352" t="s">
        <v>560</v>
      </c>
    </row>
    <row r="353" spans="1:5" x14ac:dyDescent="0.4">
      <c r="A353" t="s">
        <v>532</v>
      </c>
      <c r="B353">
        <v>22</v>
      </c>
      <c r="C353">
        <v>0</v>
      </c>
      <c r="D353" t="s">
        <v>561</v>
      </c>
    </row>
    <row r="354" spans="1:5" x14ac:dyDescent="0.4">
      <c r="A354" t="s">
        <v>533</v>
      </c>
      <c r="B354">
        <v>23</v>
      </c>
      <c r="C354">
        <v>1</v>
      </c>
      <c r="D354" t="s">
        <v>562</v>
      </c>
      <c r="E354" t="s">
        <v>575</v>
      </c>
    </row>
    <row r="355" spans="1:5" x14ac:dyDescent="0.4">
      <c r="A355" t="s">
        <v>534</v>
      </c>
      <c r="B355">
        <v>23</v>
      </c>
      <c r="C355">
        <v>1</v>
      </c>
      <c r="D355" t="s">
        <v>562</v>
      </c>
      <c r="E355" t="s">
        <v>574</v>
      </c>
    </row>
    <row r="356" spans="1:5" x14ac:dyDescent="0.4">
      <c r="A356" t="s">
        <v>535</v>
      </c>
      <c r="B356">
        <v>23</v>
      </c>
      <c r="C356">
        <v>1</v>
      </c>
      <c r="D356" t="s">
        <v>562</v>
      </c>
      <c r="E356" t="s">
        <v>584</v>
      </c>
    </row>
    <row r="357" spans="1:5" x14ac:dyDescent="0.4">
      <c r="A357" t="s">
        <v>536</v>
      </c>
      <c r="B357">
        <v>23</v>
      </c>
      <c r="C357">
        <v>1</v>
      </c>
      <c r="D357" t="s">
        <v>561</v>
      </c>
      <c r="E357" t="s">
        <v>586</v>
      </c>
    </row>
    <row r="358" spans="1:5" x14ac:dyDescent="0.4">
      <c r="A358" t="s">
        <v>537</v>
      </c>
      <c r="B358">
        <v>23</v>
      </c>
      <c r="C358">
        <v>1</v>
      </c>
      <c r="D358" t="s">
        <v>562</v>
      </c>
      <c r="E358" t="s">
        <v>576</v>
      </c>
    </row>
    <row r="359" spans="1:5" x14ac:dyDescent="0.4">
      <c r="A359" t="s">
        <v>538</v>
      </c>
      <c r="B359">
        <v>23</v>
      </c>
      <c r="C359">
        <v>1</v>
      </c>
      <c r="D359" t="s">
        <v>560</v>
      </c>
      <c r="E359" t="s">
        <v>589</v>
      </c>
    </row>
    <row r="360" spans="1:5" x14ac:dyDescent="0.4">
      <c r="A360" t="s">
        <v>539</v>
      </c>
      <c r="B360">
        <v>23</v>
      </c>
      <c r="C360">
        <v>1</v>
      </c>
      <c r="D360" t="s">
        <v>560</v>
      </c>
      <c r="E360" t="s">
        <v>569</v>
      </c>
    </row>
    <row r="361" spans="1:5" x14ac:dyDescent="0.4">
      <c r="A361" t="s">
        <v>540</v>
      </c>
      <c r="B361">
        <v>23</v>
      </c>
      <c r="C361">
        <v>1</v>
      </c>
      <c r="D361" t="s">
        <v>561</v>
      </c>
      <c r="E361" t="s">
        <v>574</v>
      </c>
    </row>
    <row r="362" spans="1:5" x14ac:dyDescent="0.4">
      <c r="A362" t="s">
        <v>541</v>
      </c>
      <c r="B362">
        <v>23</v>
      </c>
      <c r="C362">
        <v>1</v>
      </c>
      <c r="D362" t="s">
        <v>562</v>
      </c>
      <c r="E362" t="s">
        <v>593</v>
      </c>
    </row>
    <row r="363" spans="1:5" x14ac:dyDescent="0.4">
      <c r="A363" t="s">
        <v>542</v>
      </c>
      <c r="B363">
        <v>23</v>
      </c>
      <c r="C363">
        <v>1</v>
      </c>
      <c r="D363" t="s">
        <v>561</v>
      </c>
      <c r="E363" t="s">
        <v>569</v>
      </c>
    </row>
    <row r="364" spans="1:5" x14ac:dyDescent="0.4">
      <c r="A364" t="s">
        <v>543</v>
      </c>
      <c r="B364">
        <v>23</v>
      </c>
      <c r="C364">
        <v>1</v>
      </c>
      <c r="D364" t="s">
        <v>561</v>
      </c>
      <c r="E364" t="s">
        <v>574</v>
      </c>
    </row>
    <row r="365" spans="1:5" x14ac:dyDescent="0.4">
      <c r="A365" t="s">
        <v>544</v>
      </c>
      <c r="B365">
        <v>23</v>
      </c>
      <c r="C365">
        <v>0</v>
      </c>
      <c r="D365" t="s">
        <v>562</v>
      </c>
    </row>
    <row r="366" spans="1:5" x14ac:dyDescent="0.4">
      <c r="A366" t="s">
        <v>545</v>
      </c>
      <c r="B366">
        <v>23</v>
      </c>
      <c r="C366">
        <v>0</v>
      </c>
      <c r="D366" t="s">
        <v>562</v>
      </c>
    </row>
    <row r="367" spans="1:5" x14ac:dyDescent="0.4">
      <c r="A367" t="s">
        <v>546</v>
      </c>
      <c r="B367">
        <v>23</v>
      </c>
      <c r="C367">
        <v>0</v>
      </c>
      <c r="D367" t="s">
        <v>560</v>
      </c>
    </row>
    <row r="368" spans="1:5" x14ac:dyDescent="0.4">
      <c r="A368" t="s">
        <v>547</v>
      </c>
      <c r="B368">
        <v>23</v>
      </c>
      <c r="C368">
        <v>0</v>
      </c>
      <c r="D368" t="s">
        <v>561</v>
      </c>
    </row>
    <row r="369" spans="1:5" x14ac:dyDescent="0.4">
      <c r="A369" t="s">
        <v>548</v>
      </c>
      <c r="B369">
        <v>23</v>
      </c>
      <c r="C369">
        <v>0</v>
      </c>
      <c r="D369" t="s">
        <v>562</v>
      </c>
    </row>
    <row r="370" spans="1:5" x14ac:dyDescent="0.4">
      <c r="A370" t="s">
        <v>549</v>
      </c>
      <c r="B370">
        <v>24</v>
      </c>
      <c r="C370">
        <v>1</v>
      </c>
      <c r="D370" t="s">
        <v>561</v>
      </c>
      <c r="E370" t="s">
        <v>575</v>
      </c>
    </row>
    <row r="371" spans="1:5" x14ac:dyDescent="0.4">
      <c r="A371" t="s">
        <v>550</v>
      </c>
      <c r="B371">
        <v>24</v>
      </c>
      <c r="C371">
        <v>1</v>
      </c>
      <c r="D371" t="s">
        <v>561</v>
      </c>
      <c r="E371" t="s">
        <v>580</v>
      </c>
    </row>
    <row r="372" spans="1:5" x14ac:dyDescent="0.4">
      <c r="A372" t="s">
        <v>551</v>
      </c>
      <c r="B372">
        <v>24</v>
      </c>
      <c r="C372">
        <v>1</v>
      </c>
      <c r="D372" t="s">
        <v>562</v>
      </c>
      <c r="E372" t="s">
        <v>581</v>
      </c>
    </row>
    <row r="373" spans="1:5" x14ac:dyDescent="0.4">
      <c r="A373" t="s">
        <v>552</v>
      </c>
      <c r="B373">
        <v>24</v>
      </c>
      <c r="C373">
        <v>1</v>
      </c>
      <c r="D373" t="s">
        <v>560</v>
      </c>
      <c r="E373" t="s">
        <v>574</v>
      </c>
    </row>
    <row r="374" spans="1:5" x14ac:dyDescent="0.4">
      <c r="A374" t="s">
        <v>553</v>
      </c>
      <c r="B374">
        <v>24</v>
      </c>
      <c r="C374">
        <v>1</v>
      </c>
      <c r="D374" t="s">
        <v>561</v>
      </c>
      <c r="E374" t="s">
        <v>565</v>
      </c>
    </row>
    <row r="375" spans="1:5" x14ac:dyDescent="0.4">
      <c r="A375" t="s">
        <v>554</v>
      </c>
      <c r="B375">
        <v>24</v>
      </c>
      <c r="C375">
        <v>1</v>
      </c>
      <c r="D375" t="s">
        <v>560</v>
      </c>
      <c r="E375" t="s">
        <v>581</v>
      </c>
    </row>
    <row r="376" spans="1:5" x14ac:dyDescent="0.4">
      <c r="A376" t="s">
        <v>555</v>
      </c>
      <c r="B376">
        <v>24</v>
      </c>
      <c r="C376">
        <v>1</v>
      </c>
      <c r="D376" t="s">
        <v>560</v>
      </c>
      <c r="E376" t="s">
        <v>576</v>
      </c>
    </row>
    <row r="377" spans="1:5" x14ac:dyDescent="0.4">
      <c r="A377" t="s">
        <v>556</v>
      </c>
      <c r="B377">
        <v>24</v>
      </c>
      <c r="C377">
        <v>0</v>
      </c>
      <c r="D377" t="s">
        <v>561</v>
      </c>
    </row>
    <row r="378" spans="1:5" x14ac:dyDescent="0.4">
      <c r="A378" t="s">
        <v>557</v>
      </c>
      <c r="B378">
        <v>24</v>
      </c>
      <c r="C378">
        <v>0</v>
      </c>
      <c r="D378" t="s">
        <v>560</v>
      </c>
    </row>
    <row r="379" spans="1:5" x14ac:dyDescent="0.4">
      <c r="A379" t="s">
        <v>558</v>
      </c>
      <c r="B379">
        <v>24</v>
      </c>
      <c r="C379">
        <v>0</v>
      </c>
      <c r="D379" t="s">
        <v>562</v>
      </c>
    </row>
    <row r="380" spans="1:5" x14ac:dyDescent="0.4">
      <c r="A380" t="s">
        <v>559</v>
      </c>
      <c r="B380">
        <v>24</v>
      </c>
      <c r="C380">
        <v>0</v>
      </c>
      <c r="D380" t="s">
        <v>562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54D20-CCF6-4C4A-A999-26AD641D9960}">
  <dimension ref="A1:D31"/>
  <sheetViews>
    <sheetView workbookViewId="0">
      <selection activeCell="D7" sqref="D7"/>
    </sheetView>
  </sheetViews>
  <sheetFormatPr defaultRowHeight="17" x14ac:dyDescent="0.4"/>
  <cols>
    <col min="2" max="2" width="10.90625" customWidth="1"/>
    <col min="3" max="3" width="12.26953125" bestFit="1" customWidth="1"/>
  </cols>
  <sheetData>
    <row r="1" spans="1:4" x14ac:dyDescent="0.4">
      <c r="A1" t="s">
        <v>564</v>
      </c>
      <c r="B1" t="s">
        <v>43</v>
      </c>
      <c r="C1" t="s">
        <v>606</v>
      </c>
      <c r="D1" t="s">
        <v>601</v>
      </c>
    </row>
    <row r="2" spans="1:4" x14ac:dyDescent="0.4">
      <c r="A2" t="s">
        <v>566</v>
      </c>
      <c r="B2" t="s">
        <v>47</v>
      </c>
      <c r="C2" s="7">
        <f>SUM(item!C9,item!C15,item!C19,item!C21,item!C23,item!C25)</f>
        <v>284978</v>
      </c>
      <c r="D2" s="5">
        <v>45078</v>
      </c>
    </row>
    <row r="3" spans="1:4" x14ac:dyDescent="0.4">
      <c r="A3" t="s">
        <v>567</v>
      </c>
      <c r="B3" t="s">
        <v>54</v>
      </c>
      <c r="C3" s="7">
        <f>SUM(item!C2,item!C3,item!C4,item!C23)</f>
        <v>88576</v>
      </c>
      <c r="D3" s="5">
        <v>45079</v>
      </c>
    </row>
    <row r="4" spans="1:4" x14ac:dyDescent="0.4">
      <c r="A4" t="s">
        <v>568</v>
      </c>
      <c r="B4" t="s">
        <v>44</v>
      </c>
      <c r="C4" s="7">
        <f>SUM(item!C3,item!C8,item!C8,item!C18,item!C19,item!C21)</f>
        <v>85578</v>
      </c>
      <c r="D4" s="5">
        <v>45080</v>
      </c>
    </row>
    <row r="5" spans="1:4" x14ac:dyDescent="0.4">
      <c r="A5" t="s">
        <v>569</v>
      </c>
      <c r="B5" t="s">
        <v>51</v>
      </c>
      <c r="C5" s="7">
        <f>SUM(item!C4,item!C10,item!C10,item!C17,item!C19,item!C24,item!C24)</f>
        <v>168876</v>
      </c>
      <c r="D5" s="5">
        <v>45081</v>
      </c>
    </row>
    <row r="6" spans="1:4" x14ac:dyDescent="0.4">
      <c r="A6" t="s">
        <v>570</v>
      </c>
      <c r="B6" t="s">
        <v>605</v>
      </c>
      <c r="C6" s="7">
        <f>SUM(item!C2,item!C3,item!C8,item!C11,item!C12)</f>
        <v>38436</v>
      </c>
      <c r="D6" s="5">
        <v>45082</v>
      </c>
    </row>
    <row r="7" spans="1:4" x14ac:dyDescent="0.4">
      <c r="A7" t="s">
        <v>571</v>
      </c>
      <c r="B7" t="s">
        <v>53</v>
      </c>
      <c r="C7" s="7">
        <f>SUM(item!C4,item!C8,item!C8,item!C21)</f>
        <v>58950</v>
      </c>
      <c r="D7" s="5">
        <v>45083</v>
      </c>
    </row>
    <row r="8" spans="1:4" x14ac:dyDescent="0.4">
      <c r="A8" t="s">
        <v>572</v>
      </c>
      <c r="B8" t="s">
        <v>59</v>
      </c>
      <c r="C8" s="7">
        <f>SUM(item!C6,item!C8,item!C11,item!C20)</f>
        <v>20635</v>
      </c>
      <c r="D8" s="5">
        <v>45084</v>
      </c>
    </row>
    <row r="9" spans="1:4" x14ac:dyDescent="0.4">
      <c r="A9" t="s">
        <v>573</v>
      </c>
      <c r="B9" t="s">
        <v>603</v>
      </c>
      <c r="C9" s="7">
        <f>SUM(item!C2,item!C4,item!C6,item!C7,item!C10,item!C10,item!C11,item!C14,item!C23)</f>
        <v>149438</v>
      </c>
      <c r="D9" s="5">
        <v>45085</v>
      </c>
    </row>
    <row r="10" spans="1:4" x14ac:dyDescent="0.4">
      <c r="A10" t="s">
        <v>574</v>
      </c>
      <c r="B10" t="s">
        <v>55</v>
      </c>
      <c r="C10" s="7">
        <f>SUM(item!C2,item!C7,item!C14,item!C15,item!C16,item!C24,item!C24,item!C24,item!C25)</f>
        <v>85840</v>
      </c>
      <c r="D10" s="5">
        <v>45086</v>
      </c>
    </row>
    <row r="11" spans="1:4" x14ac:dyDescent="0.4">
      <c r="A11" t="s">
        <v>575</v>
      </c>
      <c r="B11" t="s">
        <v>60</v>
      </c>
      <c r="C11" s="7">
        <f>SUM(item!C4,item!C5,item!C5,item!C10,item!C17,item!C22,item!C22,item!C24,item!C25)</f>
        <v>160096</v>
      </c>
      <c r="D11" s="5">
        <v>45087</v>
      </c>
    </row>
    <row r="12" spans="1:4" x14ac:dyDescent="0.4">
      <c r="A12" t="s">
        <v>576</v>
      </c>
      <c r="B12" t="s">
        <v>602</v>
      </c>
      <c r="C12" s="7">
        <f>SUM(item!C18,item!C20,item!C20,item!C20,item!C24,item!C25)</f>
        <v>45191</v>
      </c>
      <c r="D12" s="5">
        <v>45088</v>
      </c>
    </row>
    <row r="13" spans="1:4" x14ac:dyDescent="0.4">
      <c r="A13" t="s">
        <v>577</v>
      </c>
      <c r="B13" t="s">
        <v>63</v>
      </c>
      <c r="C13" s="7">
        <f>SUM(item!C2,item!C4,item!C5,item!C8,item!C11,item!C18,item!C22)</f>
        <v>98938</v>
      </c>
      <c r="D13" s="5">
        <v>45089</v>
      </c>
    </row>
    <row r="14" spans="1:4" x14ac:dyDescent="0.4">
      <c r="A14" t="s">
        <v>578</v>
      </c>
      <c r="B14" t="s">
        <v>62</v>
      </c>
      <c r="C14" s="7">
        <f>SUM(item!C4,item!C11,item!C12,item!C14,item!C20,item!C20)</f>
        <v>55540</v>
      </c>
      <c r="D14" s="5">
        <v>45090</v>
      </c>
    </row>
    <row r="15" spans="1:4" x14ac:dyDescent="0.4">
      <c r="A15" t="s">
        <v>579</v>
      </c>
      <c r="B15" t="s">
        <v>44</v>
      </c>
      <c r="C15" s="7">
        <f>SUM(item!C5,item!C16,item!C19,item!C20,item!C23)</f>
        <v>126015</v>
      </c>
      <c r="D15" s="5">
        <v>45091</v>
      </c>
    </row>
    <row r="16" spans="1:4" x14ac:dyDescent="0.4">
      <c r="A16" t="s">
        <v>580</v>
      </c>
      <c r="B16" t="s">
        <v>50</v>
      </c>
      <c r="C16" s="7">
        <f>SUM(item!C2,item!C14,item!C20,item!C22,item!C25)</f>
        <v>36871</v>
      </c>
      <c r="D16" s="5">
        <v>45092</v>
      </c>
    </row>
    <row r="17" spans="1:4" x14ac:dyDescent="0.4">
      <c r="A17" t="s">
        <v>581</v>
      </c>
      <c r="B17" t="s">
        <v>50</v>
      </c>
      <c r="C17" s="7">
        <f>SUM(item!C5,item!C11,item!C14,item!C15,item!C18,item!C22,item!C25,item!C25)</f>
        <v>89996</v>
      </c>
      <c r="D17" s="5">
        <v>45093</v>
      </c>
    </row>
    <row r="18" spans="1:4" x14ac:dyDescent="0.4">
      <c r="A18" t="s">
        <v>582</v>
      </c>
      <c r="B18" t="s">
        <v>604</v>
      </c>
      <c r="C18" s="7">
        <f>SUM(item!C8,item!C13,item!C13,item!C15,item!C20)</f>
        <v>15545</v>
      </c>
      <c r="D18" s="5">
        <v>45094</v>
      </c>
    </row>
    <row r="19" spans="1:4" x14ac:dyDescent="0.4">
      <c r="A19" t="s">
        <v>583</v>
      </c>
      <c r="B19" t="s">
        <v>56</v>
      </c>
      <c r="C19" s="7">
        <f>SUM(item!C9,item!C13,item!C18,item!C18,item!C21)</f>
        <v>198210</v>
      </c>
      <c r="D19" s="5">
        <v>45095</v>
      </c>
    </row>
    <row r="20" spans="1:4" x14ac:dyDescent="0.4">
      <c r="A20" t="s">
        <v>584</v>
      </c>
      <c r="B20" t="s">
        <v>57</v>
      </c>
      <c r="C20" s="7">
        <f>SUM(item!C2,item!C3,item!C4,item!C24)</f>
        <v>57694</v>
      </c>
      <c r="D20" s="5">
        <v>45096</v>
      </c>
    </row>
    <row r="21" spans="1:4" x14ac:dyDescent="0.4">
      <c r="A21" t="s">
        <v>585</v>
      </c>
      <c r="B21" t="s">
        <v>63</v>
      </c>
      <c r="C21" s="7">
        <f>SUM(item!C5,item!C7,item!C9,item!C12,item!C14,item!C19)</f>
        <v>250930</v>
      </c>
      <c r="D21" s="5">
        <v>45097</v>
      </c>
    </row>
    <row r="22" spans="1:4" x14ac:dyDescent="0.4">
      <c r="A22" t="s">
        <v>586</v>
      </c>
      <c r="B22" t="s">
        <v>51</v>
      </c>
      <c r="C22" s="7">
        <f>SUM(item!C2,item!C3,item!C16,item!C24)</f>
        <v>38394</v>
      </c>
      <c r="D22" s="5">
        <v>45098</v>
      </c>
    </row>
    <row r="23" spans="1:4" x14ac:dyDescent="0.4">
      <c r="A23" t="s">
        <v>587</v>
      </c>
      <c r="B23" t="s">
        <v>47</v>
      </c>
      <c r="C23" s="7">
        <f>SUM(item!C4,item!C8,item!C9,item!C10,item!C13,item!C16,item!C18,item!C22)</f>
        <v>276890</v>
      </c>
      <c r="D23" s="5">
        <v>45099</v>
      </c>
    </row>
    <row r="24" spans="1:4" x14ac:dyDescent="0.4">
      <c r="A24" t="s">
        <v>588</v>
      </c>
      <c r="B24" t="s">
        <v>46</v>
      </c>
      <c r="C24" s="7">
        <f>SUM(item!C5,item!C13,item!C16,item!C16,item!C21,item!C22)</f>
        <v>64060</v>
      </c>
      <c r="D24" s="5">
        <v>45100</v>
      </c>
    </row>
    <row r="25" spans="1:4" x14ac:dyDescent="0.4">
      <c r="A25" t="s">
        <v>589</v>
      </c>
      <c r="B25" t="s">
        <v>54</v>
      </c>
      <c r="C25" s="7">
        <f>SUM(item!C2,item!C3,item!C4,item!C8,item!C10,item!C16,item!C24)</f>
        <v>108774</v>
      </c>
      <c r="D25" s="5">
        <v>45101</v>
      </c>
    </row>
    <row r="26" spans="1:4" x14ac:dyDescent="0.4">
      <c r="A26" t="s">
        <v>590</v>
      </c>
      <c r="B26" t="s">
        <v>55</v>
      </c>
      <c r="C26" s="7">
        <f>SUM(item!C2,item!C6,item!C7,item!C22)</f>
        <v>19748</v>
      </c>
      <c r="D26" s="5">
        <v>45102</v>
      </c>
    </row>
    <row r="27" spans="1:4" x14ac:dyDescent="0.4">
      <c r="A27" t="s">
        <v>591</v>
      </c>
      <c r="B27" t="s">
        <v>46</v>
      </c>
      <c r="C27" s="7">
        <f>SUM(item!C7,item!C12,item!C13,item!C16,item!C22)</f>
        <v>37760</v>
      </c>
      <c r="D27" s="5">
        <v>45103</v>
      </c>
    </row>
    <row r="28" spans="1:4" x14ac:dyDescent="0.4">
      <c r="A28" t="s">
        <v>592</v>
      </c>
      <c r="B28" t="s">
        <v>57</v>
      </c>
      <c r="C28" s="7">
        <f>SUM(item!C4,item!C6,item!C7,item!C14,item!C17,item!C17,item!C21)</f>
        <v>68650</v>
      </c>
      <c r="D28" s="5">
        <v>45104</v>
      </c>
    </row>
    <row r="29" spans="1:4" x14ac:dyDescent="0.4">
      <c r="A29" t="s">
        <v>593</v>
      </c>
      <c r="B29" t="s">
        <v>53</v>
      </c>
      <c r="C29" s="7">
        <f>SUM(item!C2,item!C2,item!C19,item!C24)</f>
        <v>73134</v>
      </c>
      <c r="D29" s="5">
        <v>45105</v>
      </c>
    </row>
    <row r="30" spans="1:4" x14ac:dyDescent="0.4">
      <c r="A30" t="s">
        <v>594</v>
      </c>
      <c r="B30" t="s">
        <v>602</v>
      </c>
      <c r="C30" s="7">
        <f>SUM(item!C4,item!C6,item!C9,item!C13,item!C17,item!C22)</f>
        <v>228790</v>
      </c>
      <c r="D30" s="5">
        <v>45106</v>
      </c>
    </row>
    <row r="31" spans="1:4" x14ac:dyDescent="0.4">
      <c r="A31" t="s">
        <v>595</v>
      </c>
      <c r="B31" t="s">
        <v>58</v>
      </c>
      <c r="C31" s="7">
        <f>SUM(item!C3,item!C6,item!C15,item!C18,item!C21)</f>
        <v>23558</v>
      </c>
      <c r="D31" s="5">
        <v>45107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D95E-2509-4DB9-BC10-44AF8C18169E}">
  <dimension ref="A1:F31"/>
  <sheetViews>
    <sheetView topLeftCell="A16" workbookViewId="0">
      <selection activeCell="F28" sqref="F28"/>
    </sheetView>
  </sheetViews>
  <sheetFormatPr defaultRowHeight="17" x14ac:dyDescent="0.4"/>
  <cols>
    <col min="2" max="2" width="14.54296875" customWidth="1"/>
    <col min="3" max="3" width="10.6328125" customWidth="1"/>
    <col min="4" max="4" width="10" customWidth="1"/>
  </cols>
  <sheetData>
    <row r="1" spans="1:6" x14ac:dyDescent="0.4">
      <c r="A1" t="s">
        <v>564</v>
      </c>
      <c r="B1" t="s">
        <v>68</v>
      </c>
      <c r="C1" t="s">
        <v>607</v>
      </c>
      <c r="D1" t="s">
        <v>608</v>
      </c>
      <c r="E1" t="s">
        <v>43</v>
      </c>
      <c r="F1" t="s">
        <v>631</v>
      </c>
    </row>
    <row r="2" spans="1:6" x14ac:dyDescent="0.4">
      <c r="A2" t="s">
        <v>566</v>
      </c>
      <c r="B2" t="s">
        <v>609</v>
      </c>
      <c r="C2" s="5">
        <v>45085</v>
      </c>
      <c r="D2" s="5">
        <v>45085</v>
      </c>
      <c r="E2" t="s">
        <v>47</v>
      </c>
      <c r="F2" t="str">
        <f>IF(D2&gt;C2,"True","False")</f>
        <v>False</v>
      </c>
    </row>
    <row r="3" spans="1:6" x14ac:dyDescent="0.4">
      <c r="A3" t="s">
        <v>567</v>
      </c>
      <c r="B3" t="s">
        <v>609</v>
      </c>
      <c r="C3" s="5">
        <v>45086</v>
      </c>
      <c r="D3" s="5">
        <v>45086</v>
      </c>
      <c r="E3" t="s">
        <v>54</v>
      </c>
      <c r="F3" t="str">
        <f>IF(D3&gt;C3,"True","False")</f>
        <v>False</v>
      </c>
    </row>
    <row r="4" spans="1:6" x14ac:dyDescent="0.4">
      <c r="A4" t="s">
        <v>568</v>
      </c>
      <c r="B4" t="s">
        <v>609</v>
      </c>
      <c r="C4" s="5">
        <v>45087</v>
      </c>
      <c r="D4" s="5">
        <v>45088</v>
      </c>
      <c r="E4" t="s">
        <v>44</v>
      </c>
      <c r="F4" t="str">
        <f>IF(D4&gt;C4,"True","False")</f>
        <v>True</v>
      </c>
    </row>
    <row r="5" spans="1:6" x14ac:dyDescent="0.4">
      <c r="A5" t="s">
        <v>569</v>
      </c>
      <c r="B5" t="s">
        <v>609</v>
      </c>
      <c r="C5" s="5">
        <v>45088</v>
      </c>
      <c r="D5" s="5">
        <v>45088</v>
      </c>
      <c r="E5" t="s">
        <v>51</v>
      </c>
      <c r="F5" t="str">
        <f>IF(D5&gt;C5,"True","False")</f>
        <v>False</v>
      </c>
    </row>
    <row r="6" spans="1:6" x14ac:dyDescent="0.4">
      <c r="A6" t="s">
        <v>570</v>
      </c>
      <c r="B6" t="s">
        <v>609</v>
      </c>
      <c r="C6" s="5">
        <v>45089</v>
      </c>
      <c r="D6" s="5">
        <v>45089</v>
      </c>
      <c r="E6" t="s">
        <v>605</v>
      </c>
      <c r="F6" t="str">
        <f>IF(D6&gt;C6,"True","False")</f>
        <v>False</v>
      </c>
    </row>
    <row r="7" spans="1:6" x14ac:dyDescent="0.4">
      <c r="A7" t="s">
        <v>571</v>
      </c>
      <c r="B7" t="s">
        <v>609</v>
      </c>
      <c r="C7" s="5">
        <v>45090</v>
      </c>
      <c r="D7" s="5">
        <v>45090</v>
      </c>
      <c r="E7" t="s">
        <v>53</v>
      </c>
      <c r="F7" t="str">
        <f>IF(D7&gt;C7,"True","False")</f>
        <v>False</v>
      </c>
    </row>
    <row r="8" spans="1:6" x14ac:dyDescent="0.4">
      <c r="A8" t="s">
        <v>572</v>
      </c>
      <c r="B8" t="s">
        <v>609</v>
      </c>
      <c r="C8" s="5">
        <v>45091</v>
      </c>
      <c r="D8" s="5">
        <v>45093</v>
      </c>
      <c r="E8" t="s">
        <v>59</v>
      </c>
      <c r="F8" t="str">
        <f>IF(D8&gt;C8,"True","False")</f>
        <v>True</v>
      </c>
    </row>
    <row r="9" spans="1:6" x14ac:dyDescent="0.4">
      <c r="A9" t="s">
        <v>573</v>
      </c>
      <c r="B9" t="s">
        <v>609</v>
      </c>
      <c r="C9" s="5">
        <v>45092</v>
      </c>
      <c r="D9" s="5">
        <v>45093</v>
      </c>
      <c r="E9" t="s">
        <v>603</v>
      </c>
      <c r="F9" t="str">
        <f>IF(D9&gt;C9,"True","False")</f>
        <v>True</v>
      </c>
    </row>
    <row r="10" spans="1:6" x14ac:dyDescent="0.4">
      <c r="A10" t="s">
        <v>574</v>
      </c>
      <c r="B10" t="s">
        <v>609</v>
      </c>
      <c r="C10" s="5">
        <v>45093</v>
      </c>
      <c r="D10" s="5">
        <v>45093</v>
      </c>
      <c r="E10" t="s">
        <v>55</v>
      </c>
      <c r="F10" t="str">
        <f>IF(D10&gt;C10,"True","False")</f>
        <v>False</v>
      </c>
    </row>
    <row r="11" spans="1:6" x14ac:dyDescent="0.4">
      <c r="A11" t="s">
        <v>575</v>
      </c>
      <c r="B11" t="s">
        <v>609</v>
      </c>
      <c r="C11" s="5">
        <v>45094</v>
      </c>
      <c r="D11" s="5">
        <v>45094</v>
      </c>
      <c r="E11" t="s">
        <v>60</v>
      </c>
      <c r="F11" t="str">
        <f>IF(D11&gt;C11,"True","False")</f>
        <v>False</v>
      </c>
    </row>
    <row r="12" spans="1:6" x14ac:dyDescent="0.4">
      <c r="A12" t="s">
        <v>576</v>
      </c>
      <c r="B12" t="s">
        <v>609</v>
      </c>
      <c r="C12" s="5">
        <v>45095</v>
      </c>
      <c r="D12" s="5">
        <v>45095</v>
      </c>
      <c r="E12" t="s">
        <v>602</v>
      </c>
      <c r="F12" t="str">
        <f>IF(D12&gt;C12,"True","False")</f>
        <v>False</v>
      </c>
    </row>
    <row r="13" spans="1:6" x14ac:dyDescent="0.4">
      <c r="A13" t="s">
        <v>577</v>
      </c>
      <c r="B13" t="s">
        <v>609</v>
      </c>
      <c r="C13" s="5">
        <v>45096</v>
      </c>
      <c r="D13" s="5">
        <v>45096</v>
      </c>
      <c r="E13" t="s">
        <v>63</v>
      </c>
      <c r="F13" t="str">
        <f>IF(D13&gt;C13,"True","False")</f>
        <v>False</v>
      </c>
    </row>
    <row r="14" spans="1:6" x14ac:dyDescent="0.4">
      <c r="A14" t="s">
        <v>578</v>
      </c>
      <c r="B14" t="s">
        <v>609</v>
      </c>
      <c r="C14" s="5">
        <v>45097</v>
      </c>
      <c r="D14" s="5">
        <v>45098</v>
      </c>
      <c r="E14" t="s">
        <v>62</v>
      </c>
      <c r="F14" t="str">
        <f>IF(D14&gt;C14,"True","False")</f>
        <v>True</v>
      </c>
    </row>
    <row r="15" spans="1:6" x14ac:dyDescent="0.4">
      <c r="A15" t="s">
        <v>579</v>
      </c>
      <c r="B15" t="s">
        <v>609</v>
      </c>
      <c r="C15" s="5">
        <v>45098</v>
      </c>
      <c r="D15" s="5">
        <v>45098</v>
      </c>
      <c r="E15" t="s">
        <v>44</v>
      </c>
      <c r="F15" t="str">
        <f>IF(D15&gt;C15,"True","False")</f>
        <v>False</v>
      </c>
    </row>
    <row r="16" spans="1:6" x14ac:dyDescent="0.4">
      <c r="A16" t="s">
        <v>580</v>
      </c>
      <c r="B16" t="s">
        <v>609</v>
      </c>
      <c r="C16" s="5">
        <v>45099</v>
      </c>
      <c r="D16" s="5">
        <v>45099</v>
      </c>
      <c r="E16" t="s">
        <v>50</v>
      </c>
      <c r="F16" t="str">
        <f>IF(D16&gt;C16,"True","False")</f>
        <v>False</v>
      </c>
    </row>
    <row r="17" spans="1:6" x14ac:dyDescent="0.4">
      <c r="A17" t="s">
        <v>581</v>
      </c>
      <c r="B17" t="s">
        <v>609</v>
      </c>
      <c r="C17" s="5">
        <v>45100</v>
      </c>
      <c r="D17" s="5">
        <v>45100</v>
      </c>
      <c r="E17" t="s">
        <v>50</v>
      </c>
      <c r="F17" t="str">
        <f>IF(D17&gt;C17,"True","False")</f>
        <v>False</v>
      </c>
    </row>
    <row r="18" spans="1:6" x14ac:dyDescent="0.4">
      <c r="A18" t="s">
        <v>582</v>
      </c>
      <c r="B18" t="s">
        <v>609</v>
      </c>
      <c r="C18" s="5">
        <v>45101</v>
      </c>
      <c r="D18" s="5">
        <v>45102</v>
      </c>
      <c r="E18" t="s">
        <v>604</v>
      </c>
      <c r="F18" t="str">
        <f>IF(D18&gt;C18,"True","False")</f>
        <v>True</v>
      </c>
    </row>
    <row r="19" spans="1:6" x14ac:dyDescent="0.4">
      <c r="A19" t="s">
        <v>583</v>
      </c>
      <c r="B19" t="s">
        <v>609</v>
      </c>
      <c r="C19" s="5">
        <v>45102</v>
      </c>
      <c r="D19" s="5">
        <v>45102</v>
      </c>
      <c r="E19" t="s">
        <v>56</v>
      </c>
      <c r="F19" t="str">
        <f>IF(D19&gt;C19,"True","False")</f>
        <v>False</v>
      </c>
    </row>
    <row r="20" spans="1:6" x14ac:dyDescent="0.4">
      <c r="A20" t="s">
        <v>584</v>
      </c>
      <c r="B20" t="s">
        <v>609</v>
      </c>
      <c r="C20" s="5">
        <v>45103</v>
      </c>
      <c r="D20" s="5">
        <v>45103</v>
      </c>
      <c r="E20" t="s">
        <v>57</v>
      </c>
      <c r="F20" t="str">
        <f>IF(D20&gt;C20,"True","False")</f>
        <v>False</v>
      </c>
    </row>
    <row r="21" spans="1:6" x14ac:dyDescent="0.4">
      <c r="A21" t="s">
        <v>585</v>
      </c>
      <c r="B21" t="s">
        <v>609</v>
      </c>
      <c r="C21" s="5">
        <v>45104</v>
      </c>
      <c r="D21" s="5">
        <v>45104</v>
      </c>
      <c r="E21" t="s">
        <v>63</v>
      </c>
      <c r="F21" t="str">
        <f>IF(D21&gt;C21,"True","False")</f>
        <v>False</v>
      </c>
    </row>
    <row r="22" spans="1:6" x14ac:dyDescent="0.4">
      <c r="A22" t="s">
        <v>586</v>
      </c>
      <c r="B22" t="s">
        <v>609</v>
      </c>
      <c r="C22" s="5">
        <v>45105</v>
      </c>
      <c r="D22" s="5">
        <v>45105</v>
      </c>
      <c r="E22" t="s">
        <v>51</v>
      </c>
      <c r="F22" t="str">
        <f>IF(D22&gt;C22,"True","False")</f>
        <v>False</v>
      </c>
    </row>
    <row r="23" spans="1:6" x14ac:dyDescent="0.4">
      <c r="A23" t="s">
        <v>587</v>
      </c>
      <c r="B23" t="s">
        <v>609</v>
      </c>
      <c r="C23" s="5">
        <v>45106</v>
      </c>
      <c r="D23" s="5">
        <v>45107</v>
      </c>
      <c r="E23" t="s">
        <v>47</v>
      </c>
      <c r="F23" t="str">
        <f>IF(D23&gt;C23,"True","False")</f>
        <v>True</v>
      </c>
    </row>
    <row r="24" spans="1:6" x14ac:dyDescent="0.4">
      <c r="A24" t="s">
        <v>588</v>
      </c>
      <c r="B24" t="s">
        <v>609</v>
      </c>
      <c r="C24" s="5">
        <v>45107</v>
      </c>
      <c r="D24" s="5">
        <v>45107</v>
      </c>
      <c r="E24" t="s">
        <v>46</v>
      </c>
      <c r="F24" t="str">
        <f>IF(D24&gt;C24,"True","False")</f>
        <v>False</v>
      </c>
    </row>
    <row r="25" spans="1:6" x14ac:dyDescent="0.4">
      <c r="A25" t="s">
        <v>589</v>
      </c>
      <c r="B25" t="s">
        <v>609</v>
      </c>
      <c r="C25" s="5">
        <v>45108</v>
      </c>
      <c r="D25" s="5">
        <v>45108</v>
      </c>
      <c r="E25" t="s">
        <v>54</v>
      </c>
      <c r="F25" t="str">
        <f>IF(D25&gt;C25,"True","False")</f>
        <v>False</v>
      </c>
    </row>
    <row r="26" spans="1:6" x14ac:dyDescent="0.4">
      <c r="A26" t="s">
        <v>590</v>
      </c>
      <c r="B26" t="s">
        <v>609</v>
      </c>
      <c r="C26" s="5">
        <v>45109</v>
      </c>
      <c r="D26" s="5">
        <v>45110</v>
      </c>
      <c r="E26" t="s">
        <v>55</v>
      </c>
      <c r="F26" t="str">
        <f>IF(D26&gt;C26,"True","False")</f>
        <v>True</v>
      </c>
    </row>
    <row r="27" spans="1:6" x14ac:dyDescent="0.4">
      <c r="A27" t="s">
        <v>591</v>
      </c>
      <c r="B27" t="s">
        <v>609</v>
      </c>
      <c r="C27" s="5">
        <v>45110</v>
      </c>
      <c r="D27" s="5">
        <v>45110</v>
      </c>
      <c r="E27" t="s">
        <v>46</v>
      </c>
      <c r="F27" t="str">
        <f>IF(D27&gt;C27,"True","False")</f>
        <v>False</v>
      </c>
    </row>
    <row r="28" spans="1:6" x14ac:dyDescent="0.4">
      <c r="A28" t="s">
        <v>592</v>
      </c>
      <c r="B28" t="s">
        <v>610</v>
      </c>
      <c r="C28" s="5">
        <v>45111</v>
      </c>
      <c r="D28" s="5"/>
      <c r="E28" t="s">
        <v>57</v>
      </c>
    </row>
    <row r="29" spans="1:6" x14ac:dyDescent="0.4">
      <c r="A29" t="s">
        <v>593</v>
      </c>
      <c r="B29" t="s">
        <v>610</v>
      </c>
      <c r="C29" s="5">
        <v>45112</v>
      </c>
      <c r="D29" s="5"/>
      <c r="E29" t="s">
        <v>53</v>
      </c>
    </row>
    <row r="30" spans="1:6" x14ac:dyDescent="0.4">
      <c r="A30" t="s">
        <v>594</v>
      </c>
      <c r="B30" t="s">
        <v>611</v>
      </c>
      <c r="C30" s="5">
        <v>45113</v>
      </c>
      <c r="D30" s="5"/>
      <c r="E30" t="s">
        <v>602</v>
      </c>
    </row>
    <row r="31" spans="1:6" x14ac:dyDescent="0.4">
      <c r="A31" t="s">
        <v>595</v>
      </c>
      <c r="B31" t="s">
        <v>611</v>
      </c>
      <c r="C31" s="5">
        <v>45114</v>
      </c>
      <c r="D31" s="5"/>
      <c r="E31" t="s">
        <v>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81-B854-4DF4-BB32-F7F059956127}">
  <dimension ref="A1:E25"/>
  <sheetViews>
    <sheetView workbookViewId="0">
      <selection activeCell="B1" sqref="B1"/>
    </sheetView>
  </sheetViews>
  <sheetFormatPr defaultRowHeight="17" x14ac:dyDescent="0.4"/>
  <cols>
    <col min="2" max="2" width="14.90625" customWidth="1"/>
    <col min="3" max="3" width="15.81640625" customWidth="1"/>
    <col min="4" max="4" width="15.08984375" customWidth="1"/>
    <col min="5" max="5" width="16.54296875" customWidth="1"/>
  </cols>
  <sheetData>
    <row r="1" spans="1:5" x14ac:dyDescent="0.4">
      <c r="A1" t="s">
        <v>0</v>
      </c>
      <c r="B1" t="s">
        <v>646</v>
      </c>
      <c r="C1" t="s">
        <v>647</v>
      </c>
      <c r="D1" t="s">
        <v>648</v>
      </c>
      <c r="E1" t="s">
        <v>649</v>
      </c>
    </row>
    <row r="2" spans="1:5" x14ac:dyDescent="0.4">
      <c r="A2">
        <v>1</v>
      </c>
      <c r="B2">
        <f>COUNTIF(product!D17:D26,"台北")</f>
        <v>3</v>
      </c>
      <c r="C2">
        <f>COUNTIF(product!D17:D26,"高雄")</f>
        <v>2</v>
      </c>
      <c r="D2" t="str">
        <f>IF(B2&lt;3,"True","False")</f>
        <v>False</v>
      </c>
      <c r="E2" t="str">
        <f>IF(C2&lt;3,"True","False")</f>
        <v>True</v>
      </c>
    </row>
    <row r="3" spans="1:5" x14ac:dyDescent="0.4">
      <c r="A3">
        <v>2</v>
      </c>
      <c r="B3">
        <f>COUNTIF(product!D34:D43,"台北")</f>
        <v>4</v>
      </c>
      <c r="C3">
        <f>COUNTIF(product!D34:D43,"高雄")</f>
        <v>2</v>
      </c>
      <c r="D3" t="str">
        <f>IF(B3&lt;3,"True","False")</f>
        <v>False</v>
      </c>
      <c r="E3" t="str">
        <f t="shared" ref="E3:E25" si="0">IF(C3&lt;3,"True","False")</f>
        <v>True</v>
      </c>
    </row>
    <row r="4" spans="1:5" x14ac:dyDescent="0.4">
      <c r="A4">
        <v>3</v>
      </c>
      <c r="B4">
        <f>COUNTIF(product!D57:D64,"台北")</f>
        <v>1</v>
      </c>
      <c r="C4">
        <f>COUNTIF(product!D57:D64,"高雄")</f>
        <v>5</v>
      </c>
      <c r="D4" t="str">
        <f t="shared" ref="D4:D25" si="1">IF(B4&lt;3,"True","False")</f>
        <v>True</v>
      </c>
      <c r="E4" t="str">
        <f t="shared" si="0"/>
        <v>False</v>
      </c>
    </row>
    <row r="5" spans="1:5" x14ac:dyDescent="0.4">
      <c r="A5">
        <v>4</v>
      </c>
      <c r="B5">
        <f>COUNTIF(product!D72:D80,"台北")</f>
        <v>5</v>
      </c>
      <c r="C5">
        <f>COUNTIF(product!D72:D80,"高雄")</f>
        <v>2</v>
      </c>
      <c r="D5" t="str">
        <f t="shared" si="1"/>
        <v>False</v>
      </c>
      <c r="E5" t="str">
        <f t="shared" si="0"/>
        <v>True</v>
      </c>
    </row>
    <row r="6" spans="1:5" x14ac:dyDescent="0.4">
      <c r="A6">
        <v>5</v>
      </c>
      <c r="B6">
        <f>COUNTIF(product!D87:D94,"台北")</f>
        <v>5</v>
      </c>
      <c r="C6">
        <f>COUNTIF(product!D87:D94,"高雄")</f>
        <v>1</v>
      </c>
      <c r="D6" t="str">
        <f t="shared" si="1"/>
        <v>False</v>
      </c>
      <c r="E6" t="str">
        <f t="shared" si="0"/>
        <v>True</v>
      </c>
    </row>
    <row r="7" spans="1:5" x14ac:dyDescent="0.4">
      <c r="A7">
        <v>6</v>
      </c>
      <c r="B7">
        <f>COUNTIF(product!D101:D107,"台北")</f>
        <v>3</v>
      </c>
      <c r="C7">
        <f>COUNTIF(product!D101:D107,"高雄")</f>
        <v>3</v>
      </c>
      <c r="D7" t="str">
        <f t="shared" si="1"/>
        <v>False</v>
      </c>
      <c r="E7" t="str">
        <f t="shared" si="0"/>
        <v>False</v>
      </c>
    </row>
    <row r="8" spans="1:5" x14ac:dyDescent="0.4">
      <c r="A8">
        <v>7</v>
      </c>
      <c r="B8">
        <f>COUNTIF(product!D118:D123,"台北")</f>
        <v>0</v>
      </c>
      <c r="C8">
        <f>COUNTIF(product!D118:D123,"高雄")</f>
        <v>5</v>
      </c>
      <c r="D8" t="str">
        <f t="shared" si="1"/>
        <v>True</v>
      </c>
      <c r="E8" t="str">
        <f t="shared" si="0"/>
        <v>False</v>
      </c>
    </row>
    <row r="9" spans="1:5" x14ac:dyDescent="0.4">
      <c r="A9">
        <v>8</v>
      </c>
      <c r="B9">
        <f>COUNTIF(product!D129:D140,"台北")</f>
        <v>3</v>
      </c>
      <c r="C9">
        <f>COUNTIF(product!D129:D140,"高雄")</f>
        <v>5</v>
      </c>
      <c r="D9" t="str">
        <f t="shared" si="1"/>
        <v>False</v>
      </c>
      <c r="E9" t="str">
        <f t="shared" si="0"/>
        <v>False</v>
      </c>
    </row>
    <row r="10" spans="1:5" x14ac:dyDescent="0.4">
      <c r="A10">
        <v>9</v>
      </c>
      <c r="B10">
        <f>COUNTIF(product!D148:D155,"台北")</f>
        <v>5</v>
      </c>
      <c r="C10">
        <f>COUNTIF(product!D148:D155,"高雄")</f>
        <v>3</v>
      </c>
      <c r="D10" t="str">
        <f t="shared" si="1"/>
        <v>False</v>
      </c>
      <c r="E10" t="str">
        <f t="shared" si="0"/>
        <v>False</v>
      </c>
    </row>
    <row r="11" spans="1:5" x14ac:dyDescent="0.4">
      <c r="A11">
        <v>10</v>
      </c>
      <c r="B11">
        <f>COUNTIF(product!D163:D171,"台北")</f>
        <v>4</v>
      </c>
      <c r="C11">
        <f>COUNTIF(product!D163:D171,"高雄")</f>
        <v>2</v>
      </c>
      <c r="D11" t="str">
        <f t="shared" si="1"/>
        <v>False</v>
      </c>
      <c r="E11" t="str">
        <f t="shared" si="0"/>
        <v>True</v>
      </c>
    </row>
    <row r="12" spans="1:5" x14ac:dyDescent="0.4">
      <c r="A12">
        <v>11</v>
      </c>
      <c r="B12">
        <f>COUNTIF(product!D176:D186,"台北")</f>
        <v>3</v>
      </c>
      <c r="C12">
        <f>COUNTIF(product!D176:D186,"高雄")</f>
        <v>4</v>
      </c>
      <c r="D12" t="str">
        <f t="shared" si="1"/>
        <v>False</v>
      </c>
      <c r="E12" t="str">
        <f t="shared" si="0"/>
        <v>False</v>
      </c>
    </row>
    <row r="13" spans="1:5" x14ac:dyDescent="0.4">
      <c r="A13">
        <v>12</v>
      </c>
      <c r="B13">
        <f>COUNTIF(product!D194:D198,"台北")</f>
        <v>1</v>
      </c>
      <c r="C13">
        <f>COUNTIF(product!D194:D198,"高雄")</f>
        <v>1</v>
      </c>
      <c r="D13" t="str">
        <f t="shared" si="1"/>
        <v>True</v>
      </c>
      <c r="E13" t="str">
        <f t="shared" si="0"/>
        <v>True</v>
      </c>
    </row>
    <row r="14" spans="1:5" x14ac:dyDescent="0.4">
      <c r="A14">
        <v>13</v>
      </c>
      <c r="B14">
        <f>COUNTIF(product!D206:D216,"台北")</f>
        <v>5</v>
      </c>
      <c r="C14">
        <f>COUNTIF(product!D206:D216,"高雄")</f>
        <v>4</v>
      </c>
      <c r="D14" t="str">
        <f t="shared" si="1"/>
        <v>False</v>
      </c>
      <c r="E14" t="str">
        <f t="shared" si="0"/>
        <v>False</v>
      </c>
    </row>
    <row r="15" spans="1:5" x14ac:dyDescent="0.4">
      <c r="A15">
        <v>14</v>
      </c>
      <c r="B15">
        <f>COUNTIF(product!D222:D231,"台北")</f>
        <v>4</v>
      </c>
      <c r="C15">
        <f>COUNTIF(product!D222:D231,"高雄")</f>
        <v>5</v>
      </c>
      <c r="D15" t="str">
        <f t="shared" si="1"/>
        <v>False</v>
      </c>
      <c r="E15" t="str">
        <f t="shared" si="0"/>
        <v>False</v>
      </c>
    </row>
    <row r="16" spans="1:5" x14ac:dyDescent="0.4">
      <c r="A16">
        <v>15</v>
      </c>
      <c r="B16">
        <f>COUNTIF(product!D240:D245,"台北")</f>
        <v>1</v>
      </c>
      <c r="C16">
        <f>COUNTIF(product!D240:D245,"高雄")</f>
        <v>2</v>
      </c>
      <c r="D16" t="str">
        <f t="shared" si="1"/>
        <v>True</v>
      </c>
      <c r="E16" t="str">
        <f t="shared" si="0"/>
        <v>True</v>
      </c>
    </row>
    <row r="17" spans="1:5" x14ac:dyDescent="0.4">
      <c r="A17">
        <v>16</v>
      </c>
      <c r="B17">
        <f>COUNTIF(product!D251:D261,"台北")</f>
        <v>3</v>
      </c>
      <c r="C17">
        <f>COUNTIF(product!D251:D261,"高雄")</f>
        <v>6</v>
      </c>
      <c r="D17" t="str">
        <f t="shared" si="1"/>
        <v>False</v>
      </c>
      <c r="E17" t="str">
        <f t="shared" si="0"/>
        <v>False</v>
      </c>
    </row>
    <row r="18" spans="1:5" x14ac:dyDescent="0.4">
      <c r="A18">
        <v>17</v>
      </c>
      <c r="B18">
        <f>COUNTIF(product!D271:D277,"台北")</f>
        <v>4</v>
      </c>
      <c r="C18">
        <f>COUNTIF(product!D271:D277,"高雄")</f>
        <v>1</v>
      </c>
      <c r="D18" t="str">
        <f t="shared" si="1"/>
        <v>False</v>
      </c>
      <c r="E18" t="str">
        <f t="shared" si="0"/>
        <v>True</v>
      </c>
    </row>
    <row r="19" spans="1:5" x14ac:dyDescent="0.4">
      <c r="A19">
        <v>18</v>
      </c>
      <c r="B19">
        <f>COUNTIF(product!D284:D290,"台北")</f>
        <v>4</v>
      </c>
      <c r="C19">
        <f>COUNTIF(product!D284:D290,"高雄")</f>
        <v>3</v>
      </c>
      <c r="D19" t="str">
        <f t="shared" si="1"/>
        <v>False</v>
      </c>
      <c r="E19" t="str">
        <f t="shared" si="0"/>
        <v>False</v>
      </c>
    </row>
    <row r="20" spans="1:5" x14ac:dyDescent="0.4">
      <c r="A20">
        <v>19</v>
      </c>
      <c r="B20">
        <f>COUNTIF(product!D300:D310,"台北")</f>
        <v>6</v>
      </c>
      <c r="C20">
        <f>COUNTIF(product!D300:D310,"高雄")</f>
        <v>1</v>
      </c>
      <c r="D20" t="str">
        <f t="shared" si="1"/>
        <v>False</v>
      </c>
      <c r="E20" t="str">
        <f t="shared" si="0"/>
        <v>True</v>
      </c>
    </row>
    <row r="21" spans="1:5" x14ac:dyDescent="0.4">
      <c r="A21">
        <v>20</v>
      </c>
      <c r="B21">
        <f>COUNTIF(product!D318:D325,"台北")</f>
        <v>0</v>
      </c>
      <c r="C21">
        <f>COUNTIF(product!D318:D325,"高雄")</f>
        <v>5</v>
      </c>
      <c r="D21" t="str">
        <f t="shared" si="1"/>
        <v>True</v>
      </c>
      <c r="E21" t="str">
        <f t="shared" si="0"/>
        <v>False</v>
      </c>
    </row>
    <row r="22" spans="1:5" x14ac:dyDescent="0.4">
      <c r="A22">
        <v>21</v>
      </c>
      <c r="B22">
        <f>COUNTIF(product!D336:D341,"台北")</f>
        <v>4</v>
      </c>
      <c r="C22">
        <f>COUNTIF(product!D336:D341,"高雄")</f>
        <v>0</v>
      </c>
      <c r="D22" t="str">
        <f t="shared" si="1"/>
        <v>False</v>
      </c>
      <c r="E22" t="str">
        <f t="shared" si="0"/>
        <v>True</v>
      </c>
    </row>
    <row r="23" spans="1:5" x14ac:dyDescent="0.4">
      <c r="A23">
        <v>22</v>
      </c>
      <c r="B23">
        <f>COUNTIF(product!D346:D353,"台北")</f>
        <v>1</v>
      </c>
      <c r="C23">
        <f>COUNTIF(product!D346:D353,"高雄")</f>
        <v>7</v>
      </c>
      <c r="D23" t="str">
        <f t="shared" si="1"/>
        <v>True</v>
      </c>
      <c r="E23" t="str">
        <f t="shared" si="0"/>
        <v>False</v>
      </c>
    </row>
    <row r="24" spans="1:5" x14ac:dyDescent="0.4">
      <c r="A24">
        <v>23</v>
      </c>
      <c r="B24">
        <f>COUNTIF(product!D365:D369,"台北")</f>
        <v>1</v>
      </c>
      <c r="C24">
        <f>COUNTIF(product!D365:D369,"高雄")</f>
        <v>1</v>
      </c>
      <c r="D24" t="str">
        <f t="shared" si="1"/>
        <v>True</v>
      </c>
      <c r="E24" t="str">
        <f t="shared" si="0"/>
        <v>True</v>
      </c>
    </row>
    <row r="25" spans="1:5" x14ac:dyDescent="0.4">
      <c r="A25">
        <v>24</v>
      </c>
      <c r="B25">
        <f>COUNTIF(product!D377:D380,"台北")</f>
        <v>1</v>
      </c>
      <c r="C25">
        <f>COUNTIF(product!D377:D380,"高雄")</f>
        <v>1</v>
      </c>
      <c r="D25" t="str">
        <f t="shared" si="1"/>
        <v>True</v>
      </c>
      <c r="E25" t="str">
        <f t="shared" si="0"/>
        <v>True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1002-A23A-4892-A2B5-E9560B17AE4C}">
  <dimension ref="A1:C25"/>
  <sheetViews>
    <sheetView workbookViewId="0">
      <selection activeCell="A3" sqref="A3"/>
    </sheetView>
  </sheetViews>
  <sheetFormatPr defaultRowHeight="17" x14ac:dyDescent="0.4"/>
  <cols>
    <col min="2" max="2" width="9.6328125" customWidth="1"/>
    <col min="3" max="3" width="11.453125" customWidth="1"/>
  </cols>
  <sheetData>
    <row r="1" spans="1:3" x14ac:dyDescent="0.4">
      <c r="A1" t="s">
        <v>0</v>
      </c>
      <c r="B1" t="s">
        <v>650</v>
      </c>
      <c r="C1" t="s">
        <v>651</v>
      </c>
    </row>
    <row r="2" spans="1:3" x14ac:dyDescent="0.4">
      <c r="A2">
        <v>1</v>
      </c>
      <c r="B2">
        <f>COUNTIF(product!D17:D26,"倉庫")</f>
        <v>5</v>
      </c>
      <c r="C2" t="str">
        <f t="shared" ref="C2:C18" si="0">IF(B2&lt;3,"True","False")</f>
        <v>False</v>
      </c>
    </row>
    <row r="3" spans="1:3" x14ac:dyDescent="0.4">
      <c r="A3">
        <v>2</v>
      </c>
      <c r="B3">
        <f>COUNTIF(product!D34:D43,"倉庫")</f>
        <v>4</v>
      </c>
      <c r="C3" t="str">
        <f t="shared" si="0"/>
        <v>False</v>
      </c>
    </row>
    <row r="4" spans="1:3" x14ac:dyDescent="0.4">
      <c r="A4">
        <v>3</v>
      </c>
      <c r="B4">
        <f>COUNTIF(product!D57:D64,"倉庫")</f>
        <v>2</v>
      </c>
      <c r="C4" t="str">
        <f t="shared" si="0"/>
        <v>True</v>
      </c>
    </row>
    <row r="5" spans="1:3" x14ac:dyDescent="0.4">
      <c r="A5">
        <v>4</v>
      </c>
      <c r="B5">
        <f>COUNTIF(product!D72:D80,"倉庫")</f>
        <v>2</v>
      </c>
      <c r="C5" t="str">
        <f t="shared" si="0"/>
        <v>True</v>
      </c>
    </row>
    <row r="6" spans="1:3" x14ac:dyDescent="0.4">
      <c r="A6">
        <v>5</v>
      </c>
      <c r="B6">
        <f>COUNTIF(product!D87:D94,"倉庫")</f>
        <v>2</v>
      </c>
      <c r="C6" t="str">
        <f t="shared" si="0"/>
        <v>True</v>
      </c>
    </row>
    <row r="7" spans="1:3" x14ac:dyDescent="0.4">
      <c r="A7">
        <v>6</v>
      </c>
      <c r="B7">
        <f>COUNTIF(product!D101:D107,"倉庫")</f>
        <v>1</v>
      </c>
      <c r="C7" t="str">
        <f t="shared" si="0"/>
        <v>True</v>
      </c>
    </row>
    <row r="8" spans="1:3" x14ac:dyDescent="0.4">
      <c r="A8">
        <v>7</v>
      </c>
      <c r="B8">
        <f>COUNTIF(product!D118:D123,"倉庫")</f>
        <v>1</v>
      </c>
      <c r="C8" t="str">
        <f t="shared" si="0"/>
        <v>True</v>
      </c>
    </row>
    <row r="9" spans="1:3" x14ac:dyDescent="0.4">
      <c r="A9">
        <v>8</v>
      </c>
      <c r="B9">
        <f>COUNTIF(product!D129:D140,"倉庫")</f>
        <v>4</v>
      </c>
      <c r="C9" t="str">
        <f t="shared" si="0"/>
        <v>False</v>
      </c>
    </row>
    <row r="10" spans="1:3" x14ac:dyDescent="0.4">
      <c r="A10">
        <v>9</v>
      </c>
      <c r="B10">
        <f>COUNTIF(product!D148:D155,"倉庫")</f>
        <v>0</v>
      </c>
      <c r="C10" t="str">
        <f t="shared" si="0"/>
        <v>True</v>
      </c>
    </row>
    <row r="11" spans="1:3" x14ac:dyDescent="0.4">
      <c r="A11">
        <v>10</v>
      </c>
      <c r="B11">
        <f>COUNTIF(product!D163:D171,"倉庫")</f>
        <v>3</v>
      </c>
      <c r="C11" t="str">
        <f t="shared" si="0"/>
        <v>False</v>
      </c>
    </row>
    <row r="12" spans="1:3" x14ac:dyDescent="0.4">
      <c r="A12">
        <v>11</v>
      </c>
      <c r="B12">
        <f>COUNTIF(product!D176:D186,"倉庫")</f>
        <v>4</v>
      </c>
      <c r="C12" t="str">
        <f t="shared" si="0"/>
        <v>False</v>
      </c>
    </row>
    <row r="13" spans="1:3" x14ac:dyDescent="0.4">
      <c r="A13">
        <v>12</v>
      </c>
      <c r="B13">
        <f>COUNTIF(product!D194:D198,"倉庫")</f>
        <v>3</v>
      </c>
      <c r="C13" t="str">
        <f t="shared" si="0"/>
        <v>False</v>
      </c>
    </row>
    <row r="14" spans="1:3" x14ac:dyDescent="0.4">
      <c r="A14">
        <v>13</v>
      </c>
      <c r="B14">
        <f>COUNTIF(product!D206:D216,"倉庫")</f>
        <v>2</v>
      </c>
      <c r="C14" t="str">
        <f t="shared" si="0"/>
        <v>True</v>
      </c>
    </row>
    <row r="15" spans="1:3" x14ac:dyDescent="0.4">
      <c r="A15">
        <v>14</v>
      </c>
      <c r="B15">
        <f>COUNTIF(product!D222:D231,"倉庫")</f>
        <v>1</v>
      </c>
      <c r="C15" t="str">
        <f t="shared" si="0"/>
        <v>True</v>
      </c>
    </row>
    <row r="16" spans="1:3" x14ac:dyDescent="0.4">
      <c r="A16">
        <v>15</v>
      </c>
      <c r="B16">
        <f>COUNTIF(product!D240:D245,"倉庫")</f>
        <v>3</v>
      </c>
      <c r="C16" t="str">
        <f t="shared" si="0"/>
        <v>False</v>
      </c>
    </row>
    <row r="17" spans="1:3" x14ac:dyDescent="0.4">
      <c r="A17">
        <v>16</v>
      </c>
      <c r="B17">
        <f>COUNTIF(product!D251:D261,"倉庫")</f>
        <v>2</v>
      </c>
      <c r="C17" t="str">
        <f t="shared" si="0"/>
        <v>True</v>
      </c>
    </row>
    <row r="18" spans="1:3" x14ac:dyDescent="0.4">
      <c r="A18">
        <v>17</v>
      </c>
      <c r="B18">
        <f>COUNTIF(product!D271:D277,"倉庫")</f>
        <v>2</v>
      </c>
      <c r="C18" t="str">
        <f t="shared" si="0"/>
        <v>True</v>
      </c>
    </row>
    <row r="19" spans="1:3" x14ac:dyDescent="0.4">
      <c r="A19">
        <v>18</v>
      </c>
      <c r="B19">
        <f>COUNTIF(product!D284:D290,"倉庫")</f>
        <v>0</v>
      </c>
      <c r="C19" t="str">
        <f>IF(B19&lt;3,"True","False")</f>
        <v>True</v>
      </c>
    </row>
    <row r="20" spans="1:3" x14ac:dyDescent="0.4">
      <c r="A20">
        <v>19</v>
      </c>
      <c r="B20">
        <f>COUNTIF(product!D300:D310,"倉庫")</f>
        <v>4</v>
      </c>
      <c r="C20" t="str">
        <f t="shared" ref="C20:C25" si="1">IF(B20&lt;3,"True","False")</f>
        <v>False</v>
      </c>
    </row>
    <row r="21" spans="1:3" x14ac:dyDescent="0.4">
      <c r="A21">
        <v>20</v>
      </c>
      <c r="B21">
        <f>COUNTIF(product!D318:D325,"倉庫")</f>
        <v>3</v>
      </c>
      <c r="C21" t="str">
        <f t="shared" si="1"/>
        <v>False</v>
      </c>
    </row>
    <row r="22" spans="1:3" x14ac:dyDescent="0.4">
      <c r="A22">
        <v>21</v>
      </c>
      <c r="B22">
        <f>COUNTIF(product!D336:D341,"倉庫")</f>
        <v>2</v>
      </c>
      <c r="C22" t="str">
        <f t="shared" si="1"/>
        <v>True</v>
      </c>
    </row>
    <row r="23" spans="1:3" x14ac:dyDescent="0.4">
      <c r="A23">
        <v>22</v>
      </c>
      <c r="B23">
        <f>COUNTIF(product!D346:D353,"倉庫")</f>
        <v>0</v>
      </c>
      <c r="C23" t="str">
        <f t="shared" si="1"/>
        <v>True</v>
      </c>
    </row>
    <row r="24" spans="1:3" x14ac:dyDescent="0.4">
      <c r="A24">
        <v>23</v>
      </c>
      <c r="B24">
        <f>COUNTIF(product!D365:D369,"倉庫")</f>
        <v>3</v>
      </c>
      <c r="C24" t="str">
        <f t="shared" si="1"/>
        <v>False</v>
      </c>
    </row>
    <row r="25" spans="1:3" x14ac:dyDescent="0.4">
      <c r="A25">
        <v>24</v>
      </c>
      <c r="B25">
        <f>COUNTIF(product!D377:D380,"倉庫")</f>
        <v>2</v>
      </c>
      <c r="C25" t="str">
        <f t="shared" si="1"/>
        <v>True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A465-4D40-48CA-90F8-F911643B043D}">
  <dimension ref="A1:E15"/>
  <sheetViews>
    <sheetView workbookViewId="0">
      <selection activeCell="I10" sqref="I10"/>
    </sheetView>
  </sheetViews>
  <sheetFormatPr defaultRowHeight="17" x14ac:dyDescent="0.4"/>
  <cols>
    <col min="3" max="3" width="12.6328125" customWidth="1"/>
    <col min="4" max="4" width="13.90625" customWidth="1"/>
    <col min="5" max="5" width="12.81640625" customWidth="1"/>
  </cols>
  <sheetData>
    <row r="1" spans="1:5" x14ac:dyDescent="0.4">
      <c r="A1" t="s">
        <v>652</v>
      </c>
      <c r="B1" t="s">
        <v>0</v>
      </c>
      <c r="C1" t="s">
        <v>667</v>
      </c>
      <c r="D1" t="s">
        <v>668</v>
      </c>
      <c r="E1" t="s">
        <v>669</v>
      </c>
    </row>
    <row r="2" spans="1:5" x14ac:dyDescent="0.4">
      <c r="A2" t="s">
        <v>653</v>
      </c>
      <c r="B2">
        <v>3</v>
      </c>
      <c r="C2">
        <v>20</v>
      </c>
      <c r="D2">
        <v>20</v>
      </c>
      <c r="E2" t="str">
        <f>IF(C2=D2,"True","False")</f>
        <v>True</v>
      </c>
    </row>
    <row r="3" spans="1:5" x14ac:dyDescent="0.4">
      <c r="A3" t="s">
        <v>654</v>
      </c>
      <c r="B3">
        <v>4</v>
      </c>
      <c r="C3">
        <v>15</v>
      </c>
      <c r="D3">
        <v>15</v>
      </c>
      <c r="E3" t="str">
        <f t="shared" ref="E3:E15" si="0">IF(C3=D3,"True","False")</f>
        <v>True</v>
      </c>
    </row>
    <row r="4" spans="1:5" x14ac:dyDescent="0.4">
      <c r="A4" t="s">
        <v>655</v>
      </c>
      <c r="B4">
        <v>5</v>
      </c>
      <c r="C4">
        <v>20</v>
      </c>
      <c r="D4">
        <v>20</v>
      </c>
      <c r="E4" t="str">
        <f t="shared" si="0"/>
        <v>True</v>
      </c>
    </row>
    <row r="5" spans="1:5" x14ac:dyDescent="0.4">
      <c r="A5" t="s">
        <v>656</v>
      </c>
      <c r="B5">
        <v>6</v>
      </c>
      <c r="C5">
        <v>20</v>
      </c>
      <c r="D5">
        <v>18</v>
      </c>
      <c r="E5" t="str">
        <f t="shared" si="0"/>
        <v>False</v>
      </c>
    </row>
    <row r="6" spans="1:5" x14ac:dyDescent="0.4">
      <c r="A6" t="s">
        <v>657</v>
      </c>
      <c r="B6">
        <v>7</v>
      </c>
      <c r="C6">
        <v>20</v>
      </c>
      <c r="D6">
        <v>15</v>
      </c>
      <c r="E6" t="str">
        <f t="shared" si="0"/>
        <v>False</v>
      </c>
    </row>
    <row r="7" spans="1:5" x14ac:dyDescent="0.4">
      <c r="A7" t="s">
        <v>658</v>
      </c>
      <c r="B7">
        <v>9</v>
      </c>
      <c r="C7">
        <v>25</v>
      </c>
      <c r="D7">
        <v>23</v>
      </c>
      <c r="E7" t="str">
        <f t="shared" si="0"/>
        <v>False</v>
      </c>
    </row>
    <row r="8" spans="1:5" x14ac:dyDescent="0.4">
      <c r="A8" t="s">
        <v>659</v>
      </c>
      <c r="B8">
        <v>13</v>
      </c>
      <c r="C8">
        <v>20</v>
      </c>
      <c r="D8">
        <v>20</v>
      </c>
      <c r="E8" t="str">
        <f t="shared" si="0"/>
        <v>True</v>
      </c>
    </row>
    <row r="9" spans="1:5" x14ac:dyDescent="0.4">
      <c r="A9" t="s">
        <v>660</v>
      </c>
      <c r="B9">
        <v>14</v>
      </c>
      <c r="C9">
        <v>20</v>
      </c>
      <c r="D9">
        <v>18</v>
      </c>
      <c r="E9" t="str">
        <f t="shared" si="0"/>
        <v>False</v>
      </c>
    </row>
    <row r="10" spans="1:5" x14ac:dyDescent="0.4">
      <c r="A10" t="s">
        <v>661</v>
      </c>
      <c r="B10">
        <v>16</v>
      </c>
      <c r="C10">
        <v>15</v>
      </c>
      <c r="D10">
        <v>15</v>
      </c>
      <c r="E10" t="str">
        <f t="shared" si="0"/>
        <v>True</v>
      </c>
    </row>
    <row r="11" spans="1:5" x14ac:dyDescent="0.4">
      <c r="A11" t="s">
        <v>662</v>
      </c>
      <c r="B11">
        <v>17</v>
      </c>
      <c r="C11">
        <v>15</v>
      </c>
      <c r="D11">
        <v>15</v>
      </c>
      <c r="E11" t="str">
        <f t="shared" si="0"/>
        <v>True</v>
      </c>
    </row>
    <row r="12" spans="1:5" x14ac:dyDescent="0.4">
      <c r="A12" t="s">
        <v>663</v>
      </c>
      <c r="B12">
        <v>18</v>
      </c>
      <c r="C12">
        <v>20</v>
      </c>
      <c r="D12">
        <v>15</v>
      </c>
      <c r="E12" t="str">
        <f t="shared" si="0"/>
        <v>False</v>
      </c>
    </row>
    <row r="13" spans="1:5" x14ac:dyDescent="0.4">
      <c r="A13" t="s">
        <v>664</v>
      </c>
      <c r="B13">
        <v>21</v>
      </c>
      <c r="C13">
        <v>20</v>
      </c>
      <c r="D13">
        <v>20</v>
      </c>
      <c r="E13" t="str">
        <f t="shared" si="0"/>
        <v>True</v>
      </c>
    </row>
    <row r="14" spans="1:5" x14ac:dyDescent="0.4">
      <c r="A14" t="s">
        <v>665</v>
      </c>
      <c r="B14">
        <v>22</v>
      </c>
      <c r="C14">
        <v>25</v>
      </c>
      <c r="D14">
        <v>22</v>
      </c>
      <c r="E14" t="str">
        <f t="shared" si="0"/>
        <v>False</v>
      </c>
    </row>
    <row r="15" spans="1:5" x14ac:dyDescent="0.4">
      <c r="A15" t="s">
        <v>666</v>
      </c>
      <c r="B15">
        <v>24</v>
      </c>
      <c r="C15">
        <v>20</v>
      </c>
      <c r="D15">
        <v>20</v>
      </c>
      <c r="E15" t="str">
        <f t="shared" si="0"/>
        <v>True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0C0-17B4-4B45-8272-998E184C9AB1}">
  <dimension ref="A1:O25"/>
  <sheetViews>
    <sheetView topLeftCell="A22" workbookViewId="0">
      <selection activeCell="Q14" sqref="Q14"/>
    </sheetView>
  </sheetViews>
  <sheetFormatPr defaultRowHeight="17" x14ac:dyDescent="0.4"/>
  <cols>
    <col min="14" max="14" width="10.08984375" customWidth="1"/>
    <col min="15" max="15" width="11.6328125" customWidth="1"/>
  </cols>
  <sheetData>
    <row r="1" spans="1:15" x14ac:dyDescent="0.4">
      <c r="A1" t="s">
        <v>0</v>
      </c>
      <c r="B1" t="s">
        <v>632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  <c r="M1" t="s">
        <v>643</v>
      </c>
      <c r="N1" t="s">
        <v>644</v>
      </c>
      <c r="O1" t="s">
        <v>645</v>
      </c>
    </row>
    <row r="2" spans="1:15" x14ac:dyDescent="0.4">
      <c r="A2">
        <v>1</v>
      </c>
      <c r="B2">
        <v>12</v>
      </c>
      <c r="C2">
        <v>13</v>
      </c>
      <c r="D2">
        <v>11</v>
      </c>
      <c r="E2">
        <v>3</v>
      </c>
      <c r="F2">
        <v>7</v>
      </c>
      <c r="G2">
        <v>7</v>
      </c>
      <c r="H2">
        <v>10</v>
      </c>
      <c r="I2">
        <v>8</v>
      </c>
      <c r="J2">
        <v>0</v>
      </c>
      <c r="K2">
        <v>8</v>
      </c>
      <c r="L2">
        <v>6</v>
      </c>
      <c r="M2">
        <v>15</v>
      </c>
      <c r="N2">
        <f>SUM(B2,C2,D2,E2,F2,G2,H2,I2,J2,K2,L2,M2)</f>
        <v>100</v>
      </c>
      <c r="O2" s="1">
        <f>N2*item!C2</f>
        <v>698800</v>
      </c>
    </row>
    <row r="3" spans="1:15" x14ac:dyDescent="0.4">
      <c r="A3">
        <v>2</v>
      </c>
      <c r="B3">
        <v>1</v>
      </c>
      <c r="C3">
        <v>4</v>
      </c>
      <c r="D3">
        <v>6</v>
      </c>
      <c r="E3">
        <v>10</v>
      </c>
      <c r="F3">
        <v>5</v>
      </c>
      <c r="G3">
        <v>9</v>
      </c>
      <c r="H3">
        <v>7</v>
      </c>
      <c r="I3">
        <v>8</v>
      </c>
      <c r="J3">
        <v>9</v>
      </c>
      <c r="K3">
        <v>2</v>
      </c>
      <c r="L3">
        <v>8</v>
      </c>
      <c r="M3">
        <v>7</v>
      </c>
      <c r="N3">
        <f t="shared" ref="N3:N25" si="0">SUM(B3,C3,D3,E3,F3,G3,H3,I3,J3,K3,L3,M3)</f>
        <v>76</v>
      </c>
      <c r="O3" s="1">
        <f>N3*item!C3</f>
        <v>242288</v>
      </c>
    </row>
    <row r="4" spans="1:15" x14ac:dyDescent="0.4">
      <c r="A4">
        <v>3</v>
      </c>
      <c r="B4">
        <v>6</v>
      </c>
      <c r="C4">
        <v>9</v>
      </c>
      <c r="D4">
        <v>8</v>
      </c>
      <c r="E4">
        <v>10</v>
      </c>
      <c r="F4">
        <v>6</v>
      </c>
      <c r="G4">
        <v>11</v>
      </c>
      <c r="H4">
        <v>10</v>
      </c>
      <c r="I4">
        <v>2</v>
      </c>
      <c r="J4">
        <v>0</v>
      </c>
      <c r="K4">
        <v>0</v>
      </c>
      <c r="L4">
        <v>0</v>
      </c>
      <c r="M4">
        <v>13</v>
      </c>
      <c r="N4">
        <f t="shared" si="0"/>
        <v>75</v>
      </c>
      <c r="O4" s="1">
        <f>N4*item!C4</f>
        <v>2617500</v>
      </c>
    </row>
    <row r="5" spans="1:15" x14ac:dyDescent="0.4">
      <c r="A5">
        <v>4</v>
      </c>
      <c r="B5">
        <v>1</v>
      </c>
      <c r="C5">
        <v>4</v>
      </c>
      <c r="D5">
        <v>5</v>
      </c>
      <c r="E5">
        <v>5</v>
      </c>
      <c r="F5">
        <v>6</v>
      </c>
      <c r="G5">
        <v>2</v>
      </c>
      <c r="H5">
        <v>4</v>
      </c>
      <c r="I5">
        <v>7</v>
      </c>
      <c r="J5">
        <v>9</v>
      </c>
      <c r="K5">
        <v>4</v>
      </c>
      <c r="L5">
        <v>10</v>
      </c>
      <c r="M5">
        <v>7</v>
      </c>
      <c r="N5">
        <f t="shared" si="0"/>
        <v>64</v>
      </c>
      <c r="O5" s="1">
        <f>N5*item!C5</f>
        <v>1279360</v>
      </c>
    </row>
    <row r="6" spans="1:15" x14ac:dyDescent="0.4">
      <c r="A6">
        <v>5</v>
      </c>
      <c r="B6">
        <v>7</v>
      </c>
      <c r="C6">
        <v>8</v>
      </c>
      <c r="D6">
        <v>8</v>
      </c>
      <c r="E6">
        <v>5</v>
      </c>
      <c r="F6">
        <v>1</v>
      </c>
      <c r="G6">
        <v>6</v>
      </c>
      <c r="H6">
        <v>2</v>
      </c>
      <c r="I6">
        <v>8</v>
      </c>
      <c r="J6">
        <v>2</v>
      </c>
      <c r="K6">
        <v>0</v>
      </c>
      <c r="L6">
        <v>4</v>
      </c>
      <c r="M6">
        <v>6</v>
      </c>
      <c r="N6">
        <f t="shared" si="0"/>
        <v>57</v>
      </c>
      <c r="O6" s="1">
        <f>N6*item!C6</f>
        <v>169860</v>
      </c>
    </row>
    <row r="7" spans="1:15" x14ac:dyDescent="0.4">
      <c r="A7">
        <v>6</v>
      </c>
      <c r="B7">
        <v>7</v>
      </c>
      <c r="C7">
        <v>9</v>
      </c>
      <c r="D7">
        <v>4</v>
      </c>
      <c r="E7">
        <v>5</v>
      </c>
      <c r="F7">
        <v>5</v>
      </c>
      <c r="G7">
        <v>7</v>
      </c>
      <c r="H7">
        <v>0</v>
      </c>
      <c r="I7">
        <v>4</v>
      </c>
      <c r="J7">
        <v>10</v>
      </c>
      <c r="K7">
        <v>3</v>
      </c>
      <c r="L7">
        <v>8</v>
      </c>
      <c r="M7">
        <v>6</v>
      </c>
      <c r="N7">
        <f t="shared" si="0"/>
        <v>68</v>
      </c>
      <c r="O7" s="1">
        <f>N7*item!C7</f>
        <v>121720</v>
      </c>
    </row>
    <row r="8" spans="1:15" x14ac:dyDescent="0.4">
      <c r="A8">
        <v>7</v>
      </c>
      <c r="B8">
        <v>10</v>
      </c>
      <c r="C8">
        <v>8</v>
      </c>
      <c r="D8">
        <v>12</v>
      </c>
      <c r="E8">
        <v>2</v>
      </c>
      <c r="F8">
        <v>3</v>
      </c>
      <c r="G8">
        <v>3</v>
      </c>
      <c r="H8">
        <v>9</v>
      </c>
      <c r="I8">
        <v>12</v>
      </c>
      <c r="J8">
        <v>11</v>
      </c>
      <c r="K8">
        <v>6</v>
      </c>
      <c r="L8">
        <v>2</v>
      </c>
      <c r="M8">
        <v>10</v>
      </c>
      <c r="N8">
        <f t="shared" si="0"/>
        <v>88</v>
      </c>
      <c r="O8" s="1">
        <f>N8*item!C8</f>
        <v>904640</v>
      </c>
    </row>
    <row r="9" spans="1:15" x14ac:dyDescent="0.4">
      <c r="A9">
        <v>8</v>
      </c>
      <c r="B9">
        <v>7</v>
      </c>
      <c r="C9">
        <v>0</v>
      </c>
      <c r="D9">
        <v>0</v>
      </c>
      <c r="E9">
        <v>6</v>
      </c>
      <c r="F9">
        <v>0</v>
      </c>
      <c r="G9">
        <v>5</v>
      </c>
      <c r="H9">
        <v>5</v>
      </c>
      <c r="I9">
        <v>8</v>
      </c>
      <c r="J9">
        <v>2</v>
      </c>
      <c r="K9">
        <v>8</v>
      </c>
      <c r="L9">
        <v>5</v>
      </c>
      <c r="M9">
        <v>5</v>
      </c>
      <c r="N9">
        <f t="shared" si="0"/>
        <v>51</v>
      </c>
      <c r="O9" s="1">
        <f>N9*item!C9</f>
        <v>8656230</v>
      </c>
    </row>
    <row r="10" spans="1:15" x14ac:dyDescent="0.4">
      <c r="A10">
        <v>9</v>
      </c>
      <c r="B10">
        <v>4</v>
      </c>
      <c r="C10">
        <v>4</v>
      </c>
      <c r="D10">
        <v>2</v>
      </c>
      <c r="E10">
        <v>1</v>
      </c>
      <c r="F10">
        <v>9</v>
      </c>
      <c r="G10">
        <v>8</v>
      </c>
      <c r="H10">
        <v>4</v>
      </c>
      <c r="I10">
        <v>3</v>
      </c>
      <c r="J10">
        <v>7</v>
      </c>
      <c r="K10">
        <v>5</v>
      </c>
      <c r="L10">
        <v>9</v>
      </c>
      <c r="M10">
        <v>7</v>
      </c>
      <c r="N10">
        <f t="shared" si="0"/>
        <v>63</v>
      </c>
      <c r="O10" s="1">
        <f>N10*item!C10</f>
        <v>1587600</v>
      </c>
    </row>
    <row r="11" spans="1:15" x14ac:dyDescent="0.4">
      <c r="A11">
        <v>10</v>
      </c>
      <c r="B11">
        <v>10</v>
      </c>
      <c r="C11">
        <v>1</v>
      </c>
      <c r="D11">
        <v>3</v>
      </c>
      <c r="E11">
        <v>3</v>
      </c>
      <c r="F11">
        <v>4</v>
      </c>
      <c r="G11">
        <v>6</v>
      </c>
      <c r="H11">
        <v>8</v>
      </c>
      <c r="I11">
        <v>2</v>
      </c>
      <c r="J11">
        <v>8</v>
      </c>
      <c r="K11">
        <v>6</v>
      </c>
      <c r="L11">
        <v>2</v>
      </c>
      <c r="M11">
        <v>7</v>
      </c>
      <c r="N11">
        <f t="shared" si="0"/>
        <v>60</v>
      </c>
      <c r="O11" s="1">
        <f>N11*item!C11</f>
        <v>419400</v>
      </c>
    </row>
    <row r="12" spans="1:15" x14ac:dyDescent="0.4">
      <c r="A12">
        <v>11</v>
      </c>
      <c r="B12">
        <v>2</v>
      </c>
      <c r="C12">
        <v>1</v>
      </c>
      <c r="D12">
        <v>0</v>
      </c>
      <c r="E12">
        <v>3</v>
      </c>
      <c r="F12">
        <v>3</v>
      </c>
      <c r="G12">
        <v>1</v>
      </c>
      <c r="H12">
        <v>5</v>
      </c>
      <c r="I12">
        <v>0</v>
      </c>
      <c r="J12">
        <v>3</v>
      </c>
      <c r="K12">
        <v>4</v>
      </c>
      <c r="L12">
        <v>2</v>
      </c>
      <c r="M12">
        <v>4</v>
      </c>
      <c r="N12">
        <f t="shared" si="0"/>
        <v>28</v>
      </c>
      <c r="O12" s="1">
        <f>N12*item!C12</f>
        <v>307720</v>
      </c>
    </row>
    <row r="13" spans="1:15" x14ac:dyDescent="0.4">
      <c r="A13">
        <v>12</v>
      </c>
      <c r="B13">
        <v>1</v>
      </c>
      <c r="C13">
        <v>8</v>
      </c>
      <c r="D13">
        <v>0</v>
      </c>
      <c r="E13">
        <v>1</v>
      </c>
      <c r="F13">
        <v>10</v>
      </c>
      <c r="G13">
        <v>0</v>
      </c>
      <c r="H13">
        <v>8</v>
      </c>
      <c r="I13">
        <v>9</v>
      </c>
      <c r="J13">
        <v>0</v>
      </c>
      <c r="K13">
        <v>6</v>
      </c>
      <c r="L13">
        <v>2</v>
      </c>
      <c r="M13">
        <v>7</v>
      </c>
      <c r="N13">
        <f t="shared" si="0"/>
        <v>52</v>
      </c>
      <c r="O13" s="1">
        <f>N13*item!C13</f>
        <v>72280</v>
      </c>
    </row>
    <row r="14" spans="1:15" x14ac:dyDescent="0.4">
      <c r="A14">
        <v>13</v>
      </c>
      <c r="B14">
        <v>5</v>
      </c>
      <c r="C14">
        <v>6</v>
      </c>
      <c r="D14">
        <v>4</v>
      </c>
      <c r="E14">
        <v>6</v>
      </c>
      <c r="F14">
        <v>2</v>
      </c>
      <c r="G14">
        <v>3</v>
      </c>
      <c r="H14">
        <v>2</v>
      </c>
      <c r="I14">
        <v>0</v>
      </c>
      <c r="J14">
        <v>8</v>
      </c>
      <c r="K14">
        <v>5</v>
      </c>
      <c r="L14">
        <v>10</v>
      </c>
      <c r="M14">
        <v>7</v>
      </c>
      <c r="N14">
        <f t="shared" si="0"/>
        <v>58</v>
      </c>
      <c r="O14" s="1">
        <f>N14*item!C14</f>
        <v>109620</v>
      </c>
    </row>
    <row r="15" spans="1:15" x14ac:dyDescent="0.4">
      <c r="A15">
        <v>14</v>
      </c>
      <c r="B15">
        <v>2</v>
      </c>
      <c r="C15">
        <v>5</v>
      </c>
      <c r="D15">
        <v>2</v>
      </c>
      <c r="E15">
        <v>1</v>
      </c>
      <c r="F15">
        <v>1</v>
      </c>
      <c r="G15">
        <v>3</v>
      </c>
      <c r="H15">
        <v>4</v>
      </c>
      <c r="I15">
        <v>1</v>
      </c>
      <c r="J15">
        <v>0</v>
      </c>
      <c r="K15">
        <v>7</v>
      </c>
      <c r="L15">
        <v>0</v>
      </c>
      <c r="M15">
        <v>5</v>
      </c>
      <c r="N15">
        <f t="shared" si="0"/>
        <v>31</v>
      </c>
      <c r="O15" s="1">
        <f>N15*item!C15</f>
        <v>65100</v>
      </c>
    </row>
    <row r="16" spans="1:15" x14ac:dyDescent="0.4">
      <c r="A16">
        <v>15</v>
      </c>
      <c r="B16">
        <v>4</v>
      </c>
      <c r="C16">
        <v>4</v>
      </c>
      <c r="D16">
        <v>1</v>
      </c>
      <c r="E16">
        <v>6</v>
      </c>
      <c r="F16">
        <v>10</v>
      </c>
      <c r="G16">
        <v>4</v>
      </c>
      <c r="H16">
        <v>6</v>
      </c>
      <c r="I16">
        <v>10</v>
      </c>
      <c r="J16">
        <v>8</v>
      </c>
      <c r="K16">
        <v>9</v>
      </c>
      <c r="L16">
        <v>3</v>
      </c>
      <c r="M16">
        <v>8</v>
      </c>
      <c r="N16">
        <f t="shared" si="0"/>
        <v>73</v>
      </c>
      <c r="O16" s="1">
        <f>N16*item!C16</f>
        <v>1138800</v>
      </c>
    </row>
    <row r="17" spans="1:15" x14ac:dyDescent="0.4">
      <c r="A17">
        <v>16</v>
      </c>
      <c r="B17">
        <v>4</v>
      </c>
      <c r="C17">
        <v>7</v>
      </c>
      <c r="D17">
        <v>1</v>
      </c>
      <c r="E17">
        <v>4</v>
      </c>
      <c r="F17">
        <v>1</v>
      </c>
      <c r="G17">
        <v>0</v>
      </c>
      <c r="H17">
        <v>3</v>
      </c>
      <c r="I17">
        <v>4</v>
      </c>
      <c r="J17">
        <v>3</v>
      </c>
      <c r="K17">
        <v>3</v>
      </c>
      <c r="L17">
        <v>2</v>
      </c>
      <c r="M17">
        <v>5</v>
      </c>
      <c r="N17">
        <f t="shared" si="0"/>
        <v>37</v>
      </c>
      <c r="O17" s="1">
        <f>N17*item!C17</f>
        <v>436600</v>
      </c>
    </row>
    <row r="18" spans="1:15" x14ac:dyDescent="0.4">
      <c r="A18">
        <v>17</v>
      </c>
      <c r="B18">
        <v>12</v>
      </c>
      <c r="C18">
        <v>0</v>
      </c>
      <c r="D18">
        <v>4</v>
      </c>
      <c r="E18">
        <v>7</v>
      </c>
      <c r="F18">
        <v>13</v>
      </c>
      <c r="G18">
        <v>3</v>
      </c>
      <c r="H18">
        <v>5</v>
      </c>
      <c r="I18">
        <v>6</v>
      </c>
      <c r="J18">
        <v>2</v>
      </c>
      <c r="K18">
        <v>7</v>
      </c>
      <c r="L18">
        <v>8</v>
      </c>
      <c r="M18">
        <v>9</v>
      </c>
      <c r="N18">
        <f t="shared" si="0"/>
        <v>76</v>
      </c>
      <c r="O18" s="1">
        <f>N18*item!C18</f>
        <v>896800</v>
      </c>
    </row>
    <row r="19" spans="1:15" x14ac:dyDescent="0.4">
      <c r="A19">
        <v>18</v>
      </c>
      <c r="B19">
        <v>1</v>
      </c>
      <c r="C19">
        <v>2</v>
      </c>
      <c r="D19">
        <v>1</v>
      </c>
      <c r="E19">
        <v>9</v>
      </c>
      <c r="F19">
        <v>4</v>
      </c>
      <c r="G19">
        <v>0</v>
      </c>
      <c r="H19">
        <v>1</v>
      </c>
      <c r="I19">
        <v>10</v>
      </c>
      <c r="J19">
        <v>1</v>
      </c>
      <c r="K19">
        <v>7</v>
      </c>
      <c r="L19">
        <v>9</v>
      </c>
      <c r="M19">
        <v>6</v>
      </c>
      <c r="N19">
        <f t="shared" si="0"/>
        <v>51</v>
      </c>
      <c r="O19" s="1">
        <f>N19*item!C19</f>
        <v>2373540</v>
      </c>
    </row>
    <row r="20" spans="1:15" x14ac:dyDescent="0.4">
      <c r="A20">
        <v>19</v>
      </c>
      <c r="B20">
        <v>4</v>
      </c>
      <c r="C20">
        <v>3</v>
      </c>
      <c r="D20">
        <v>7</v>
      </c>
      <c r="E20">
        <v>11</v>
      </c>
      <c r="F20">
        <v>6</v>
      </c>
      <c r="G20">
        <v>1</v>
      </c>
      <c r="H20">
        <v>9</v>
      </c>
      <c r="I20">
        <v>1</v>
      </c>
      <c r="J20">
        <v>4</v>
      </c>
      <c r="K20">
        <v>1</v>
      </c>
      <c r="L20">
        <v>7</v>
      </c>
      <c r="M20">
        <v>9</v>
      </c>
      <c r="N20">
        <f t="shared" si="0"/>
        <v>63</v>
      </c>
      <c r="O20" s="1">
        <f>N20*item!C20</f>
        <v>24255</v>
      </c>
    </row>
    <row r="21" spans="1:15" x14ac:dyDescent="0.4">
      <c r="A21">
        <v>20</v>
      </c>
      <c r="B21">
        <v>9</v>
      </c>
      <c r="C21">
        <v>7</v>
      </c>
      <c r="D21">
        <v>1</v>
      </c>
      <c r="E21">
        <v>3</v>
      </c>
      <c r="F21">
        <v>8</v>
      </c>
      <c r="G21">
        <v>0</v>
      </c>
      <c r="H21">
        <v>9</v>
      </c>
      <c r="I21">
        <v>1</v>
      </c>
      <c r="J21">
        <v>9</v>
      </c>
      <c r="K21">
        <v>3</v>
      </c>
      <c r="L21">
        <v>10</v>
      </c>
      <c r="M21">
        <v>7</v>
      </c>
      <c r="N21">
        <f t="shared" si="0"/>
        <v>67</v>
      </c>
      <c r="O21" s="1">
        <f>N21*item!C21</f>
        <v>233830</v>
      </c>
    </row>
    <row r="22" spans="1:15" x14ac:dyDescent="0.4">
      <c r="A22">
        <v>21</v>
      </c>
      <c r="B22">
        <v>2</v>
      </c>
      <c r="C22">
        <v>11</v>
      </c>
      <c r="D22">
        <v>7</v>
      </c>
      <c r="E22">
        <v>11</v>
      </c>
      <c r="F22">
        <v>9</v>
      </c>
      <c r="G22">
        <v>1</v>
      </c>
      <c r="H22">
        <v>3</v>
      </c>
      <c r="I22">
        <v>1</v>
      </c>
      <c r="J22">
        <v>10</v>
      </c>
      <c r="K22">
        <v>3</v>
      </c>
      <c r="L22">
        <v>6</v>
      </c>
      <c r="M22">
        <v>10</v>
      </c>
      <c r="N22">
        <f t="shared" si="0"/>
        <v>74</v>
      </c>
      <c r="O22" s="1">
        <f>N22*item!C22</f>
        <v>591260</v>
      </c>
    </row>
    <row r="23" spans="1:15" x14ac:dyDescent="0.4">
      <c r="A23">
        <v>22</v>
      </c>
      <c r="B23">
        <v>1</v>
      </c>
      <c r="C23">
        <v>3</v>
      </c>
      <c r="D23">
        <v>2</v>
      </c>
      <c r="E23">
        <v>6</v>
      </c>
      <c r="F23">
        <v>3</v>
      </c>
      <c r="G23">
        <v>3</v>
      </c>
      <c r="H23">
        <v>3</v>
      </c>
      <c r="I23">
        <v>0</v>
      </c>
      <c r="J23">
        <v>5</v>
      </c>
      <c r="K23">
        <v>0</v>
      </c>
      <c r="L23">
        <v>7</v>
      </c>
      <c r="M23">
        <v>4</v>
      </c>
      <c r="N23">
        <f t="shared" si="0"/>
        <v>37</v>
      </c>
      <c r="O23" s="1">
        <f>N23*item!C23</f>
        <v>1609500</v>
      </c>
    </row>
    <row r="24" spans="1:15" x14ac:dyDescent="0.4">
      <c r="A24">
        <v>23</v>
      </c>
      <c r="B24">
        <v>5</v>
      </c>
      <c r="C24">
        <v>6</v>
      </c>
      <c r="D24">
        <v>9</v>
      </c>
      <c r="E24">
        <v>7</v>
      </c>
      <c r="F24">
        <v>11</v>
      </c>
      <c r="G24">
        <v>9</v>
      </c>
      <c r="H24">
        <v>0</v>
      </c>
      <c r="I24">
        <v>3</v>
      </c>
      <c r="J24">
        <v>2</v>
      </c>
      <c r="K24">
        <v>11</v>
      </c>
      <c r="L24">
        <v>10</v>
      </c>
      <c r="M24">
        <v>11</v>
      </c>
      <c r="N24">
        <f t="shared" si="0"/>
        <v>84</v>
      </c>
      <c r="O24" s="1">
        <f>N24*item!C24</f>
        <v>1059912</v>
      </c>
    </row>
    <row r="25" spans="1:15" x14ac:dyDescent="0.4">
      <c r="A25">
        <v>24</v>
      </c>
      <c r="B25">
        <v>10</v>
      </c>
      <c r="C25">
        <v>10</v>
      </c>
      <c r="D25">
        <v>7</v>
      </c>
      <c r="E25">
        <v>7</v>
      </c>
      <c r="F25">
        <v>0</v>
      </c>
      <c r="G25">
        <v>5</v>
      </c>
      <c r="H25">
        <v>3</v>
      </c>
      <c r="I25">
        <v>3</v>
      </c>
      <c r="J25">
        <v>5</v>
      </c>
      <c r="K25">
        <v>9</v>
      </c>
      <c r="L25">
        <v>2</v>
      </c>
      <c r="M25">
        <v>7</v>
      </c>
      <c r="N25">
        <f t="shared" si="0"/>
        <v>68</v>
      </c>
      <c r="O25" s="1">
        <f>N25*item!C25</f>
        <v>1334024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customer</vt:lpstr>
      <vt:lpstr>product</vt:lpstr>
      <vt:lpstr>order</vt:lpstr>
      <vt:lpstr>trans_info</vt:lpstr>
      <vt:lpstr>shop</vt:lpstr>
      <vt:lpstr>depot</vt:lpstr>
      <vt:lpstr>factory</vt:lpstr>
      <vt:lpstr>sale_data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林宛靜</cp:lastModifiedBy>
  <dcterms:created xsi:type="dcterms:W3CDTF">2023-06-10T19:12:28Z</dcterms:created>
  <dcterms:modified xsi:type="dcterms:W3CDTF">2023-06-11T06:33:31Z</dcterms:modified>
</cp:coreProperties>
</file>