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ittl\OneDrive\文件\daniel\My-Vault\Mechanical Engineering Laboratory\應力應變\"/>
    </mc:Choice>
  </mc:AlternateContent>
  <xr:revisionPtr revIDLastSave="0" documentId="13_ncr:1_{DCEE7A75-C281-4F69-A00D-2FDABA4BB7C9}" xr6:coauthVersionLast="47" xr6:coauthVersionMax="47" xr10:uidLastSave="{00000000-0000-0000-0000-000000000000}"/>
  <bookViews>
    <workbookView xWindow="-28920" yWindow="-120" windowWidth="29040" windowHeight="15720" xr2:uid="{2AE4B98B-78DA-48AF-A071-1BD21B50833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1" l="1"/>
  <c r="R28" i="1"/>
  <c r="R27" i="1"/>
  <c r="R26" i="1"/>
  <c r="R25" i="1"/>
  <c r="Q28" i="1"/>
  <c r="Q27" i="1"/>
  <c r="Q26" i="1"/>
  <c r="Q25" i="1"/>
  <c r="R21" i="1"/>
  <c r="R20" i="1"/>
  <c r="R19" i="1"/>
  <c r="R18" i="1"/>
  <c r="Q21" i="1"/>
  <c r="Q20" i="1"/>
  <c r="Q19" i="1"/>
  <c r="Q18" i="1"/>
  <c r="AH14" i="1"/>
  <c r="AD14" i="1"/>
  <c r="Z4" i="1"/>
  <c r="U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4" i="1"/>
  <c r="I33" i="1" l="1"/>
  <c r="I44" i="1"/>
  <c r="I24" i="1"/>
  <c r="I34" i="1"/>
  <c r="I23" i="1"/>
  <c r="I13" i="1"/>
  <c r="I14" i="1"/>
  <c r="I45" i="1"/>
  <c r="F13" i="1" l="1"/>
  <c r="F33" i="1"/>
  <c r="O23" i="1"/>
  <c r="W14" i="1" s="1"/>
  <c r="X14" i="1" s="1"/>
  <c r="N23" i="1"/>
  <c r="W13" i="1" s="1"/>
  <c r="O33" i="1"/>
  <c r="AA14" i="1" s="1"/>
  <c r="AB14" i="1" s="1"/>
  <c r="N33" i="1"/>
  <c r="AA13" i="1" s="1"/>
  <c r="O13" i="1"/>
  <c r="S14" i="1" s="1"/>
  <c r="T14" i="1" s="1"/>
  <c r="N13" i="1"/>
  <c r="S13" i="1" s="1"/>
  <c r="G33" i="1"/>
  <c r="N44" i="1"/>
  <c r="AE13" i="1" s="1"/>
  <c r="O44" i="1"/>
  <c r="AE14" i="1" s="1"/>
  <c r="AF14" i="1" s="1"/>
  <c r="H44" i="1"/>
  <c r="E23" i="1"/>
  <c r="H23" i="1"/>
  <c r="H33" i="1"/>
  <c r="F23" i="1"/>
  <c r="G23" i="1"/>
  <c r="E33" i="1"/>
  <c r="G13" i="1"/>
  <c r="H13" i="1"/>
  <c r="E13" i="1"/>
  <c r="G44" i="1"/>
  <c r="F44" i="1"/>
  <c r="E44" i="1"/>
  <c r="X13" i="1" l="1"/>
  <c r="Y14" i="1"/>
  <c r="Z14" i="1" s="1"/>
  <c r="AB13" i="1"/>
  <c r="AC14" i="1"/>
  <c r="AF13" i="1"/>
  <c r="AG14" i="1"/>
  <c r="T13" i="1"/>
  <c r="U14" i="1"/>
  <c r="V14" i="1" s="1"/>
</calcChain>
</file>

<file path=xl/sharedStrings.xml><?xml version="1.0" encoding="utf-8"?>
<sst xmlns="http://schemas.openxmlformats.org/spreadsheetml/2006/main" count="315" uniqueCount="46">
  <si>
    <t>Time</t>
  </si>
  <si>
    <t>Axial Displacement</t>
  </si>
  <si>
    <t>Axial Force</t>
  </si>
  <si>
    <t>s</t>
  </si>
  <si>
    <t>mm</t>
  </si>
  <si>
    <t>kN</t>
  </si>
  <si>
    <t>O/S+</t>
  </si>
  <si>
    <t>Ch 1</t>
  </si>
  <si>
    <t>Ch 2</t>
  </si>
  <si>
    <t xml:space="preserve">ue  </t>
  </si>
  <si>
    <t>拉伸試驗機數據</t>
    <phoneticPr fontId="1" type="noConversion"/>
  </si>
  <si>
    <t>應變規數據</t>
    <phoneticPr fontId="1" type="noConversion"/>
  </si>
  <si>
    <t>應變計數據</t>
    <phoneticPr fontId="1" type="noConversion"/>
  </si>
  <si>
    <t>Gage Fator</t>
    <phoneticPr fontId="1" type="noConversion"/>
  </si>
  <si>
    <t>電阻值</t>
    <phoneticPr fontId="1" type="noConversion"/>
  </si>
  <si>
    <t>A黏貼處</t>
    <phoneticPr fontId="1" type="noConversion"/>
  </si>
  <si>
    <t>B黏貼處</t>
    <phoneticPr fontId="1" type="noConversion"/>
  </si>
  <si>
    <t>數值</t>
    <phoneticPr fontId="1" type="noConversion"/>
  </si>
  <si>
    <t>誤差</t>
    <phoneticPr fontId="1" type="noConversion"/>
  </si>
  <si>
    <t>荷重</t>
    <phoneticPr fontId="1" type="noConversion"/>
  </si>
  <si>
    <t>應變規</t>
    <phoneticPr fontId="1" type="noConversion"/>
  </si>
  <si>
    <t>50 kg</t>
    <phoneticPr fontId="1" type="noConversion"/>
  </si>
  <si>
    <t>量測結果</t>
    <phoneticPr fontId="1" type="noConversion"/>
  </si>
  <si>
    <t>strain (\mu\epsilon)</t>
    <phoneticPr fontId="1" type="noConversion"/>
  </si>
  <si>
    <t>Stress (MPa)</t>
    <phoneticPr fontId="1" type="noConversion"/>
  </si>
  <si>
    <t>100 kg</t>
    <phoneticPr fontId="1" type="noConversion"/>
  </si>
  <si>
    <t>150 kg</t>
    <phoneticPr fontId="1" type="noConversion"/>
  </si>
  <si>
    <t>200 kg</t>
    <phoneticPr fontId="1" type="noConversion"/>
  </si>
  <si>
    <t>應變規A</t>
    <phoneticPr fontId="1" type="noConversion"/>
  </si>
  <si>
    <t>應變規B</t>
    <phoneticPr fontId="1" type="noConversion"/>
  </si>
  <si>
    <t>kg</t>
    <phoneticPr fontId="1" type="noConversion"/>
  </si>
  <si>
    <t>內插法</t>
    <phoneticPr fontId="1" type="noConversion"/>
  </si>
  <si>
    <t>倍數</t>
    <phoneticPr fontId="1" type="noConversion"/>
  </si>
  <si>
    <t>Ch 1</t>
    <phoneticPr fontId="1" type="noConversion"/>
  </si>
  <si>
    <t>Ch 2</t>
    <phoneticPr fontId="1" type="noConversion"/>
  </si>
  <si>
    <t>ue</t>
    <phoneticPr fontId="1" type="noConversion"/>
  </si>
  <si>
    <t>截面積(mm^2)</t>
    <phoneticPr fontId="1" type="noConversion"/>
  </si>
  <si>
    <t>鋁材料系數</t>
    <phoneticPr fontId="1" type="noConversion"/>
  </si>
  <si>
    <t>Young's Modulus E (GPa)</t>
    <phoneticPr fontId="1" type="noConversion"/>
  </si>
  <si>
    <t>Nominal Stress (MPa)</t>
    <phoneticPr fontId="1" type="noConversion"/>
  </si>
  <si>
    <t>S.C.F.</t>
    <phoneticPr fontId="1" type="noConversion"/>
  </si>
  <si>
    <t>A點應力應變作圖</t>
    <phoneticPr fontId="1" type="noConversion"/>
  </si>
  <si>
    <t>x(strain)</t>
    <phoneticPr fontId="1" type="noConversion"/>
  </si>
  <si>
    <t>y(stress)</t>
    <phoneticPr fontId="1" type="noConversion"/>
  </si>
  <si>
    <t>B點應力應變作圖</t>
    <phoneticPr fontId="1" type="noConversion"/>
  </si>
  <si>
    <t>S.F.C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</si>
</sst>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3" x14ac:knownFonts="1">
    <font>
      <sz val="12"/>
      <color theme="1"/>
      <name val="標楷體"/>
      <family val="2"/>
      <charset val="136"/>
      <scheme val="minor"/>
    </font>
    <font>
      <sz val="9"/>
      <name val="標楷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3" borderId="2" xfId="0" applyFill="1" applyBorder="1">
      <alignment vertical="center"/>
    </xf>
    <xf numFmtId="1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5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</a:t>
            </a:r>
            <a:r>
              <a:rPr lang="zh-TW" altLang="en-US"/>
              <a:t>點應力</a:t>
            </a:r>
            <a:r>
              <a:rPr lang="en-US" altLang="zh-TW"/>
              <a:t>-</a:t>
            </a:r>
            <a:r>
              <a:rPr lang="zh-TW" altLang="en-US"/>
              <a:t>應變關係圖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工作表1!$Q$18:$Q$21</c:f>
              <c:numCache>
                <c:formatCode>General</c:formatCode>
                <c:ptCount val="4"/>
                <c:pt idx="0">
                  <c:v>153.87323685515094</c:v>
                </c:pt>
                <c:pt idx="1">
                  <c:v>329.13989556269945</c:v>
                </c:pt>
                <c:pt idx="2">
                  <c:v>516.49302695554479</c:v>
                </c:pt>
                <c:pt idx="3">
                  <c:v>715.10279532481115</c:v>
                </c:pt>
              </c:numCache>
            </c:numRef>
          </c:xVal>
          <c:yVal>
            <c:numRef>
              <c:f>工作表1!$R$18:$R$21</c:f>
              <c:numCache>
                <c:formatCode>General</c:formatCode>
                <c:ptCount val="4"/>
                <c:pt idx="0">
                  <c:v>12.262500000000001</c:v>
                </c:pt>
                <c:pt idx="1">
                  <c:v>24.524999999999999</c:v>
                </c:pt>
                <c:pt idx="2">
                  <c:v>36.787500000000001</c:v>
                </c:pt>
                <c:pt idx="3">
                  <c:v>49.050000000000004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9-416F-8349-156924B9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31231"/>
        <c:axId val="1220631647"/>
      </c:scatterChart>
      <c:valAx>
        <c:axId val="12206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Strain</a:t>
                </a:r>
                <a:r>
                  <a:rPr lang="en-US" altLang="zh-TW" baseline="0"/>
                  <a:t> (ue)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0631647"/>
        <c:crosses val="autoZero"/>
        <c:crossBetween val="midCat"/>
      </c:valAx>
      <c:valAx>
        <c:axId val="12206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Stress</a:t>
                </a:r>
                <a:r>
                  <a:rPr lang="en-US" altLang="zh-TW" baseline="0"/>
                  <a:t> (MPa)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063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</a:t>
            </a:r>
            <a:r>
              <a:rPr lang="zh-TW" altLang="en-US"/>
              <a:t>點局部應力</a:t>
            </a:r>
            <a:r>
              <a:rPr lang="en-US" altLang="zh-TW"/>
              <a:t>-</a:t>
            </a:r>
            <a:r>
              <a:rPr lang="zh-TW" altLang="en-US"/>
              <a:t>應變關係圖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工作表1!$Q$25:$Q$28</c:f>
              <c:numCache>
                <c:formatCode>General</c:formatCode>
                <c:ptCount val="4"/>
                <c:pt idx="0">
                  <c:v>214.3098552827264</c:v>
                </c:pt>
                <c:pt idx="1">
                  <c:v>478.81042236428743</c:v>
                </c:pt>
                <c:pt idx="2">
                  <c:v>773.12765453948884</c:v>
                </c:pt>
                <c:pt idx="3">
                  <c:v>1120.6459449658541</c:v>
                </c:pt>
              </c:numCache>
            </c:numRef>
          </c:xVal>
          <c:yVal>
            <c:numRef>
              <c:f>工作表1!$R$25:$R$28</c:f>
              <c:numCache>
                <c:formatCode>General</c:formatCode>
                <c:ptCount val="4"/>
                <c:pt idx="0">
                  <c:v>15.215999725073575</c:v>
                </c:pt>
                <c:pt idx="1">
                  <c:v>33.995539987864412</c:v>
                </c:pt>
                <c:pt idx="2">
                  <c:v>54.892063472303704</c:v>
                </c:pt>
                <c:pt idx="3">
                  <c:v>79.565862092575642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0-4649-AF60-43A6F447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31231"/>
        <c:axId val="1220631647"/>
      </c:scatterChart>
      <c:valAx>
        <c:axId val="12206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Strain</a:t>
                </a:r>
                <a:r>
                  <a:rPr lang="en-US" altLang="zh-TW" baseline="0"/>
                  <a:t> (ue)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0631647"/>
        <c:crosses val="autoZero"/>
        <c:crossBetween val="midCat"/>
      </c:valAx>
      <c:valAx>
        <c:axId val="12206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Stress</a:t>
                </a:r>
                <a:r>
                  <a:rPr lang="en-US" altLang="zh-TW" baseline="0"/>
                  <a:t> (MPa)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063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171318</xdr:colOff>
      <xdr:row>15</xdr:row>
      <xdr:rowOff>21547</xdr:rowOff>
    </xdr:from>
    <xdr:to>
      <xdr:col>24</xdr:col>
      <xdr:colOff>439791</xdr:colOff>
      <xdr:row>28</xdr:row>
      <xdr:rowOff>18722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723B97D-84D5-096D-9E07-0AB617592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486103</xdr:colOff>
      <xdr:row>14</xdr:row>
      <xdr:rowOff>203638</xdr:rowOff>
    </xdr:from>
    <xdr:to>
      <xdr:col>31</xdr:col>
      <xdr:colOff>369767</xdr:colOff>
      <xdr:row>28</xdr:row>
      <xdr:rowOff>132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6EEDE83-54D9-4D14-9A34-2D22B3EF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應力應變結報">
      <a:majorFont>
        <a:latin typeface="Times New Roman"/>
        <a:ea typeface="標楷體"/>
        <a:cs typeface=""/>
      </a:majorFont>
      <a:minorFont>
        <a:latin typeface="Times New Roman"/>
        <a:ea typeface="標楷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F6D-4AD7-42C6-A522-FCCE5DC72BD1}">
  <dimension ref="A1:AH399"/>
  <sheetViews>
    <sheetView tabSelected="1" topLeftCell="L8" zoomScale="130" zoomScaleNormal="130" workbookViewId="0">
      <selection activeCell="V33" sqref="V33"/>
    </sheetView>
  </sheetViews>
  <sheetFormatPr defaultRowHeight="16.2" x14ac:dyDescent="0.3"/>
  <cols>
    <col min="11" max="11" width="9.3984375" customWidth="1"/>
    <col min="20" max="20" width="12.59765625" customWidth="1"/>
  </cols>
  <sheetData>
    <row r="1" spans="1:34" x14ac:dyDescent="0.3">
      <c r="A1" s="12" t="s">
        <v>10</v>
      </c>
      <c r="B1" s="12"/>
      <c r="C1" s="12"/>
      <c r="D1" s="12"/>
      <c r="E1" s="12"/>
      <c r="F1" s="12"/>
      <c r="G1" s="12"/>
      <c r="H1" s="12"/>
      <c r="I1" s="12"/>
      <c r="K1" s="13" t="s">
        <v>11</v>
      </c>
      <c r="L1" s="13"/>
      <c r="M1" s="13"/>
      <c r="N1" s="13"/>
      <c r="O1" s="13"/>
      <c r="Q1" s="5" t="s">
        <v>12</v>
      </c>
      <c r="R1" s="5"/>
      <c r="S1" s="5"/>
      <c r="T1" s="5"/>
      <c r="U1" s="5"/>
      <c r="V1" s="5"/>
      <c r="W1" s="5"/>
      <c r="X1" s="5"/>
      <c r="Y1" s="5"/>
      <c r="Z1" s="5"/>
      <c r="AB1" s="16"/>
      <c r="AC1" s="17"/>
    </row>
    <row r="2" spans="1:34" x14ac:dyDescent="0.3">
      <c r="A2" s="25" t="s">
        <v>0</v>
      </c>
      <c r="B2" s="25" t="s">
        <v>1</v>
      </c>
      <c r="C2" s="14" t="s">
        <v>2</v>
      </c>
      <c r="D2" s="14"/>
      <c r="E2" s="6" t="s">
        <v>31</v>
      </c>
      <c r="F2" s="6"/>
      <c r="G2" s="6"/>
      <c r="H2" s="6"/>
      <c r="I2" s="6"/>
      <c r="K2" s="6"/>
      <c r="L2" s="6"/>
      <c r="M2" s="6"/>
      <c r="N2" s="6" t="s">
        <v>31</v>
      </c>
      <c r="O2" s="6"/>
      <c r="Q2" s="6" t="s">
        <v>15</v>
      </c>
      <c r="R2" s="6"/>
      <c r="S2" s="6"/>
      <c r="T2" s="6"/>
      <c r="U2" s="6"/>
      <c r="V2" s="6" t="s">
        <v>16</v>
      </c>
      <c r="W2" s="6"/>
      <c r="X2" s="6"/>
      <c r="Y2" s="6"/>
      <c r="Z2" s="6"/>
      <c r="AB2" s="16"/>
      <c r="AC2" s="16"/>
    </row>
    <row r="3" spans="1:34" x14ac:dyDescent="0.3">
      <c r="A3" s="7" t="s">
        <v>3</v>
      </c>
      <c r="B3" s="7" t="s">
        <v>4</v>
      </c>
      <c r="C3" s="7" t="s">
        <v>5</v>
      </c>
      <c r="D3" s="7" t="s">
        <v>30</v>
      </c>
      <c r="E3" s="7" t="s">
        <v>3</v>
      </c>
      <c r="F3" s="7" t="s">
        <v>4</v>
      </c>
      <c r="G3" s="7" t="s">
        <v>5</v>
      </c>
      <c r="H3" s="7" t="s">
        <v>30</v>
      </c>
      <c r="I3" s="7" t="s">
        <v>32</v>
      </c>
      <c r="K3" s="6"/>
      <c r="L3" s="7" t="s">
        <v>7</v>
      </c>
      <c r="M3" s="7" t="s">
        <v>8</v>
      </c>
      <c r="N3" s="7" t="s">
        <v>33</v>
      </c>
      <c r="O3" s="7" t="s">
        <v>34</v>
      </c>
      <c r="Q3" s="6" t="s">
        <v>13</v>
      </c>
      <c r="R3" s="6"/>
      <c r="S3" s="6" t="s">
        <v>14</v>
      </c>
      <c r="T3" s="6"/>
      <c r="U3" s="7" t="s">
        <v>36</v>
      </c>
      <c r="V3" s="6" t="s">
        <v>13</v>
      </c>
      <c r="W3" s="6"/>
      <c r="X3" s="6" t="s">
        <v>14</v>
      </c>
      <c r="Y3" s="6"/>
      <c r="Z3" s="7" t="s">
        <v>36</v>
      </c>
      <c r="AB3" s="15"/>
      <c r="AC3" s="15"/>
    </row>
    <row r="4" spans="1:34" x14ac:dyDescent="0.3">
      <c r="A4">
        <v>1.0097655999999999</v>
      </c>
      <c r="B4">
        <v>4.1145877999999997E-3</v>
      </c>
      <c r="C4">
        <v>-2.7600035999999998E-3</v>
      </c>
      <c r="D4">
        <f>C4/9.81*1000</f>
        <v>-0.28134593272171249</v>
      </c>
      <c r="K4" s="6"/>
      <c r="L4" s="7" t="s">
        <v>9</v>
      </c>
      <c r="M4" s="7" t="s">
        <v>9</v>
      </c>
      <c r="N4" s="7" t="s">
        <v>35</v>
      </c>
      <c r="O4" s="7" t="s">
        <v>35</v>
      </c>
      <c r="Q4" s="8" t="s">
        <v>17</v>
      </c>
      <c r="R4" s="9">
        <v>2.09</v>
      </c>
      <c r="S4" s="8" t="s">
        <v>17</v>
      </c>
      <c r="T4" s="8">
        <v>120</v>
      </c>
      <c r="U4" s="10">
        <f>40*1</f>
        <v>40</v>
      </c>
      <c r="V4" s="8" t="s">
        <v>17</v>
      </c>
      <c r="W4" s="8">
        <v>2.08</v>
      </c>
      <c r="X4" s="8" t="s">
        <v>17</v>
      </c>
      <c r="Y4" s="8">
        <v>120</v>
      </c>
      <c r="Z4" s="10">
        <f>32*1</f>
        <v>32</v>
      </c>
      <c r="AB4" s="15"/>
      <c r="AC4" s="15"/>
    </row>
    <row r="5" spans="1:34" x14ac:dyDescent="0.3">
      <c r="A5">
        <v>2.0097656000000002</v>
      </c>
      <c r="B5">
        <v>1.0369537E-2</v>
      </c>
      <c r="C5">
        <v>5.1521413000000002E-2</v>
      </c>
      <c r="D5">
        <f t="shared" ref="D5:D68" si="0">C5/9.81*1000</f>
        <v>5.2519279306829771</v>
      </c>
      <c r="K5" s="1">
        <v>0.91285879629629629</v>
      </c>
      <c r="L5">
        <v>13</v>
      </c>
      <c r="M5">
        <v>-5</v>
      </c>
      <c r="Q5" s="8" t="s">
        <v>18</v>
      </c>
      <c r="R5" s="11">
        <v>0.01</v>
      </c>
      <c r="S5" s="8" t="s">
        <v>18</v>
      </c>
      <c r="T5" s="11">
        <v>4.0000000000000001E-3</v>
      </c>
      <c r="U5" s="10"/>
      <c r="V5" s="8" t="s">
        <v>18</v>
      </c>
      <c r="W5" s="11">
        <v>0.01</v>
      </c>
      <c r="X5" s="8" t="s">
        <v>18</v>
      </c>
      <c r="Y5" s="11">
        <v>7.0000000000000001E-3</v>
      </c>
      <c r="Z5" s="10"/>
      <c r="AB5" s="15"/>
      <c r="AC5" s="15"/>
    </row>
    <row r="6" spans="1:34" x14ac:dyDescent="0.3">
      <c r="A6">
        <v>3.0097656000000002</v>
      </c>
      <c r="B6">
        <v>1.4532602E-2</v>
      </c>
      <c r="C6">
        <v>0.11080669999999999</v>
      </c>
      <c r="D6">
        <f t="shared" si="0"/>
        <v>11.295280326197755</v>
      </c>
      <c r="K6" s="1">
        <v>0.91287037037037033</v>
      </c>
      <c r="L6">
        <v>26</v>
      </c>
      <c r="M6">
        <v>16</v>
      </c>
      <c r="Q6" s="16"/>
      <c r="R6" s="26"/>
      <c r="S6" s="16"/>
      <c r="T6" s="26"/>
      <c r="U6" s="27"/>
      <c r="V6" s="16"/>
      <c r="W6" s="26"/>
      <c r="X6" s="16"/>
      <c r="Y6" s="26"/>
      <c r="Z6" s="27"/>
      <c r="AB6" s="15"/>
      <c r="AC6" s="15"/>
    </row>
    <row r="7" spans="1:34" x14ac:dyDescent="0.3">
      <c r="A7">
        <v>4.0097655999999997</v>
      </c>
      <c r="B7">
        <v>1.8591358999999998E-2</v>
      </c>
      <c r="C7">
        <v>0.15909619999999999</v>
      </c>
      <c r="D7">
        <f t="shared" si="0"/>
        <v>16.21775739041794</v>
      </c>
      <c r="K7" s="1">
        <v>0.91288194444444448</v>
      </c>
      <c r="L7">
        <v>41</v>
      </c>
      <c r="M7">
        <v>39</v>
      </c>
      <c r="Q7" s="29" t="s">
        <v>37</v>
      </c>
      <c r="R7" s="29"/>
      <c r="S7" s="16"/>
      <c r="T7" s="26"/>
      <c r="U7" s="27"/>
      <c r="V7" s="16"/>
      <c r="W7" s="26"/>
      <c r="X7" s="16"/>
      <c r="Y7" s="26"/>
      <c r="Z7" s="27"/>
      <c r="AB7" s="15"/>
      <c r="AC7" s="15"/>
    </row>
    <row r="8" spans="1:34" x14ac:dyDescent="0.3">
      <c r="A8">
        <v>5.0097655999999997</v>
      </c>
      <c r="B8">
        <v>2.6312569000000001E-2</v>
      </c>
      <c r="C8">
        <v>0.21200608000000001</v>
      </c>
      <c r="D8">
        <f t="shared" si="0"/>
        <v>21.611221202854228</v>
      </c>
      <c r="K8" s="1">
        <v>0.91289351851851863</v>
      </c>
      <c r="L8">
        <v>60</v>
      </c>
      <c r="M8">
        <v>69</v>
      </c>
      <c r="Q8" s="20" t="s">
        <v>38</v>
      </c>
      <c r="R8" s="32">
        <v>71</v>
      </c>
      <c r="S8" s="16"/>
      <c r="T8" s="26"/>
      <c r="U8" s="27"/>
      <c r="V8" s="16"/>
      <c r="W8" s="26"/>
      <c r="X8" s="16"/>
      <c r="Y8" s="26"/>
      <c r="Z8" s="27"/>
      <c r="AB8" s="15"/>
      <c r="AC8" s="15"/>
    </row>
    <row r="9" spans="1:34" x14ac:dyDescent="0.3">
      <c r="A9">
        <v>6.0097655999999997</v>
      </c>
      <c r="B9">
        <v>3.0230070000000001E-2</v>
      </c>
      <c r="C9">
        <v>0.26160517</v>
      </c>
      <c r="D9">
        <f t="shared" si="0"/>
        <v>26.667193679918451</v>
      </c>
      <c r="K9" s="1">
        <v>0.91290509259259256</v>
      </c>
      <c r="L9">
        <v>76</v>
      </c>
      <c r="M9">
        <v>94</v>
      </c>
    </row>
    <row r="10" spans="1:34" x14ac:dyDescent="0.3">
      <c r="A10">
        <v>7.0097655999999997</v>
      </c>
      <c r="B10">
        <v>3.3705216000000003E-2</v>
      </c>
      <c r="C10">
        <v>0.31100199000000001</v>
      </c>
      <c r="D10">
        <f t="shared" si="0"/>
        <v>31.702547400611618</v>
      </c>
      <c r="K10" s="1">
        <v>0.91291666666666671</v>
      </c>
      <c r="L10">
        <v>94</v>
      </c>
      <c r="M10">
        <v>120</v>
      </c>
      <c r="Q10" s="31" t="s">
        <v>22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spans="1:34" x14ac:dyDescent="0.3">
      <c r="A11">
        <v>8.0097655999999997</v>
      </c>
      <c r="B11">
        <v>3.9618671000000001E-2</v>
      </c>
      <c r="C11">
        <v>0.36336838999999999</v>
      </c>
      <c r="D11">
        <f t="shared" si="0"/>
        <v>37.040610601427112</v>
      </c>
      <c r="K11" s="1">
        <v>0.91292824074074075</v>
      </c>
      <c r="L11">
        <v>110</v>
      </c>
      <c r="M11">
        <v>147</v>
      </c>
      <c r="Q11" s="21"/>
      <c r="R11" s="22" t="s">
        <v>19</v>
      </c>
      <c r="S11" s="19" t="s">
        <v>21</v>
      </c>
      <c r="T11" s="19"/>
      <c r="U11" s="19"/>
      <c r="V11" s="19"/>
      <c r="W11" s="19" t="s">
        <v>25</v>
      </c>
      <c r="X11" s="19"/>
      <c r="Y11" s="19"/>
      <c r="Z11" s="19"/>
      <c r="AA11" s="19" t="s">
        <v>26</v>
      </c>
      <c r="AB11" s="19"/>
      <c r="AC11" s="19"/>
      <c r="AD11" s="19"/>
      <c r="AE11" s="19" t="s">
        <v>27</v>
      </c>
      <c r="AF11" s="19"/>
      <c r="AG11" s="19"/>
      <c r="AH11" s="19"/>
    </row>
    <row r="12" spans="1:34" x14ac:dyDescent="0.3">
      <c r="A12">
        <v>9.0097655999999997</v>
      </c>
      <c r="B12">
        <v>4.3828309000000003E-2</v>
      </c>
      <c r="C12">
        <v>0.41537127000000001</v>
      </c>
      <c r="D12">
        <f t="shared" si="0"/>
        <v>42.341617737003062</v>
      </c>
      <c r="K12" s="1">
        <v>0.91293981481481479</v>
      </c>
      <c r="L12">
        <v>126</v>
      </c>
      <c r="M12">
        <v>172</v>
      </c>
      <c r="Q12" s="23" t="s">
        <v>20</v>
      </c>
      <c r="R12" s="24"/>
      <c r="S12" s="20" t="s">
        <v>23</v>
      </c>
      <c r="T12" s="20" t="s">
        <v>24</v>
      </c>
      <c r="U12" s="20" t="s">
        <v>39</v>
      </c>
      <c r="V12" s="20" t="s">
        <v>40</v>
      </c>
      <c r="W12" s="20" t="s">
        <v>23</v>
      </c>
      <c r="X12" s="20" t="s">
        <v>24</v>
      </c>
      <c r="Y12" s="20" t="s">
        <v>39</v>
      </c>
      <c r="Z12" s="20" t="s">
        <v>40</v>
      </c>
      <c r="AA12" s="20" t="s">
        <v>23</v>
      </c>
      <c r="AB12" s="20" t="s">
        <v>24</v>
      </c>
      <c r="AC12" s="20" t="s">
        <v>39</v>
      </c>
      <c r="AD12" s="20" t="s">
        <v>40</v>
      </c>
      <c r="AE12" s="20" t="s">
        <v>23</v>
      </c>
      <c r="AF12" s="20" t="s">
        <v>24</v>
      </c>
      <c r="AG12" s="20" t="s">
        <v>39</v>
      </c>
      <c r="AH12" s="20" t="s">
        <v>40</v>
      </c>
    </row>
    <row r="13" spans="1:34" x14ac:dyDescent="0.3">
      <c r="A13">
        <v>10.009766000000001</v>
      </c>
      <c r="B13">
        <v>4.8801798E-2</v>
      </c>
      <c r="C13">
        <v>0.46435728999999998</v>
      </c>
      <c r="D13">
        <f t="shared" si="0"/>
        <v>47.335095820591228</v>
      </c>
      <c r="E13" s="3">
        <f>A13*I13+A14*I14</f>
        <v>10.502723603063941</v>
      </c>
      <c r="F13" s="3">
        <f>B13*I13+B14*I14</f>
        <v>5.21663953310052E-2</v>
      </c>
      <c r="G13" s="3">
        <f>I13*C13+I14*C14</f>
        <v>0.49050000000000005</v>
      </c>
      <c r="H13" s="4">
        <f>D13*I13+D14*I14</f>
        <v>50</v>
      </c>
      <c r="I13" s="2">
        <f>(D14-50)/(D14-D13)</f>
        <v>0.50704239693605901</v>
      </c>
      <c r="K13" s="1">
        <v>0.91295138888888883</v>
      </c>
      <c r="L13">
        <v>145</v>
      </c>
      <c r="M13">
        <v>201</v>
      </c>
      <c r="N13" s="3">
        <f>L13*I13+L14*I14</f>
        <v>153.87323685515094</v>
      </c>
      <c r="O13" s="3">
        <f>M13*I13+M14*I14</f>
        <v>214.3098552827264</v>
      </c>
      <c r="Q13" s="30" t="s">
        <v>28</v>
      </c>
      <c r="R13" s="30"/>
      <c r="S13" s="8">
        <f>N13</f>
        <v>153.87323685515094</v>
      </c>
      <c r="T13" s="8">
        <f>G13/U4*1000</f>
        <v>12.262500000000001</v>
      </c>
      <c r="U13" s="18"/>
      <c r="V13" s="18"/>
      <c r="W13" s="8">
        <f>N23</f>
        <v>329.13989556269945</v>
      </c>
      <c r="X13" s="8">
        <f>G23/U4*1000</f>
        <v>24.524999999999999</v>
      </c>
      <c r="Y13" s="18"/>
      <c r="Z13" s="18"/>
      <c r="AA13" s="8">
        <f>N33</f>
        <v>516.49302695554479</v>
      </c>
      <c r="AB13" s="8">
        <f>G33/U4*1000</f>
        <v>36.787500000000001</v>
      </c>
      <c r="AC13" s="18"/>
      <c r="AD13" s="18"/>
      <c r="AE13" s="8">
        <f>N44</f>
        <v>715.10279532481115</v>
      </c>
      <c r="AF13" s="8">
        <f>G44/U4*1000</f>
        <v>49.050000000000004</v>
      </c>
      <c r="AG13" s="18"/>
      <c r="AH13" s="18"/>
    </row>
    <row r="14" spans="1:34" x14ac:dyDescent="0.3">
      <c r="A14">
        <v>11.009766000000001</v>
      </c>
      <c r="B14">
        <v>5.5627125999999999E-2</v>
      </c>
      <c r="C14">
        <v>0.51738965999999997</v>
      </c>
      <c r="D14">
        <f t="shared" si="0"/>
        <v>52.741045871559628</v>
      </c>
      <c r="E14" s="3"/>
      <c r="F14" s="3"/>
      <c r="G14" s="3"/>
      <c r="H14" s="4"/>
      <c r="I14" s="2">
        <f>(50-D13)/(D14-D13)</f>
        <v>0.49295760306394104</v>
      </c>
      <c r="K14" s="1">
        <v>0.91296296296296298</v>
      </c>
      <c r="L14">
        <v>163</v>
      </c>
      <c r="M14">
        <v>228</v>
      </c>
      <c r="N14" s="3"/>
      <c r="O14" s="3"/>
      <c r="Q14" s="19" t="s">
        <v>29</v>
      </c>
      <c r="R14" s="19"/>
      <c r="S14" s="8">
        <f>O13</f>
        <v>214.3098552827264</v>
      </c>
      <c r="T14" s="8">
        <f>R8*S14/1000</f>
        <v>15.215999725073575</v>
      </c>
      <c r="U14" s="8">
        <f>G13/Z4*1000</f>
        <v>15.328125000000002</v>
      </c>
      <c r="V14" s="8">
        <f>T14/U14</f>
        <v>0.99268499735444304</v>
      </c>
      <c r="W14" s="8">
        <f>O23</f>
        <v>478.81042236428743</v>
      </c>
      <c r="X14" s="8">
        <f>W14*R8/1000</f>
        <v>33.995539987864412</v>
      </c>
      <c r="Y14" s="8">
        <f>G23/Z4*1000</f>
        <v>30.65625</v>
      </c>
      <c r="Z14" s="8">
        <f>X14/Y14</f>
        <v>1.1089268905317646</v>
      </c>
      <c r="AA14" s="8">
        <f>O33</f>
        <v>773.12765453948884</v>
      </c>
      <c r="AB14" s="8">
        <f>AA14*R8/1000</f>
        <v>54.892063472303704</v>
      </c>
      <c r="AC14" s="8">
        <f>G33/Z4*1000</f>
        <v>45.984375</v>
      </c>
      <c r="AD14" s="8">
        <f>AB14/AC14</f>
        <v>1.1937112002131964</v>
      </c>
      <c r="AE14" s="8">
        <f>O44</f>
        <v>1120.6459449658541</v>
      </c>
      <c r="AF14" s="8">
        <f>R8*AE14/1000</f>
        <v>79.565862092575642</v>
      </c>
      <c r="AG14" s="8">
        <f>G44/Z4*1000</f>
        <v>61.312500000000007</v>
      </c>
      <c r="AH14" s="8">
        <f>AF14/AG14</f>
        <v>1.2977102889716718</v>
      </c>
    </row>
    <row r="15" spans="1:34" x14ac:dyDescent="0.3">
      <c r="A15">
        <v>12.009766000000001</v>
      </c>
      <c r="B15">
        <v>5.9658269999999999E-2</v>
      </c>
      <c r="C15">
        <v>0.56880027</v>
      </c>
      <c r="D15">
        <f t="shared" si="0"/>
        <v>57.981678899082567</v>
      </c>
      <c r="K15" s="1">
        <v>0.91297453703703713</v>
      </c>
      <c r="L15">
        <v>181</v>
      </c>
      <c r="M15">
        <v>256</v>
      </c>
    </row>
    <row r="16" spans="1:34" x14ac:dyDescent="0.3">
      <c r="A16">
        <v>13.009766000000001</v>
      </c>
      <c r="B16">
        <v>6.4040311000000003E-2</v>
      </c>
      <c r="C16">
        <v>0.61960393000000002</v>
      </c>
      <c r="D16">
        <f t="shared" si="0"/>
        <v>63.160441386340473</v>
      </c>
      <c r="K16" s="1">
        <v>0.91298611111111105</v>
      </c>
      <c r="L16">
        <v>199</v>
      </c>
      <c r="M16">
        <v>282</v>
      </c>
      <c r="Q16" s="29" t="s">
        <v>41</v>
      </c>
      <c r="R16" s="29"/>
    </row>
    <row r="17" spans="1:18" x14ac:dyDescent="0.3">
      <c r="A17">
        <v>14.009766000000001</v>
      </c>
      <c r="B17">
        <v>6.8656564000000003E-2</v>
      </c>
      <c r="C17">
        <v>0.67376906000000003</v>
      </c>
      <c r="D17">
        <f t="shared" si="0"/>
        <v>68.681861365953111</v>
      </c>
      <c r="K17" s="1">
        <v>0.9129976851851852</v>
      </c>
      <c r="L17">
        <v>217</v>
      </c>
      <c r="M17">
        <v>311</v>
      </c>
      <c r="Q17" s="20" t="s">
        <v>42</v>
      </c>
      <c r="R17" s="20" t="s">
        <v>43</v>
      </c>
    </row>
    <row r="18" spans="1:18" x14ac:dyDescent="0.3">
      <c r="A18">
        <v>15.009766000000001</v>
      </c>
      <c r="B18">
        <v>7.4250526999999997E-2</v>
      </c>
      <c r="C18">
        <v>0.72322529999999996</v>
      </c>
      <c r="D18">
        <f t="shared" si="0"/>
        <v>73.723272171253811</v>
      </c>
      <c r="K18" s="1">
        <v>0.91300925925925924</v>
      </c>
      <c r="L18">
        <v>236</v>
      </c>
      <c r="M18">
        <v>337</v>
      </c>
      <c r="Q18" s="8">
        <f>S13</f>
        <v>153.87323685515094</v>
      </c>
      <c r="R18" s="8">
        <f>T13</f>
        <v>12.262500000000001</v>
      </c>
    </row>
    <row r="19" spans="1:18" x14ac:dyDescent="0.3">
      <c r="A19">
        <v>16.009765999999999</v>
      </c>
      <c r="B19">
        <v>7.9221143999999993E-2</v>
      </c>
      <c r="C19">
        <v>0.78183656999999995</v>
      </c>
      <c r="D19">
        <f t="shared" si="0"/>
        <v>79.697917431192664</v>
      </c>
      <c r="K19" s="1">
        <v>0.91302083333333339</v>
      </c>
      <c r="L19">
        <v>255</v>
      </c>
      <c r="M19">
        <v>365</v>
      </c>
      <c r="Q19" s="8">
        <f>W13</f>
        <v>329.13989556269945</v>
      </c>
      <c r="R19" s="8">
        <f>X13</f>
        <v>24.524999999999999</v>
      </c>
    </row>
    <row r="20" spans="1:18" x14ac:dyDescent="0.3">
      <c r="A20">
        <v>17.009765999999999</v>
      </c>
      <c r="B20">
        <v>8.5539892000000006E-2</v>
      </c>
      <c r="C20">
        <v>0.82436067000000002</v>
      </c>
      <c r="D20">
        <f t="shared" si="0"/>
        <v>84.032688073394496</v>
      </c>
      <c r="K20" s="1">
        <v>0.91303240740740732</v>
      </c>
      <c r="L20">
        <v>272</v>
      </c>
      <c r="M20">
        <v>393</v>
      </c>
      <c r="Q20" s="8">
        <f>AA13</f>
        <v>516.49302695554479</v>
      </c>
      <c r="R20" s="8">
        <f>AB13</f>
        <v>36.787500000000001</v>
      </c>
    </row>
    <row r="21" spans="1:18" x14ac:dyDescent="0.3">
      <c r="A21">
        <v>18.009765999999999</v>
      </c>
      <c r="B21">
        <v>9.0636312999999996E-2</v>
      </c>
      <c r="C21">
        <v>0.87593608999999995</v>
      </c>
      <c r="D21">
        <f t="shared" si="0"/>
        <v>89.290121304791029</v>
      </c>
      <c r="K21" s="1">
        <v>0.91304398148148147</v>
      </c>
      <c r="L21">
        <v>294</v>
      </c>
      <c r="M21">
        <v>424</v>
      </c>
      <c r="Q21" s="8">
        <f>AE13</f>
        <v>715.10279532481115</v>
      </c>
      <c r="R21" s="8">
        <f>AF13</f>
        <v>49.050000000000004</v>
      </c>
    </row>
    <row r="22" spans="1:18" x14ac:dyDescent="0.3">
      <c r="A22">
        <v>19.009765999999999</v>
      </c>
      <c r="B22">
        <v>9.4394192000000002E-2</v>
      </c>
      <c r="C22">
        <v>0.92238909000000002</v>
      </c>
      <c r="D22">
        <f t="shared" si="0"/>
        <v>94.025391437308869</v>
      </c>
      <c r="K22" s="1">
        <v>0.91305555555555562</v>
      </c>
      <c r="L22">
        <v>310</v>
      </c>
      <c r="M22">
        <v>451</v>
      </c>
    </row>
    <row r="23" spans="1:18" x14ac:dyDescent="0.3">
      <c r="A23">
        <v>20.009765999999999</v>
      </c>
      <c r="B23">
        <v>0.10144312</v>
      </c>
      <c r="C23">
        <v>0.97768593000000004</v>
      </c>
      <c r="D23">
        <f t="shared" si="0"/>
        <v>99.662174311926606</v>
      </c>
      <c r="E23" s="3">
        <f>A23*I23+A24*I24</f>
        <v>20.076818680158794</v>
      </c>
      <c r="F23" s="3">
        <f>B23*I23+B24*I24</f>
        <v>0.10165384310530103</v>
      </c>
      <c r="G23" s="3">
        <f>I23*C23+I24*C24</f>
        <v>0.98099999999999998</v>
      </c>
      <c r="H23" s="4">
        <f>D23*I23+D24*I24</f>
        <v>100</v>
      </c>
      <c r="I23" s="2">
        <f>(D24-100)/(D24-D23)</f>
        <v>0.93294731984120538</v>
      </c>
      <c r="K23" s="1">
        <v>0.91306712962962966</v>
      </c>
      <c r="L23">
        <v>328</v>
      </c>
      <c r="M23">
        <v>477</v>
      </c>
      <c r="N23" s="3">
        <f>L23*I23+L24*I24</f>
        <v>329.13989556269945</v>
      </c>
      <c r="O23" s="3">
        <f>M23*I23+M24*I24</f>
        <v>478.81042236428743</v>
      </c>
      <c r="Q23" s="29" t="s">
        <v>44</v>
      </c>
      <c r="R23" s="29"/>
    </row>
    <row r="24" spans="1:18" x14ac:dyDescent="0.3">
      <c r="A24">
        <v>21.009765999999999</v>
      </c>
      <c r="B24">
        <v>0.10458576999999999</v>
      </c>
      <c r="C24">
        <v>1.0271108</v>
      </c>
      <c r="D24">
        <f t="shared" si="0"/>
        <v>104.7003873598369</v>
      </c>
      <c r="E24" s="3"/>
      <c r="F24" s="3"/>
      <c r="G24" s="3"/>
      <c r="H24" s="4"/>
      <c r="I24" s="2">
        <f>(100-D23)/(D24-D23)</f>
        <v>6.7052680158794592E-2</v>
      </c>
      <c r="K24" s="1">
        <v>0.9130787037037037</v>
      </c>
      <c r="L24">
        <v>345</v>
      </c>
      <c r="M24">
        <v>504</v>
      </c>
      <c r="N24" s="3"/>
      <c r="O24" s="3"/>
      <c r="Q24" s="20" t="s">
        <v>42</v>
      </c>
      <c r="R24" s="20" t="s">
        <v>43</v>
      </c>
    </row>
    <row r="25" spans="1:18" x14ac:dyDescent="0.3">
      <c r="A25">
        <v>22.009765999999999</v>
      </c>
      <c r="B25">
        <v>0.10860818</v>
      </c>
      <c r="C25">
        <v>1.0679650999999999</v>
      </c>
      <c r="D25">
        <f t="shared" si="0"/>
        <v>108.86494393476043</v>
      </c>
      <c r="K25" s="1">
        <v>0.91309027777777774</v>
      </c>
      <c r="L25">
        <v>365</v>
      </c>
      <c r="M25">
        <v>534</v>
      </c>
      <c r="Q25" s="8">
        <f>S14</f>
        <v>214.3098552827264</v>
      </c>
      <c r="R25" s="8">
        <f>T14</f>
        <v>15.215999725073575</v>
      </c>
    </row>
    <row r="26" spans="1:18" x14ac:dyDescent="0.3">
      <c r="A26">
        <v>23.009765999999999</v>
      </c>
      <c r="B26">
        <v>0.11405315000000001</v>
      </c>
      <c r="C26">
        <v>1.1183106</v>
      </c>
      <c r="D26">
        <f t="shared" si="0"/>
        <v>113.99700305810399</v>
      </c>
      <c r="K26" s="1">
        <v>0.91310185185185189</v>
      </c>
      <c r="L26">
        <v>383</v>
      </c>
      <c r="M26">
        <v>561</v>
      </c>
      <c r="Q26" s="8">
        <f>W14</f>
        <v>478.81042236428743</v>
      </c>
      <c r="R26" s="8">
        <f>X14</f>
        <v>33.995539987864412</v>
      </c>
    </row>
    <row r="27" spans="1:18" x14ac:dyDescent="0.3">
      <c r="A27">
        <v>24.009765999999999</v>
      </c>
      <c r="B27">
        <v>0.11815348000000001</v>
      </c>
      <c r="C27">
        <v>1.1635325000000001</v>
      </c>
      <c r="D27">
        <f t="shared" si="0"/>
        <v>118.60677879714578</v>
      </c>
      <c r="K27" s="1">
        <v>0.91311342592592604</v>
      </c>
      <c r="L27">
        <v>399</v>
      </c>
      <c r="M27">
        <v>585</v>
      </c>
      <c r="Q27" s="8">
        <f>AA14</f>
        <v>773.12765453948884</v>
      </c>
      <c r="R27" s="8">
        <f>AB14</f>
        <v>54.892063472303704</v>
      </c>
    </row>
    <row r="28" spans="1:18" x14ac:dyDescent="0.3">
      <c r="A28">
        <v>25.009765999999999</v>
      </c>
      <c r="B28">
        <v>0.12471335</v>
      </c>
      <c r="C28">
        <v>1.2117393999999999</v>
      </c>
      <c r="D28">
        <f t="shared" si="0"/>
        <v>123.52083588175329</v>
      </c>
      <c r="K28" s="1">
        <v>0.91312499999999996</v>
      </c>
      <c r="L28">
        <v>417</v>
      </c>
      <c r="M28">
        <v>614</v>
      </c>
      <c r="Q28" s="8">
        <f>AE14</f>
        <v>1120.6459449658541</v>
      </c>
      <c r="R28" s="8">
        <f>AF14</f>
        <v>79.565862092575642</v>
      </c>
    </row>
    <row r="29" spans="1:18" x14ac:dyDescent="0.3">
      <c r="A29">
        <v>26.009765999999999</v>
      </c>
      <c r="B29">
        <v>0.12882342999999999</v>
      </c>
      <c r="C29">
        <v>1.2585819</v>
      </c>
      <c r="D29">
        <f t="shared" si="0"/>
        <v>128.29581039755351</v>
      </c>
      <c r="K29" s="1">
        <v>0.91313657407407411</v>
      </c>
      <c r="L29">
        <v>434</v>
      </c>
      <c r="M29">
        <v>642</v>
      </c>
    </row>
    <row r="30" spans="1:18" x14ac:dyDescent="0.3">
      <c r="A30">
        <v>27.009765999999999</v>
      </c>
      <c r="B30">
        <v>0.13368364999999999</v>
      </c>
      <c r="C30">
        <v>1.3032813999999999</v>
      </c>
      <c r="D30">
        <f t="shared" si="0"/>
        <v>132.85233435270129</v>
      </c>
      <c r="K30" s="1">
        <v>0.91314814814814815</v>
      </c>
      <c r="L30">
        <v>451</v>
      </c>
      <c r="M30">
        <v>666</v>
      </c>
      <c r="Q30" s="33" t="s">
        <v>45</v>
      </c>
    </row>
    <row r="31" spans="1:18" x14ac:dyDescent="0.3">
      <c r="A31">
        <v>28.009765999999999</v>
      </c>
      <c r="B31">
        <v>0.13949402999999999</v>
      </c>
      <c r="C31">
        <v>1.3498576</v>
      </c>
      <c r="D31">
        <f t="shared" si="0"/>
        <v>137.60016309887868</v>
      </c>
      <c r="K31" s="1">
        <v>0.91315972222222219</v>
      </c>
      <c r="L31">
        <v>470</v>
      </c>
      <c r="M31">
        <v>697</v>
      </c>
      <c r="Q31" s="8">
        <f>AVERAGE(V14,Z14,AD14,AH14)</f>
        <v>1.148258344267769</v>
      </c>
    </row>
    <row r="32" spans="1:18" x14ac:dyDescent="0.3">
      <c r="A32">
        <v>29.009765999999999</v>
      </c>
      <c r="B32">
        <v>0.14452027000000001</v>
      </c>
      <c r="C32">
        <v>1.3948909</v>
      </c>
      <c r="D32">
        <f t="shared" si="0"/>
        <v>142.19071355759431</v>
      </c>
      <c r="K32" s="1">
        <v>0.91317129629629623</v>
      </c>
      <c r="L32">
        <v>486</v>
      </c>
      <c r="M32">
        <v>725</v>
      </c>
    </row>
    <row r="33" spans="1:15" x14ac:dyDescent="0.3">
      <c r="A33">
        <v>30.009765999999999</v>
      </c>
      <c r="B33">
        <v>0.14899270000000001</v>
      </c>
      <c r="C33">
        <v>1.4365983</v>
      </c>
      <c r="D33">
        <f t="shared" si="0"/>
        <v>146.44223241590211</v>
      </c>
      <c r="E33" s="3">
        <f>A33*I33+A34*I34</f>
        <v>30.70382305308582</v>
      </c>
      <c r="F33" s="3">
        <f>B33*I33+B34*I34</f>
        <v>0.15297706638407924</v>
      </c>
      <c r="G33" s="3">
        <f>I33*C33+I34*C34</f>
        <v>1.4715</v>
      </c>
      <c r="H33" s="4">
        <f>D33*I33+D34*I34</f>
        <v>150</v>
      </c>
      <c r="I33" s="2">
        <f>(D34-150)/(D34-D33)</f>
        <v>0.30594294691417784</v>
      </c>
      <c r="K33" s="1">
        <v>0.91318287037037038</v>
      </c>
      <c r="L33">
        <v>504</v>
      </c>
      <c r="M33">
        <v>753</v>
      </c>
      <c r="N33" s="3">
        <f>L33*I33+L34*I34</f>
        <v>516.49302695554479</v>
      </c>
      <c r="O33" s="3">
        <f>M33*I33+M34*I34</f>
        <v>773.12765453948884</v>
      </c>
    </row>
    <row r="34" spans="1:15" x14ac:dyDescent="0.3">
      <c r="A34">
        <v>31.009765999999999</v>
      </c>
      <c r="B34">
        <v>0.15473339</v>
      </c>
      <c r="C34">
        <v>1.4868847999999999</v>
      </c>
      <c r="D34">
        <f t="shared" si="0"/>
        <v>151.56827726809377</v>
      </c>
      <c r="E34" s="3"/>
      <c r="F34" s="3"/>
      <c r="G34" s="3"/>
      <c r="H34" s="4"/>
      <c r="I34" s="2">
        <f>(150-D33)/(D34-D33)</f>
        <v>0.69405705308582211</v>
      </c>
      <c r="K34" s="1">
        <v>0.91319444444444453</v>
      </c>
      <c r="L34">
        <v>522</v>
      </c>
      <c r="M34">
        <v>782</v>
      </c>
      <c r="N34" s="3"/>
      <c r="O34" s="3"/>
    </row>
    <row r="35" spans="1:15" x14ac:dyDescent="0.3">
      <c r="A35">
        <v>32.009765999999999</v>
      </c>
      <c r="B35">
        <v>0.15985209</v>
      </c>
      <c r="C35">
        <v>1.5386758</v>
      </c>
      <c r="D35">
        <f t="shared" si="0"/>
        <v>156.84768603465852</v>
      </c>
      <c r="K35" s="1">
        <v>0.91320601851851846</v>
      </c>
      <c r="L35">
        <v>538</v>
      </c>
      <c r="M35">
        <v>809</v>
      </c>
    </row>
    <row r="36" spans="1:15" x14ac:dyDescent="0.3">
      <c r="A36">
        <v>33.009765999999999</v>
      </c>
      <c r="B36">
        <v>0.16510963000000001</v>
      </c>
      <c r="C36">
        <v>1.583715</v>
      </c>
      <c r="D36">
        <f t="shared" si="0"/>
        <v>161.43883792048931</v>
      </c>
      <c r="K36" s="1">
        <v>0.91321759259259261</v>
      </c>
      <c r="L36">
        <v>557</v>
      </c>
      <c r="M36">
        <v>841</v>
      </c>
    </row>
    <row r="37" spans="1:15" x14ac:dyDescent="0.3">
      <c r="A37">
        <v>34.009765999999999</v>
      </c>
      <c r="B37">
        <v>0.16936915</v>
      </c>
      <c r="C37">
        <v>1.6282753000000001</v>
      </c>
      <c r="D37">
        <f t="shared" si="0"/>
        <v>165.98117227319062</v>
      </c>
      <c r="K37" s="1">
        <v>0.91322916666666665</v>
      </c>
      <c r="L37">
        <v>576</v>
      </c>
      <c r="M37">
        <v>873</v>
      </c>
    </row>
    <row r="38" spans="1:15" x14ac:dyDescent="0.3">
      <c r="A38">
        <v>35.009765999999999</v>
      </c>
      <c r="B38">
        <v>0.17431406999999999</v>
      </c>
      <c r="C38">
        <v>1.6646307</v>
      </c>
      <c r="D38">
        <f t="shared" si="0"/>
        <v>169.68712538226299</v>
      </c>
      <c r="K38" s="1">
        <v>0.9132407407407408</v>
      </c>
      <c r="L38">
        <v>594</v>
      </c>
      <c r="M38">
        <v>904</v>
      </c>
    </row>
    <row r="39" spans="1:15" x14ac:dyDescent="0.3">
      <c r="A39">
        <v>36.009765999999999</v>
      </c>
      <c r="B39">
        <v>0.17917079</v>
      </c>
      <c r="C39">
        <v>1.7127558000000001</v>
      </c>
      <c r="D39">
        <f t="shared" si="0"/>
        <v>174.59284403669724</v>
      </c>
      <c r="K39" s="1">
        <v>0.91325231481481473</v>
      </c>
      <c r="L39">
        <v>612</v>
      </c>
      <c r="M39">
        <v>934</v>
      </c>
    </row>
    <row r="40" spans="1:15" x14ac:dyDescent="0.3">
      <c r="A40">
        <v>37.009765999999999</v>
      </c>
      <c r="B40">
        <v>0.18351155999999999</v>
      </c>
      <c r="C40">
        <v>1.7535251000000001</v>
      </c>
      <c r="D40">
        <f t="shared" si="0"/>
        <v>178.74873598369012</v>
      </c>
      <c r="K40" s="1">
        <v>0.91326388888888888</v>
      </c>
      <c r="L40">
        <v>627</v>
      </c>
      <c r="M40">
        <v>960</v>
      </c>
    </row>
    <row r="41" spans="1:15" x14ac:dyDescent="0.3">
      <c r="A41">
        <v>38.009765999999999</v>
      </c>
      <c r="B41">
        <v>0.18826021000000001</v>
      </c>
      <c r="C41">
        <v>1.7977278999999999</v>
      </c>
      <c r="D41">
        <f t="shared" si="0"/>
        <v>183.25462793068294</v>
      </c>
      <c r="K41" s="1">
        <v>0.91327546296296302</v>
      </c>
      <c r="L41">
        <v>646</v>
      </c>
      <c r="M41">
        <v>994</v>
      </c>
    </row>
    <row r="42" spans="1:15" x14ac:dyDescent="0.3">
      <c r="A42">
        <v>39.009765999999999</v>
      </c>
      <c r="B42">
        <v>0.19454737999999999</v>
      </c>
      <c r="C42">
        <v>1.8559342999999999</v>
      </c>
      <c r="D42">
        <f t="shared" si="0"/>
        <v>189.18800203873596</v>
      </c>
      <c r="K42" s="1">
        <v>0.91328703703703706</v>
      </c>
      <c r="L42">
        <v>662</v>
      </c>
      <c r="M42">
        <v>1024</v>
      </c>
    </row>
    <row r="43" spans="1:15" x14ac:dyDescent="0.3">
      <c r="A43">
        <v>40.009765999999999</v>
      </c>
      <c r="B43">
        <v>0.20100931999999999</v>
      </c>
      <c r="C43">
        <v>1.8965213000000001</v>
      </c>
      <c r="D43">
        <f t="shared" si="0"/>
        <v>193.32531090723751</v>
      </c>
      <c r="K43" s="1">
        <v>0.9132986111111111</v>
      </c>
      <c r="L43">
        <v>681</v>
      </c>
      <c r="M43">
        <v>1055</v>
      </c>
    </row>
    <row r="44" spans="1:15" x14ac:dyDescent="0.3">
      <c r="A44">
        <v>41.009765999999999</v>
      </c>
      <c r="B44">
        <v>0.20669924000000001</v>
      </c>
      <c r="C44">
        <v>1.933926</v>
      </c>
      <c r="D44">
        <f t="shared" si="0"/>
        <v>197.1382262996942</v>
      </c>
      <c r="E44" s="3">
        <f>A44*I44+A45*I45</f>
        <v>41.721695136753588</v>
      </c>
      <c r="F44" s="3">
        <f>B44*I44+B45*I45</f>
        <v>0.20875571850442642</v>
      </c>
      <c r="G44" s="3">
        <f>I44*C44+I45*C45</f>
        <v>1.9620000000000002</v>
      </c>
      <c r="H44" s="4">
        <f>D44*I44+D45*I45</f>
        <v>200</v>
      </c>
      <c r="I44" s="2">
        <f>(D45-200)/(D45-D44)</f>
        <v>0.28807086324641012</v>
      </c>
      <c r="K44" s="1">
        <v>0.91331018518518514</v>
      </c>
      <c r="L44">
        <v>703</v>
      </c>
      <c r="M44">
        <v>1100</v>
      </c>
      <c r="N44" s="3">
        <f>L44*I44+L45*I45</f>
        <v>715.10279532481115</v>
      </c>
      <c r="O44" s="3">
        <f>M44*I44+M45*I45</f>
        <v>1120.6459449658541</v>
      </c>
    </row>
    <row r="45" spans="1:15" x14ac:dyDescent="0.3">
      <c r="A45">
        <v>42.009765999999999</v>
      </c>
      <c r="B45">
        <v>0.20958784</v>
      </c>
      <c r="C45">
        <v>1.9733597</v>
      </c>
      <c r="D45">
        <f t="shared" si="0"/>
        <v>201.15797145769622</v>
      </c>
      <c r="E45" s="3"/>
      <c r="F45" s="3"/>
      <c r="G45" s="3"/>
      <c r="H45" s="4"/>
      <c r="I45" s="2">
        <f>(200-D44)/(D45-D44)</f>
        <v>0.71192913675358993</v>
      </c>
      <c r="K45" s="1">
        <v>0.91332175925925929</v>
      </c>
      <c r="L45">
        <v>720</v>
      </c>
      <c r="M45">
        <v>1129</v>
      </c>
      <c r="N45" s="3"/>
      <c r="O45" s="3"/>
    </row>
    <row r="46" spans="1:15" x14ac:dyDescent="0.3">
      <c r="A46">
        <v>43.009765999999999</v>
      </c>
      <c r="B46">
        <v>0.21605545000000001</v>
      </c>
      <c r="C46">
        <v>2.0149028000000002</v>
      </c>
      <c r="D46">
        <f t="shared" si="0"/>
        <v>205.39274209989807</v>
      </c>
      <c r="K46" s="1">
        <v>0.91333333333333344</v>
      </c>
      <c r="L46">
        <v>736</v>
      </c>
      <c r="M46">
        <v>1161</v>
      </c>
    </row>
    <row r="47" spans="1:15" x14ac:dyDescent="0.3">
      <c r="A47">
        <v>44.009765999999999</v>
      </c>
      <c r="B47">
        <v>0.22083783000000001</v>
      </c>
      <c r="C47">
        <v>2.0539974999999999</v>
      </c>
      <c r="D47">
        <f t="shared" si="0"/>
        <v>209.37793068297654</v>
      </c>
      <c r="K47" s="1">
        <v>0.91334490740740737</v>
      </c>
      <c r="L47">
        <v>753</v>
      </c>
      <c r="M47">
        <v>1195</v>
      </c>
    </row>
    <row r="48" spans="1:15" x14ac:dyDescent="0.3">
      <c r="A48">
        <v>45.009765999999999</v>
      </c>
      <c r="B48">
        <v>0.22493199999999999</v>
      </c>
      <c r="C48">
        <v>2.0926255999999999</v>
      </c>
      <c r="D48">
        <f t="shared" si="0"/>
        <v>213.31555555555553</v>
      </c>
      <c r="K48" s="1">
        <v>0.91335648148148152</v>
      </c>
      <c r="L48">
        <v>770</v>
      </c>
      <c r="M48">
        <v>1227</v>
      </c>
    </row>
    <row r="49" spans="1:13" x14ac:dyDescent="0.3">
      <c r="A49">
        <v>46.009765999999999</v>
      </c>
      <c r="B49">
        <v>0.22999285</v>
      </c>
      <c r="C49">
        <v>2.1363561</v>
      </c>
      <c r="D49">
        <f t="shared" si="0"/>
        <v>217.77330275229357</v>
      </c>
      <c r="K49" s="1">
        <v>0.91336805555555556</v>
      </c>
      <c r="L49">
        <v>787</v>
      </c>
      <c r="M49">
        <v>1264</v>
      </c>
    </row>
    <row r="50" spans="1:13" x14ac:dyDescent="0.3">
      <c r="A50">
        <v>47.009765999999999</v>
      </c>
      <c r="B50">
        <v>0.233852</v>
      </c>
      <c r="C50">
        <v>2.1750232999999999</v>
      </c>
      <c r="D50">
        <f t="shared" si="0"/>
        <v>221.71491335372068</v>
      </c>
      <c r="K50" s="1">
        <v>0.9133796296296296</v>
      </c>
      <c r="L50">
        <v>803</v>
      </c>
      <c r="M50">
        <v>1297</v>
      </c>
    </row>
    <row r="51" spans="1:13" x14ac:dyDescent="0.3">
      <c r="A51">
        <v>48.009765999999999</v>
      </c>
      <c r="B51">
        <v>0.24032682</v>
      </c>
      <c r="C51">
        <v>2.2116916</v>
      </c>
      <c r="D51">
        <f t="shared" si="0"/>
        <v>225.45276248725787</v>
      </c>
      <c r="K51" s="1">
        <v>0.91339120370370364</v>
      </c>
      <c r="L51">
        <v>822</v>
      </c>
      <c r="M51">
        <v>1335</v>
      </c>
    </row>
    <row r="52" spans="1:13" x14ac:dyDescent="0.3">
      <c r="A52">
        <v>49.009765999999999</v>
      </c>
      <c r="B52">
        <v>0.24506474</v>
      </c>
      <c r="C52">
        <v>2.2527940000000002</v>
      </c>
      <c r="D52">
        <f t="shared" si="0"/>
        <v>229.64260958205912</v>
      </c>
      <c r="K52" s="1">
        <v>0.91340277777777779</v>
      </c>
      <c r="L52">
        <v>838</v>
      </c>
      <c r="M52">
        <v>1371</v>
      </c>
    </row>
    <row r="53" spans="1:13" x14ac:dyDescent="0.3">
      <c r="A53">
        <v>50.009765999999999</v>
      </c>
      <c r="B53">
        <v>0.24747334000000001</v>
      </c>
      <c r="C53">
        <v>2.2871853999999998</v>
      </c>
      <c r="D53">
        <f t="shared" si="0"/>
        <v>233.14835881753311</v>
      </c>
      <c r="K53" s="1">
        <v>0.91341435185185194</v>
      </c>
      <c r="L53">
        <v>854</v>
      </c>
      <c r="M53">
        <v>1407</v>
      </c>
    </row>
    <row r="54" spans="1:13" x14ac:dyDescent="0.3">
      <c r="A54">
        <v>51.009765999999999</v>
      </c>
      <c r="B54">
        <v>0.25499716</v>
      </c>
      <c r="C54">
        <v>2.3301313000000001</v>
      </c>
      <c r="D54">
        <f t="shared" si="0"/>
        <v>237.52612640163099</v>
      </c>
      <c r="K54" s="1">
        <v>0.91342592592592586</v>
      </c>
      <c r="L54">
        <v>872</v>
      </c>
      <c r="M54">
        <v>1447</v>
      </c>
    </row>
    <row r="55" spans="1:13" x14ac:dyDescent="0.3">
      <c r="A55">
        <v>52.009765999999999</v>
      </c>
      <c r="B55">
        <v>0.26069727999999998</v>
      </c>
      <c r="C55">
        <v>2.3696283999999999</v>
      </c>
      <c r="D55">
        <f t="shared" si="0"/>
        <v>241.55233435270128</v>
      </c>
      <c r="K55" s="1">
        <v>0.91343750000000001</v>
      </c>
      <c r="L55">
        <v>888</v>
      </c>
      <c r="M55">
        <v>1484</v>
      </c>
    </row>
    <row r="56" spans="1:13" x14ac:dyDescent="0.3">
      <c r="A56">
        <v>53.009765999999999</v>
      </c>
      <c r="B56">
        <v>0.26570290000000002</v>
      </c>
      <c r="C56">
        <v>2.4041450000000002</v>
      </c>
      <c r="D56">
        <f t="shared" si="0"/>
        <v>245.07084607543325</v>
      </c>
      <c r="K56" s="1">
        <v>0.91344907407407405</v>
      </c>
      <c r="L56">
        <v>907</v>
      </c>
      <c r="M56">
        <v>1528</v>
      </c>
    </row>
    <row r="57" spans="1:13" x14ac:dyDescent="0.3">
      <c r="A57">
        <v>54.009765999999999</v>
      </c>
      <c r="B57">
        <v>0.26991287000000003</v>
      </c>
      <c r="C57">
        <v>2.4451249000000002</v>
      </c>
      <c r="D57">
        <f t="shared" si="0"/>
        <v>249.24820591233436</v>
      </c>
      <c r="K57" s="1">
        <v>0.9134606481481482</v>
      </c>
      <c r="L57">
        <v>923</v>
      </c>
      <c r="M57">
        <v>1569</v>
      </c>
    </row>
    <row r="58" spans="1:13" x14ac:dyDescent="0.3">
      <c r="A58">
        <v>55.009765999999999</v>
      </c>
      <c r="B58">
        <v>0.27532655</v>
      </c>
      <c r="C58">
        <v>2.4781996999999998</v>
      </c>
      <c r="D58">
        <f t="shared" si="0"/>
        <v>252.61974515800202</v>
      </c>
      <c r="K58" s="1">
        <v>0.91347222222222213</v>
      </c>
      <c r="L58">
        <v>940</v>
      </c>
      <c r="M58">
        <v>1611</v>
      </c>
    </row>
    <row r="59" spans="1:13" x14ac:dyDescent="0.3">
      <c r="A59">
        <v>56.009765999999999</v>
      </c>
      <c r="B59">
        <v>0.27989361000000001</v>
      </c>
      <c r="C59">
        <v>2.5123297999999998</v>
      </c>
      <c r="D59">
        <f t="shared" si="0"/>
        <v>256.09885830784913</v>
      </c>
      <c r="K59" s="1">
        <v>0.91348379629629628</v>
      </c>
      <c r="L59">
        <v>958</v>
      </c>
      <c r="M59">
        <v>1655</v>
      </c>
    </row>
    <row r="60" spans="1:13" x14ac:dyDescent="0.3">
      <c r="A60">
        <v>57.009765999999999</v>
      </c>
      <c r="B60">
        <v>0.28451028</v>
      </c>
      <c r="C60">
        <v>2.5540368999999998</v>
      </c>
      <c r="D60">
        <f t="shared" si="0"/>
        <v>260.35034658511717</v>
      </c>
      <c r="K60" s="1">
        <v>0.91349537037037043</v>
      </c>
      <c r="L60">
        <v>974</v>
      </c>
      <c r="M60">
        <v>1699</v>
      </c>
    </row>
    <row r="61" spans="1:13" x14ac:dyDescent="0.3">
      <c r="A61">
        <v>58.009765999999999</v>
      </c>
      <c r="B61">
        <v>0.28970706000000002</v>
      </c>
      <c r="C61">
        <v>2.5853318999999999</v>
      </c>
      <c r="D61">
        <f t="shared" si="0"/>
        <v>263.54045871559629</v>
      </c>
      <c r="K61" s="1">
        <v>0.91350694444444447</v>
      </c>
      <c r="L61">
        <v>992</v>
      </c>
      <c r="M61">
        <v>1747</v>
      </c>
    </row>
    <row r="62" spans="1:13" x14ac:dyDescent="0.3">
      <c r="A62">
        <v>59.009765999999999</v>
      </c>
      <c r="B62">
        <v>0.29534434999999998</v>
      </c>
      <c r="C62">
        <v>2.6216602</v>
      </c>
      <c r="D62">
        <f t="shared" si="0"/>
        <v>267.24364933741077</v>
      </c>
      <c r="K62" s="1">
        <v>0.91351851851851851</v>
      </c>
      <c r="L62">
        <v>1009</v>
      </c>
      <c r="M62">
        <v>1793</v>
      </c>
    </row>
    <row r="63" spans="1:13" x14ac:dyDescent="0.3">
      <c r="A63">
        <v>60.009765999999999</v>
      </c>
      <c r="B63">
        <v>0.30018377000000002</v>
      </c>
      <c r="C63">
        <v>2.6552825000000002</v>
      </c>
      <c r="D63">
        <f t="shared" si="0"/>
        <v>270.67099898063202</v>
      </c>
      <c r="K63" s="1">
        <v>0.91353009259259255</v>
      </c>
      <c r="L63">
        <v>1025</v>
      </c>
      <c r="M63">
        <v>1839</v>
      </c>
    </row>
    <row r="64" spans="1:13" x14ac:dyDescent="0.3">
      <c r="A64">
        <v>61.009765999999999</v>
      </c>
      <c r="B64">
        <v>0.30457248999999997</v>
      </c>
      <c r="C64">
        <v>2.6944408000000002</v>
      </c>
      <c r="D64">
        <f t="shared" si="0"/>
        <v>274.66267074413861</v>
      </c>
      <c r="K64" s="1">
        <v>0.9135416666666667</v>
      </c>
      <c r="L64">
        <v>1042</v>
      </c>
      <c r="M64">
        <v>1889</v>
      </c>
    </row>
    <row r="65" spans="1:13" x14ac:dyDescent="0.3">
      <c r="A65">
        <v>62.009765999999999</v>
      </c>
      <c r="B65">
        <v>0.30896469999999998</v>
      </c>
      <c r="C65">
        <v>2.7301229999999999</v>
      </c>
      <c r="D65">
        <f t="shared" si="0"/>
        <v>278.3</v>
      </c>
      <c r="K65" s="1">
        <v>0.91355324074074085</v>
      </c>
      <c r="L65">
        <v>1060</v>
      </c>
      <c r="M65">
        <v>1940</v>
      </c>
    </row>
    <row r="66" spans="1:13" x14ac:dyDescent="0.3">
      <c r="A66">
        <v>63.009765999999999</v>
      </c>
      <c r="B66">
        <v>0.3157025</v>
      </c>
      <c r="C66">
        <v>2.7604164999999998</v>
      </c>
      <c r="D66">
        <f t="shared" si="0"/>
        <v>281.3880224260958</v>
      </c>
      <c r="K66" s="1">
        <v>0.91356481481481477</v>
      </c>
      <c r="L66">
        <v>1078</v>
      </c>
      <c r="M66">
        <v>1995</v>
      </c>
    </row>
    <row r="67" spans="1:13" x14ac:dyDescent="0.3">
      <c r="A67">
        <v>64.009765999999999</v>
      </c>
      <c r="B67">
        <v>0.32023296000000001</v>
      </c>
      <c r="C67">
        <v>2.7932746000000002</v>
      </c>
      <c r="D67">
        <f t="shared" si="0"/>
        <v>284.73747196738026</v>
      </c>
      <c r="K67" s="1">
        <v>0.91357638888888892</v>
      </c>
      <c r="L67">
        <v>1095</v>
      </c>
      <c r="M67">
        <v>2049</v>
      </c>
    </row>
    <row r="68" spans="1:13" x14ac:dyDescent="0.3">
      <c r="A68">
        <v>65.009765999999999</v>
      </c>
      <c r="B68">
        <v>0.32415720999999997</v>
      </c>
      <c r="C68">
        <v>2.8248671999999999</v>
      </c>
      <c r="D68">
        <f t="shared" si="0"/>
        <v>287.95792048929661</v>
      </c>
      <c r="K68" s="1">
        <v>0.91358796296296296</v>
      </c>
      <c r="L68">
        <v>1111</v>
      </c>
      <c r="M68">
        <v>2102</v>
      </c>
    </row>
    <row r="69" spans="1:13" x14ac:dyDescent="0.3">
      <c r="A69">
        <v>66.009765999999999</v>
      </c>
      <c r="B69">
        <v>0.32928497000000001</v>
      </c>
      <c r="C69">
        <v>2.8543820000000002</v>
      </c>
      <c r="D69">
        <f t="shared" ref="D69:D132" si="1">C69/9.81*1000</f>
        <v>290.96656472986746</v>
      </c>
      <c r="K69" s="1">
        <v>0.913599537037037</v>
      </c>
      <c r="L69">
        <v>1127</v>
      </c>
      <c r="M69">
        <v>2159</v>
      </c>
    </row>
    <row r="70" spans="1:13" x14ac:dyDescent="0.3">
      <c r="A70">
        <v>67.009765999999999</v>
      </c>
      <c r="B70">
        <v>0.33513947999999999</v>
      </c>
      <c r="C70">
        <v>2.8876376000000001</v>
      </c>
      <c r="D70">
        <f t="shared" si="1"/>
        <v>294.35653414882773</v>
      </c>
      <c r="K70" s="1">
        <v>0.91361111111111104</v>
      </c>
      <c r="L70">
        <v>1144</v>
      </c>
      <c r="M70">
        <v>2216</v>
      </c>
    </row>
    <row r="71" spans="1:13" x14ac:dyDescent="0.3">
      <c r="A71">
        <v>68.009765999999999</v>
      </c>
      <c r="B71">
        <v>0.33880167999999999</v>
      </c>
      <c r="C71">
        <v>2.9138923000000001</v>
      </c>
      <c r="D71">
        <f t="shared" si="1"/>
        <v>297.03285423037715</v>
      </c>
      <c r="K71" s="1">
        <v>0.91362268518518519</v>
      </c>
      <c r="L71">
        <v>1160</v>
      </c>
      <c r="M71">
        <v>2273</v>
      </c>
    </row>
    <row r="72" spans="1:13" x14ac:dyDescent="0.3">
      <c r="A72">
        <v>69.009765999999999</v>
      </c>
      <c r="B72">
        <v>0.34493485000000002</v>
      </c>
      <c r="C72">
        <v>2.9459395000000002</v>
      </c>
      <c r="D72">
        <f t="shared" si="1"/>
        <v>300.29964322120281</v>
      </c>
      <c r="K72" s="1">
        <v>0.91363425925925934</v>
      </c>
      <c r="L72">
        <v>1178</v>
      </c>
      <c r="M72">
        <v>2334</v>
      </c>
    </row>
    <row r="73" spans="1:13" x14ac:dyDescent="0.3">
      <c r="A73">
        <v>70.009765999999999</v>
      </c>
      <c r="B73">
        <v>0.35044460999999999</v>
      </c>
      <c r="C73">
        <v>2.9748139</v>
      </c>
      <c r="D73">
        <f t="shared" si="1"/>
        <v>303.24300713557597</v>
      </c>
      <c r="K73" s="1">
        <v>0.91364583333333327</v>
      </c>
      <c r="L73">
        <v>1193</v>
      </c>
      <c r="M73">
        <v>2393</v>
      </c>
    </row>
    <row r="74" spans="1:13" x14ac:dyDescent="0.3">
      <c r="A74">
        <v>71.009765999999999</v>
      </c>
      <c r="B74">
        <v>0.35519809000000002</v>
      </c>
      <c r="C74">
        <v>3.005779</v>
      </c>
      <c r="D74">
        <f t="shared" si="1"/>
        <v>306.39949031600406</v>
      </c>
      <c r="K74" s="1">
        <v>0.91365740740740742</v>
      </c>
      <c r="L74">
        <v>1209</v>
      </c>
      <c r="M74">
        <v>2459</v>
      </c>
    </row>
    <row r="75" spans="1:13" x14ac:dyDescent="0.3">
      <c r="A75">
        <v>72.009765999999999</v>
      </c>
      <c r="B75">
        <v>0.35983646000000002</v>
      </c>
      <c r="C75">
        <v>3.0460134000000001</v>
      </c>
      <c r="D75">
        <f t="shared" si="1"/>
        <v>310.50085626911317</v>
      </c>
      <c r="K75" s="1">
        <v>0.91366898148148146</v>
      </c>
      <c r="L75">
        <v>1226</v>
      </c>
      <c r="M75">
        <v>2524</v>
      </c>
    </row>
    <row r="76" spans="1:13" x14ac:dyDescent="0.3">
      <c r="A76">
        <v>73.009765999999999</v>
      </c>
      <c r="B76">
        <v>0.36657339</v>
      </c>
      <c r="C76">
        <v>3.0685028999999999</v>
      </c>
      <c r="D76">
        <f t="shared" si="1"/>
        <v>312.79336391437306</v>
      </c>
      <c r="K76" s="1">
        <v>0.91368055555555561</v>
      </c>
      <c r="L76">
        <v>1242</v>
      </c>
      <c r="M76">
        <v>2590</v>
      </c>
    </row>
    <row r="77" spans="1:13" x14ac:dyDescent="0.3">
      <c r="A77">
        <v>74.009765999999999</v>
      </c>
      <c r="B77">
        <v>0.36915692999999999</v>
      </c>
      <c r="C77">
        <v>3.0972757</v>
      </c>
      <c r="D77">
        <f t="shared" si="1"/>
        <v>315.72637104994902</v>
      </c>
      <c r="K77" s="1">
        <v>0.91369212962962953</v>
      </c>
      <c r="L77">
        <v>1264</v>
      </c>
      <c r="M77">
        <v>2676</v>
      </c>
    </row>
    <row r="78" spans="1:13" x14ac:dyDescent="0.3">
      <c r="A78">
        <v>75.009765999999999</v>
      </c>
      <c r="B78">
        <v>0.37480237999999999</v>
      </c>
      <c r="C78">
        <v>3.1294271999999999</v>
      </c>
      <c r="D78">
        <f t="shared" si="1"/>
        <v>319.00379204892965</v>
      </c>
      <c r="K78" s="1">
        <v>0.91370370370370368</v>
      </c>
      <c r="L78">
        <v>1277</v>
      </c>
      <c r="M78">
        <v>2747</v>
      </c>
    </row>
    <row r="79" spans="1:13" x14ac:dyDescent="0.3">
      <c r="A79">
        <v>76.009765999999999</v>
      </c>
      <c r="B79">
        <v>0.37962531999999999</v>
      </c>
      <c r="C79">
        <v>3.1543356999999999</v>
      </c>
      <c r="D79">
        <f t="shared" si="1"/>
        <v>321.54288481141691</v>
      </c>
      <c r="K79" s="1">
        <v>0.91371527777777783</v>
      </c>
      <c r="L79">
        <v>1294</v>
      </c>
      <c r="M79">
        <v>2822</v>
      </c>
    </row>
    <row r="80" spans="1:13" x14ac:dyDescent="0.3">
      <c r="A80">
        <v>77.009765999999999</v>
      </c>
      <c r="B80">
        <v>0.38531721000000002</v>
      </c>
      <c r="C80">
        <v>3.1809577999999998</v>
      </c>
      <c r="D80">
        <f t="shared" si="1"/>
        <v>324.25665647298672</v>
      </c>
      <c r="K80" s="1">
        <v>0.91372685185185187</v>
      </c>
      <c r="L80">
        <v>1313</v>
      </c>
      <c r="M80">
        <v>2907</v>
      </c>
    </row>
    <row r="81" spans="1:13" x14ac:dyDescent="0.3">
      <c r="A81">
        <v>78.009765999999999</v>
      </c>
      <c r="B81">
        <v>0.38894015999999998</v>
      </c>
      <c r="C81">
        <v>3.2045498000000001</v>
      </c>
      <c r="D81">
        <f t="shared" si="1"/>
        <v>326.6615494393476</v>
      </c>
      <c r="K81" s="1">
        <v>0.91373842592592591</v>
      </c>
      <c r="L81">
        <v>1329</v>
      </c>
      <c r="M81">
        <v>2986</v>
      </c>
    </row>
    <row r="82" spans="1:13" x14ac:dyDescent="0.3">
      <c r="A82">
        <v>79.009765999999999</v>
      </c>
      <c r="B82">
        <v>0.39524939999999997</v>
      </c>
      <c r="C82">
        <v>3.2346091000000001</v>
      </c>
      <c r="D82">
        <f t="shared" si="1"/>
        <v>329.72569826707445</v>
      </c>
      <c r="K82" s="1">
        <v>0.91374999999999995</v>
      </c>
      <c r="L82">
        <v>1345</v>
      </c>
      <c r="M82">
        <v>3066</v>
      </c>
    </row>
    <row r="83" spans="1:13" x14ac:dyDescent="0.3">
      <c r="A83">
        <v>80.009765999999999</v>
      </c>
      <c r="B83">
        <v>0.40087423</v>
      </c>
      <c r="C83">
        <v>3.2605187999999998</v>
      </c>
      <c r="D83">
        <f t="shared" si="1"/>
        <v>332.36685015290516</v>
      </c>
      <c r="K83" s="1">
        <v>0.9137615740740741</v>
      </c>
      <c r="L83">
        <v>1360</v>
      </c>
      <c r="M83">
        <v>3147</v>
      </c>
    </row>
    <row r="84" spans="1:13" x14ac:dyDescent="0.3">
      <c r="A84">
        <v>81.009765999999999</v>
      </c>
      <c r="B84">
        <v>0.40404396999999997</v>
      </c>
      <c r="C84">
        <v>3.2801726000000002</v>
      </c>
      <c r="D84">
        <f t="shared" si="1"/>
        <v>334.37029561671767</v>
      </c>
      <c r="K84" s="1">
        <v>0.91377314814814825</v>
      </c>
      <c r="L84">
        <v>1379</v>
      </c>
      <c r="M84">
        <v>3243</v>
      </c>
    </row>
    <row r="85" spans="1:13" x14ac:dyDescent="0.3">
      <c r="A85">
        <v>82.009765999999999</v>
      </c>
      <c r="B85">
        <v>0.41056323</v>
      </c>
      <c r="C85">
        <v>3.3112919000000001</v>
      </c>
      <c r="D85">
        <f t="shared" si="1"/>
        <v>337.54249745158</v>
      </c>
      <c r="K85" s="1">
        <v>0.91378472222222218</v>
      </c>
      <c r="L85">
        <v>1394</v>
      </c>
      <c r="M85">
        <v>3331</v>
      </c>
    </row>
    <row r="86" spans="1:13" x14ac:dyDescent="0.3">
      <c r="A86">
        <v>83.009765999999999</v>
      </c>
      <c r="B86">
        <v>0.41601849000000002</v>
      </c>
      <c r="C86">
        <v>3.3280457999999999</v>
      </c>
      <c r="D86">
        <f t="shared" si="1"/>
        <v>339.25033639143732</v>
      </c>
      <c r="K86" s="1">
        <v>0.91379629629629633</v>
      </c>
      <c r="L86">
        <v>1409</v>
      </c>
      <c r="M86">
        <v>3418</v>
      </c>
    </row>
    <row r="87" spans="1:13" x14ac:dyDescent="0.3">
      <c r="A87">
        <v>84.009765999999999</v>
      </c>
      <c r="B87">
        <v>0.42013391999999999</v>
      </c>
      <c r="C87">
        <v>3.3562202000000001</v>
      </c>
      <c r="D87">
        <f t="shared" si="1"/>
        <v>342.12234454638121</v>
      </c>
      <c r="K87" s="1">
        <v>0.91380787037037037</v>
      </c>
      <c r="L87">
        <v>1425</v>
      </c>
      <c r="M87">
        <v>3514</v>
      </c>
    </row>
    <row r="88" spans="1:13" x14ac:dyDescent="0.3">
      <c r="A88">
        <v>85.009765999999999</v>
      </c>
      <c r="B88">
        <v>0.42338904999999999</v>
      </c>
      <c r="C88">
        <v>3.3784274999999999</v>
      </c>
      <c r="D88">
        <f t="shared" si="1"/>
        <v>344.38608562691132</v>
      </c>
      <c r="K88" s="1">
        <v>0.91381944444444441</v>
      </c>
      <c r="L88">
        <v>1441</v>
      </c>
      <c r="M88">
        <v>3608</v>
      </c>
    </row>
    <row r="89" spans="1:13" x14ac:dyDescent="0.3">
      <c r="A89">
        <v>86.009765999999999</v>
      </c>
      <c r="B89">
        <v>0.42865804000000002</v>
      </c>
      <c r="C89">
        <v>3.3998333999999999</v>
      </c>
      <c r="D89">
        <f t="shared" si="1"/>
        <v>346.56813455657488</v>
      </c>
      <c r="K89" s="1">
        <v>0.91383101851851845</v>
      </c>
      <c r="L89">
        <v>1457</v>
      </c>
      <c r="M89">
        <v>3709</v>
      </c>
    </row>
    <row r="90" spans="1:13" x14ac:dyDescent="0.3">
      <c r="A90">
        <v>87.009765999999999</v>
      </c>
      <c r="B90">
        <v>0.43439662000000001</v>
      </c>
      <c r="C90">
        <v>3.4225807000000001</v>
      </c>
      <c r="D90">
        <f t="shared" si="1"/>
        <v>348.88692150866461</v>
      </c>
      <c r="K90" s="1">
        <v>0.9138425925925926</v>
      </c>
      <c r="L90">
        <v>1473</v>
      </c>
      <c r="M90">
        <v>3812</v>
      </c>
    </row>
    <row r="91" spans="1:13" x14ac:dyDescent="0.3">
      <c r="A91">
        <v>88.009765999999999</v>
      </c>
      <c r="B91">
        <v>0.43938001999999998</v>
      </c>
      <c r="C91">
        <v>3.4481413000000001</v>
      </c>
      <c r="D91">
        <f t="shared" si="1"/>
        <v>351.49248725790011</v>
      </c>
      <c r="K91" s="1">
        <v>0.91385416666666675</v>
      </c>
      <c r="L91">
        <v>1488</v>
      </c>
      <c r="M91">
        <v>3917</v>
      </c>
    </row>
    <row r="92" spans="1:13" x14ac:dyDescent="0.3">
      <c r="A92">
        <v>89.009765999999999</v>
      </c>
      <c r="B92">
        <v>0.44508155999999999</v>
      </c>
      <c r="C92">
        <v>3.4732530000000001</v>
      </c>
      <c r="D92">
        <f t="shared" si="1"/>
        <v>354.05229357798163</v>
      </c>
      <c r="K92" s="1">
        <v>0.91386574074074067</v>
      </c>
      <c r="L92">
        <v>1504</v>
      </c>
      <c r="M92">
        <v>4028</v>
      </c>
    </row>
    <row r="93" spans="1:13" x14ac:dyDescent="0.3">
      <c r="A93">
        <v>90.009765999999999</v>
      </c>
      <c r="B93">
        <v>0.44955571999999999</v>
      </c>
      <c r="C93">
        <v>3.4921574999999998</v>
      </c>
      <c r="D93">
        <f t="shared" si="1"/>
        <v>355.9793577981651</v>
      </c>
      <c r="K93" s="1">
        <v>0.91387731481481482</v>
      </c>
      <c r="L93">
        <v>1521</v>
      </c>
      <c r="M93">
        <v>4148</v>
      </c>
    </row>
    <row r="94" spans="1:13" x14ac:dyDescent="0.3">
      <c r="A94">
        <v>91.009765999999999</v>
      </c>
      <c r="B94">
        <v>0.45357948999999997</v>
      </c>
      <c r="C94">
        <v>3.5105130999999998</v>
      </c>
      <c r="D94">
        <f t="shared" si="1"/>
        <v>357.85046890927617</v>
      </c>
      <c r="K94" s="1">
        <v>0.91388888888888886</v>
      </c>
      <c r="L94">
        <v>1538</v>
      </c>
      <c r="M94">
        <v>4271</v>
      </c>
    </row>
    <row r="95" spans="1:13" x14ac:dyDescent="0.3">
      <c r="A95">
        <v>92.009765999999999</v>
      </c>
      <c r="B95">
        <v>0.45965805999999998</v>
      </c>
      <c r="C95">
        <v>3.53424</v>
      </c>
      <c r="D95">
        <f t="shared" si="1"/>
        <v>360.2691131498471</v>
      </c>
      <c r="K95" s="1">
        <v>0.91390046296296301</v>
      </c>
      <c r="L95">
        <v>1552</v>
      </c>
      <c r="M95">
        <v>4391</v>
      </c>
    </row>
    <row r="96" spans="1:13" x14ac:dyDescent="0.3">
      <c r="A96">
        <v>93.009765999999999</v>
      </c>
      <c r="B96">
        <v>0.46480131000000002</v>
      </c>
      <c r="C96">
        <v>3.5542896000000002</v>
      </c>
      <c r="D96">
        <f t="shared" si="1"/>
        <v>362.31290519877672</v>
      </c>
      <c r="K96" s="1">
        <v>0.91391203703703694</v>
      </c>
      <c r="L96">
        <v>1566</v>
      </c>
      <c r="M96">
        <v>4514</v>
      </c>
    </row>
    <row r="97" spans="1:13" x14ac:dyDescent="0.3">
      <c r="A97">
        <v>94.009765999999999</v>
      </c>
      <c r="B97">
        <v>0.46977201000000002</v>
      </c>
      <c r="C97">
        <v>3.5738940000000001</v>
      </c>
      <c r="D97">
        <f t="shared" si="1"/>
        <v>364.3113149847095</v>
      </c>
      <c r="K97" s="1">
        <v>0.91392361111111109</v>
      </c>
      <c r="L97">
        <v>1584</v>
      </c>
      <c r="M97">
        <v>4653</v>
      </c>
    </row>
    <row r="98" spans="1:13" x14ac:dyDescent="0.3">
      <c r="A98">
        <v>95.009765999999999</v>
      </c>
      <c r="B98">
        <v>0.47542992000000001</v>
      </c>
      <c r="C98">
        <v>3.5908240999999999</v>
      </c>
      <c r="D98">
        <f t="shared" si="1"/>
        <v>366.03711518858307</v>
      </c>
      <c r="K98" s="1">
        <v>0.91393518518518524</v>
      </c>
      <c r="L98">
        <v>1599</v>
      </c>
      <c r="M98">
        <v>4785</v>
      </c>
    </row>
    <row r="99" spans="1:13" x14ac:dyDescent="0.3">
      <c r="A99">
        <v>96.009765999999999</v>
      </c>
      <c r="B99">
        <v>0.47865930000000001</v>
      </c>
      <c r="C99">
        <v>3.6074030000000001</v>
      </c>
      <c r="D99">
        <f t="shared" si="1"/>
        <v>367.72711518858307</v>
      </c>
      <c r="K99" s="1">
        <v>0.91394675925925928</v>
      </c>
      <c r="L99">
        <v>1615</v>
      </c>
      <c r="M99">
        <v>4924</v>
      </c>
    </row>
    <row r="100" spans="1:13" x14ac:dyDescent="0.3">
      <c r="A100">
        <v>97.009765999999999</v>
      </c>
      <c r="B100">
        <v>0.483684</v>
      </c>
      <c r="C100">
        <v>3.6304302000000002</v>
      </c>
      <c r="D100">
        <f t="shared" si="1"/>
        <v>370.07443425076451</v>
      </c>
      <c r="K100" s="1">
        <v>0.91395833333333332</v>
      </c>
      <c r="L100">
        <v>1629</v>
      </c>
      <c r="M100">
        <v>5061</v>
      </c>
    </row>
    <row r="101" spans="1:13" x14ac:dyDescent="0.3">
      <c r="A101">
        <v>98.009765999999999</v>
      </c>
      <c r="B101">
        <v>0.48993424000000002</v>
      </c>
      <c r="C101">
        <v>3.6464762999999998</v>
      </c>
      <c r="D101">
        <f t="shared" si="1"/>
        <v>371.71012232415893</v>
      </c>
      <c r="K101" s="1">
        <v>0.91396990740740736</v>
      </c>
      <c r="L101">
        <v>1644</v>
      </c>
      <c r="M101">
        <v>5208</v>
      </c>
    </row>
    <row r="102" spans="1:13" x14ac:dyDescent="0.3">
      <c r="A102">
        <v>99.009765999999999</v>
      </c>
      <c r="B102">
        <v>0.49500688999999998</v>
      </c>
      <c r="C102">
        <v>3.666245</v>
      </c>
      <c r="D102">
        <f t="shared" si="1"/>
        <v>373.72528032619772</v>
      </c>
      <c r="K102" s="1">
        <v>0.91398148148148151</v>
      </c>
      <c r="L102">
        <v>1660</v>
      </c>
      <c r="M102">
        <v>5363</v>
      </c>
    </row>
    <row r="103" spans="1:13" x14ac:dyDescent="0.3">
      <c r="A103">
        <v>100.00977</v>
      </c>
      <c r="B103">
        <v>0.49880334999999998</v>
      </c>
      <c r="C103">
        <v>3.6815709999999999</v>
      </c>
      <c r="D103">
        <f t="shared" si="1"/>
        <v>375.28756371049946</v>
      </c>
      <c r="K103" s="1">
        <v>0.91399305555555566</v>
      </c>
      <c r="L103">
        <v>1674</v>
      </c>
      <c r="M103">
        <v>5516</v>
      </c>
    </row>
    <row r="104" spans="1:13" x14ac:dyDescent="0.3">
      <c r="A104">
        <v>101.00977</v>
      </c>
      <c r="B104">
        <v>0.50326002000000003</v>
      </c>
      <c r="C104">
        <v>3.6965976</v>
      </c>
      <c r="D104">
        <f t="shared" si="1"/>
        <v>376.81932721712536</v>
      </c>
      <c r="K104" s="1">
        <v>0.91400462962962958</v>
      </c>
      <c r="L104">
        <v>1689</v>
      </c>
      <c r="M104">
        <v>5676</v>
      </c>
    </row>
    <row r="105" spans="1:13" x14ac:dyDescent="0.3">
      <c r="A105">
        <v>102.00977</v>
      </c>
      <c r="B105">
        <v>0.50807648999999999</v>
      </c>
      <c r="C105">
        <v>3.7151988</v>
      </c>
      <c r="D105">
        <f t="shared" si="1"/>
        <v>378.71547400611621</v>
      </c>
      <c r="K105" s="1">
        <v>0.91401620370370373</v>
      </c>
      <c r="L105">
        <v>1703</v>
      </c>
      <c r="M105">
        <v>5841</v>
      </c>
    </row>
    <row r="106" spans="1:13" x14ac:dyDescent="0.3">
      <c r="A106">
        <v>103.00977</v>
      </c>
      <c r="B106">
        <v>0.51390486999999996</v>
      </c>
      <c r="C106">
        <v>3.7281274999999998</v>
      </c>
      <c r="D106">
        <f t="shared" si="1"/>
        <v>380.03338430173289</v>
      </c>
      <c r="K106" s="1">
        <v>0.91402777777777777</v>
      </c>
      <c r="L106">
        <v>1717</v>
      </c>
      <c r="M106">
        <v>6010</v>
      </c>
    </row>
    <row r="107" spans="1:13" x14ac:dyDescent="0.3">
      <c r="A107">
        <v>104.00977</v>
      </c>
      <c r="B107">
        <v>0.51917349999999995</v>
      </c>
      <c r="C107">
        <v>3.7470154999999998</v>
      </c>
      <c r="D107">
        <f t="shared" si="1"/>
        <v>381.95876656472984</v>
      </c>
      <c r="K107" s="1">
        <v>0.91403935185185192</v>
      </c>
      <c r="L107">
        <v>1732</v>
      </c>
      <c r="M107">
        <v>6191</v>
      </c>
    </row>
    <row r="108" spans="1:13" x14ac:dyDescent="0.3">
      <c r="A108">
        <v>105.00977</v>
      </c>
      <c r="B108">
        <v>0.52574617000000001</v>
      </c>
      <c r="C108">
        <v>3.7618901999999999</v>
      </c>
      <c r="D108">
        <f t="shared" si="1"/>
        <v>383.47504587155964</v>
      </c>
      <c r="K108" s="1">
        <v>0.91405092592592585</v>
      </c>
      <c r="L108">
        <v>1746</v>
      </c>
      <c r="M108">
        <v>6374</v>
      </c>
    </row>
    <row r="109" spans="1:13" x14ac:dyDescent="0.3">
      <c r="A109">
        <v>106.00977</v>
      </c>
      <c r="B109">
        <v>0.53143030000000002</v>
      </c>
      <c r="C109">
        <v>3.7885141</v>
      </c>
      <c r="D109">
        <f t="shared" si="1"/>
        <v>386.18900101936799</v>
      </c>
      <c r="K109" s="1">
        <v>0.9140625</v>
      </c>
      <c r="L109">
        <v>1761</v>
      </c>
      <c r="M109">
        <v>6565</v>
      </c>
    </row>
    <row r="110" spans="1:13" x14ac:dyDescent="0.3">
      <c r="A110">
        <v>107.00977</v>
      </c>
      <c r="B110">
        <v>0.53481650000000003</v>
      </c>
      <c r="C110">
        <v>3.7996487999999999</v>
      </c>
      <c r="D110">
        <f t="shared" si="1"/>
        <v>387.32403669724766</v>
      </c>
      <c r="K110" s="1">
        <v>0.91407407407407415</v>
      </c>
      <c r="L110">
        <v>1775</v>
      </c>
      <c r="M110">
        <v>6767</v>
      </c>
    </row>
    <row r="111" spans="1:13" x14ac:dyDescent="0.3">
      <c r="A111">
        <v>108.00977</v>
      </c>
      <c r="B111">
        <v>0.54062200000000005</v>
      </c>
      <c r="C111">
        <v>3.8184418999999998</v>
      </c>
      <c r="D111">
        <f t="shared" si="1"/>
        <v>389.23974515800205</v>
      </c>
      <c r="K111" s="1">
        <v>0.91408564814814808</v>
      </c>
      <c r="L111">
        <v>1794</v>
      </c>
      <c r="M111">
        <v>7004</v>
      </c>
    </row>
    <row r="112" spans="1:13" x14ac:dyDescent="0.3">
      <c r="A112">
        <v>109.00977</v>
      </c>
      <c r="B112">
        <v>0.54436015999999998</v>
      </c>
      <c r="C112">
        <v>3.8224559</v>
      </c>
      <c r="D112">
        <f t="shared" si="1"/>
        <v>389.64891946992861</v>
      </c>
      <c r="K112" s="1">
        <v>0.91409722222222223</v>
      </c>
      <c r="L112">
        <v>1807</v>
      </c>
      <c r="M112">
        <v>7239</v>
      </c>
    </row>
    <row r="113" spans="1:13" x14ac:dyDescent="0.3">
      <c r="A113">
        <v>110.00977</v>
      </c>
      <c r="B113">
        <v>0.54979317999999999</v>
      </c>
      <c r="C113">
        <v>3.8334188</v>
      </c>
      <c r="D113">
        <f t="shared" si="1"/>
        <v>390.76644240570846</v>
      </c>
      <c r="K113" s="1">
        <v>0.91410879629629627</v>
      </c>
      <c r="L113">
        <v>1821</v>
      </c>
      <c r="M113">
        <v>7462</v>
      </c>
    </row>
    <row r="114" spans="1:13" x14ac:dyDescent="0.3">
      <c r="A114">
        <v>111.00977</v>
      </c>
      <c r="B114">
        <v>0.55422634000000004</v>
      </c>
      <c r="C114">
        <v>3.8464448</v>
      </c>
      <c r="D114">
        <f t="shared" si="1"/>
        <v>392.09427115188583</v>
      </c>
      <c r="K114" s="1">
        <v>0.91412037037037042</v>
      </c>
      <c r="L114">
        <v>1832</v>
      </c>
      <c r="M114">
        <v>7682</v>
      </c>
    </row>
    <row r="115" spans="1:13" x14ac:dyDescent="0.3">
      <c r="A115">
        <v>112.00977</v>
      </c>
      <c r="B115">
        <v>0.5582068</v>
      </c>
      <c r="C115">
        <v>3.8591812000000001</v>
      </c>
      <c r="D115">
        <f t="shared" si="1"/>
        <v>393.39257900101939</v>
      </c>
      <c r="K115" s="1">
        <v>0.91413194444444434</v>
      </c>
      <c r="L115">
        <v>1845</v>
      </c>
      <c r="M115">
        <v>7909</v>
      </c>
    </row>
    <row r="116" spans="1:13" x14ac:dyDescent="0.3">
      <c r="A116">
        <v>113.00977</v>
      </c>
      <c r="B116">
        <v>0.56508886999999997</v>
      </c>
      <c r="C116">
        <v>3.8724535000000002</v>
      </c>
      <c r="D116">
        <f t="shared" si="1"/>
        <v>394.74551478083583</v>
      </c>
      <c r="K116" s="1">
        <v>0.91414351851851849</v>
      </c>
      <c r="L116">
        <v>1858</v>
      </c>
      <c r="M116">
        <v>8138</v>
      </c>
    </row>
    <row r="117" spans="1:13" x14ac:dyDescent="0.3">
      <c r="A117">
        <v>114.00977</v>
      </c>
      <c r="B117">
        <v>0.56868565000000004</v>
      </c>
      <c r="C117">
        <v>3.8798716</v>
      </c>
      <c r="D117">
        <f t="shared" si="1"/>
        <v>395.50169215086646</v>
      </c>
      <c r="K117" s="1">
        <v>0.91415509259259264</v>
      </c>
      <c r="L117">
        <v>1871</v>
      </c>
      <c r="M117">
        <v>8385</v>
      </c>
    </row>
    <row r="118" spans="1:13" x14ac:dyDescent="0.3">
      <c r="A118">
        <v>115.00977</v>
      </c>
      <c r="B118">
        <v>0.57504708000000004</v>
      </c>
      <c r="C118">
        <v>3.8952289000000002</v>
      </c>
      <c r="D118">
        <f t="shared" si="1"/>
        <v>397.06716615698269</v>
      </c>
      <c r="K118" s="1">
        <v>0.91416666666666668</v>
      </c>
      <c r="L118">
        <v>1884</v>
      </c>
      <c r="M118">
        <v>8633</v>
      </c>
    </row>
    <row r="119" spans="1:13" x14ac:dyDescent="0.3">
      <c r="A119">
        <v>116.00977</v>
      </c>
      <c r="B119">
        <v>0.57680469999999995</v>
      </c>
      <c r="C119">
        <v>3.9051960000000001</v>
      </c>
      <c r="D119">
        <f t="shared" si="1"/>
        <v>398.08318042813454</v>
      </c>
      <c r="K119" s="1">
        <v>0.91417824074074072</v>
      </c>
      <c r="L119">
        <v>1895</v>
      </c>
      <c r="M119">
        <v>8895</v>
      </c>
    </row>
    <row r="120" spans="1:13" x14ac:dyDescent="0.3">
      <c r="A120">
        <v>117.00977</v>
      </c>
      <c r="B120">
        <v>0.58426571000000005</v>
      </c>
      <c r="C120">
        <v>3.9146928999999999</v>
      </c>
      <c r="D120">
        <f t="shared" si="1"/>
        <v>399.05126401630986</v>
      </c>
      <c r="K120" s="1">
        <v>0.91418981481481476</v>
      </c>
      <c r="L120">
        <v>1903</v>
      </c>
      <c r="M120">
        <v>9199</v>
      </c>
    </row>
    <row r="121" spans="1:13" x14ac:dyDescent="0.3">
      <c r="A121">
        <v>118.00977</v>
      </c>
      <c r="B121">
        <v>0.59022384999999999</v>
      </c>
      <c r="C121">
        <v>3.9275197999999998</v>
      </c>
      <c r="D121">
        <f t="shared" si="1"/>
        <v>400.35879714576959</v>
      </c>
      <c r="K121" s="1">
        <v>0.91420138888888891</v>
      </c>
      <c r="L121">
        <v>1795</v>
      </c>
      <c r="M121">
        <v>9472</v>
      </c>
    </row>
    <row r="122" spans="1:13" x14ac:dyDescent="0.3">
      <c r="A122">
        <v>119.00977</v>
      </c>
      <c r="B122">
        <v>0.59323811999999998</v>
      </c>
      <c r="C122">
        <v>3.9336142999999999</v>
      </c>
      <c r="D122">
        <f t="shared" si="1"/>
        <v>400.98005096839955</v>
      </c>
      <c r="K122" s="1">
        <v>0.91421296296296306</v>
      </c>
      <c r="L122">
        <v>1785</v>
      </c>
      <c r="M122">
        <v>9768</v>
      </c>
    </row>
    <row r="123" spans="1:13" x14ac:dyDescent="0.3">
      <c r="A123">
        <v>120.00977</v>
      </c>
      <c r="B123">
        <v>0.59658462000000001</v>
      </c>
      <c r="C123">
        <v>3.9477432000000001</v>
      </c>
      <c r="D123">
        <f t="shared" si="1"/>
        <v>402.42030581039756</v>
      </c>
      <c r="K123" s="1">
        <v>0.91422453703703699</v>
      </c>
      <c r="L123">
        <v>1808</v>
      </c>
      <c r="M123">
        <v>10075</v>
      </c>
    </row>
    <row r="124" spans="1:13" x14ac:dyDescent="0.3">
      <c r="A124">
        <v>121.00977</v>
      </c>
      <c r="B124">
        <v>0.60420965999999998</v>
      </c>
      <c r="C124">
        <v>3.9515009000000001</v>
      </c>
      <c r="D124">
        <f t="shared" si="1"/>
        <v>402.80335372069317</v>
      </c>
      <c r="K124" s="1">
        <v>0.91423611111111114</v>
      </c>
      <c r="L124">
        <v>1819</v>
      </c>
      <c r="M124">
        <v>10384</v>
      </c>
    </row>
    <row r="125" spans="1:13" x14ac:dyDescent="0.3">
      <c r="A125">
        <v>122.00977</v>
      </c>
      <c r="B125">
        <v>0.60894996000000001</v>
      </c>
      <c r="C125">
        <v>3.9635587000000001</v>
      </c>
      <c r="D125">
        <f t="shared" si="1"/>
        <v>404.03248725790007</v>
      </c>
      <c r="K125" s="1">
        <v>0.91424768518518518</v>
      </c>
      <c r="L125">
        <v>1833</v>
      </c>
      <c r="M125">
        <v>10725</v>
      </c>
    </row>
    <row r="126" spans="1:13" x14ac:dyDescent="0.3">
      <c r="A126">
        <v>123.00977</v>
      </c>
      <c r="B126">
        <v>0.61418039000000002</v>
      </c>
      <c r="C126">
        <v>3.9760200999999999</v>
      </c>
      <c r="D126">
        <f t="shared" si="1"/>
        <v>405.30276248725789</v>
      </c>
      <c r="K126" s="1">
        <v>0.91425925925925933</v>
      </c>
      <c r="L126">
        <v>1845</v>
      </c>
      <c r="M126">
        <v>11063</v>
      </c>
    </row>
    <row r="127" spans="1:13" x14ac:dyDescent="0.3">
      <c r="A127">
        <v>124.00977</v>
      </c>
      <c r="B127">
        <v>0.61964887000000002</v>
      </c>
      <c r="C127">
        <v>3.9834559</v>
      </c>
      <c r="D127">
        <f t="shared" si="1"/>
        <v>406.06074413863405</v>
      </c>
      <c r="K127" s="1">
        <v>0.91427083333333325</v>
      </c>
      <c r="L127">
        <v>1857</v>
      </c>
      <c r="M127">
        <v>11418</v>
      </c>
    </row>
    <row r="128" spans="1:13" x14ac:dyDescent="0.3">
      <c r="A128">
        <v>125.00977</v>
      </c>
      <c r="B128">
        <v>0.62441862000000004</v>
      </c>
      <c r="C128">
        <v>3.9917924</v>
      </c>
      <c r="D128">
        <f t="shared" si="1"/>
        <v>406.91054026503565</v>
      </c>
      <c r="K128" s="1">
        <v>0.9142824074074074</v>
      </c>
      <c r="L128">
        <v>1870</v>
      </c>
      <c r="M128">
        <v>11799</v>
      </c>
    </row>
    <row r="129" spans="1:13" x14ac:dyDescent="0.3">
      <c r="A129">
        <v>126.00977</v>
      </c>
      <c r="B129">
        <v>0.63117117</v>
      </c>
      <c r="C129">
        <v>3.9977274</v>
      </c>
      <c r="D129">
        <f t="shared" si="1"/>
        <v>407.5155351681957</v>
      </c>
      <c r="K129" s="1">
        <v>0.91429398148148155</v>
      </c>
      <c r="L129">
        <v>1880</v>
      </c>
      <c r="M129">
        <v>12181</v>
      </c>
    </row>
    <row r="130" spans="1:13" x14ac:dyDescent="0.3">
      <c r="A130">
        <v>127.00977</v>
      </c>
      <c r="B130">
        <v>0.63392024999999996</v>
      </c>
      <c r="C130">
        <v>4.0037022000000002</v>
      </c>
      <c r="D130">
        <f t="shared" si="1"/>
        <v>408.1245871559633</v>
      </c>
      <c r="K130" s="1">
        <v>0.91430555555555559</v>
      </c>
      <c r="L130">
        <v>1892</v>
      </c>
      <c r="M130">
        <v>12588</v>
      </c>
    </row>
    <row r="131" spans="1:13" x14ac:dyDescent="0.3">
      <c r="A131">
        <v>128.00977</v>
      </c>
      <c r="B131">
        <v>0.64144760000000001</v>
      </c>
      <c r="C131">
        <v>4.0143126999999996</v>
      </c>
      <c r="D131">
        <f t="shared" si="1"/>
        <v>409.20618756371044</v>
      </c>
      <c r="K131" s="1">
        <v>0.91431712962962963</v>
      </c>
      <c r="L131">
        <v>1902</v>
      </c>
      <c r="M131">
        <v>12986</v>
      </c>
    </row>
    <row r="132" spans="1:13" x14ac:dyDescent="0.3">
      <c r="A132">
        <v>129.00977</v>
      </c>
      <c r="B132">
        <v>0.64537352000000003</v>
      </c>
      <c r="C132">
        <v>4.0256238</v>
      </c>
      <c r="D132">
        <f t="shared" si="1"/>
        <v>410.35920489296632</v>
      </c>
      <c r="K132" s="1">
        <v>0.91432870370370367</v>
      </c>
      <c r="L132">
        <v>1912</v>
      </c>
      <c r="M132">
        <v>13406</v>
      </c>
    </row>
    <row r="133" spans="1:13" x14ac:dyDescent="0.3">
      <c r="A133">
        <v>130.00977</v>
      </c>
      <c r="B133">
        <v>0.65122634000000001</v>
      </c>
      <c r="C133">
        <v>4.0229559000000004</v>
      </c>
      <c r="D133">
        <f t="shared" ref="D133:D196" si="2">C133/9.81*1000</f>
        <v>410.08724770642203</v>
      </c>
      <c r="K133" s="1">
        <v>0.91434027777777782</v>
      </c>
      <c r="L133">
        <v>1924</v>
      </c>
      <c r="M133">
        <v>13836</v>
      </c>
    </row>
    <row r="134" spans="1:13" x14ac:dyDescent="0.3">
      <c r="A134">
        <v>131.00977</v>
      </c>
      <c r="B134">
        <v>0.65587627999999998</v>
      </c>
      <c r="C134">
        <v>4.0318375</v>
      </c>
      <c r="D134">
        <f t="shared" si="2"/>
        <v>410.99260958205906</v>
      </c>
      <c r="K134" s="1">
        <v>0.91435185185185175</v>
      </c>
      <c r="L134">
        <v>1941</v>
      </c>
      <c r="M134">
        <v>14298</v>
      </c>
    </row>
    <row r="135" spans="1:13" x14ac:dyDescent="0.3">
      <c r="A135">
        <v>132.00977</v>
      </c>
      <c r="B135">
        <v>0.65839015999999995</v>
      </c>
      <c r="C135">
        <v>4.0352110999999997</v>
      </c>
      <c r="D135">
        <f t="shared" si="2"/>
        <v>411.33650356778793</v>
      </c>
      <c r="K135" s="1">
        <v>0.9143634259259259</v>
      </c>
      <c r="L135">
        <v>1950</v>
      </c>
      <c r="M135">
        <v>14794</v>
      </c>
    </row>
    <row r="136" spans="1:13" x14ac:dyDescent="0.3">
      <c r="A136">
        <v>133.00977</v>
      </c>
      <c r="B136">
        <v>0.66553545000000003</v>
      </c>
      <c r="C136">
        <v>4.0412721999999999</v>
      </c>
      <c r="D136">
        <f t="shared" si="2"/>
        <v>411.95435270132515</v>
      </c>
      <c r="K136" s="1">
        <v>0.91437500000000005</v>
      </c>
      <c r="L136">
        <v>1958</v>
      </c>
      <c r="M136">
        <v>15261</v>
      </c>
    </row>
    <row r="137" spans="1:13" x14ac:dyDescent="0.3">
      <c r="A137">
        <v>134.00977</v>
      </c>
      <c r="B137">
        <v>0.66967111999999995</v>
      </c>
      <c r="C137">
        <v>4.0393286000000002</v>
      </c>
      <c r="D137">
        <f t="shared" si="2"/>
        <v>411.75622833843016</v>
      </c>
      <c r="K137" s="1">
        <v>0.91438657407407409</v>
      </c>
      <c r="L137">
        <v>1967</v>
      </c>
      <c r="M137">
        <v>15747</v>
      </c>
    </row>
    <row r="138" spans="1:13" x14ac:dyDescent="0.3">
      <c r="A138">
        <v>135.00977</v>
      </c>
      <c r="B138">
        <v>0.67521428999999999</v>
      </c>
      <c r="C138">
        <v>4.0506263000000002</v>
      </c>
      <c r="D138">
        <f t="shared" si="2"/>
        <v>412.90787971457701</v>
      </c>
      <c r="K138" s="1">
        <v>0.91439814814814813</v>
      </c>
      <c r="L138">
        <v>1976</v>
      </c>
      <c r="M138">
        <v>16233</v>
      </c>
    </row>
    <row r="139" spans="1:13" x14ac:dyDescent="0.3">
      <c r="A139">
        <v>136.00977</v>
      </c>
      <c r="B139">
        <v>0.67967337000000005</v>
      </c>
      <c r="C139">
        <v>4.0553302999999996</v>
      </c>
      <c r="D139">
        <f t="shared" si="2"/>
        <v>413.38739041794082</v>
      </c>
      <c r="K139" s="1">
        <v>0.91440972222222217</v>
      </c>
      <c r="L139">
        <v>1983</v>
      </c>
      <c r="M139">
        <v>16724</v>
      </c>
    </row>
    <row r="140" spans="1:13" x14ac:dyDescent="0.3">
      <c r="A140">
        <v>137.00977</v>
      </c>
      <c r="B140">
        <v>0.68560398</v>
      </c>
      <c r="C140">
        <v>4.0602840999999996</v>
      </c>
      <c r="D140">
        <f t="shared" si="2"/>
        <v>413.89236493374102</v>
      </c>
      <c r="K140" s="1">
        <v>0.91442129629629632</v>
      </c>
      <c r="L140">
        <v>1992</v>
      </c>
      <c r="M140">
        <v>17249</v>
      </c>
    </row>
    <row r="141" spans="1:13" x14ac:dyDescent="0.3">
      <c r="A141">
        <v>138.00977</v>
      </c>
      <c r="B141">
        <v>0.68842952999999996</v>
      </c>
      <c r="C141">
        <v>4.0621318999999998</v>
      </c>
      <c r="D141">
        <f t="shared" si="2"/>
        <v>414.08072375127421</v>
      </c>
      <c r="K141" s="1">
        <v>0.91443287037037047</v>
      </c>
      <c r="L141">
        <v>2000</v>
      </c>
      <c r="M141">
        <v>17782</v>
      </c>
    </row>
    <row r="142" spans="1:13" x14ac:dyDescent="0.3">
      <c r="A142">
        <v>139.00977</v>
      </c>
      <c r="B142">
        <v>0.69642948999999998</v>
      </c>
      <c r="C142">
        <v>4.066236</v>
      </c>
      <c r="D142">
        <f t="shared" si="2"/>
        <v>414.4990825688073</v>
      </c>
      <c r="K142" s="1">
        <v>0.91444444444444439</v>
      </c>
      <c r="L142">
        <v>2007</v>
      </c>
      <c r="M142">
        <v>18409</v>
      </c>
    </row>
    <row r="143" spans="1:13" x14ac:dyDescent="0.3">
      <c r="A143">
        <v>140.00977</v>
      </c>
      <c r="B143">
        <v>0.70111464999999995</v>
      </c>
      <c r="C143">
        <v>4.0708789999999997</v>
      </c>
      <c r="D143">
        <f t="shared" si="2"/>
        <v>414.97237512742095</v>
      </c>
      <c r="K143" s="1">
        <v>0.91445601851851854</v>
      </c>
      <c r="L143">
        <v>2015</v>
      </c>
      <c r="M143">
        <v>18993</v>
      </c>
    </row>
    <row r="144" spans="1:13" x14ac:dyDescent="0.3">
      <c r="A144">
        <v>141.00977</v>
      </c>
      <c r="B144">
        <v>0.70505386999999997</v>
      </c>
      <c r="C144">
        <v>4.0707712000000003</v>
      </c>
      <c r="D144">
        <f t="shared" si="2"/>
        <v>414.96138634046889</v>
      </c>
      <c r="K144" s="1">
        <v>0.91446759259259258</v>
      </c>
      <c r="L144">
        <v>2021</v>
      </c>
      <c r="M144">
        <v>19570</v>
      </c>
    </row>
    <row r="145" spans="1:13" x14ac:dyDescent="0.3">
      <c r="A145">
        <v>142.00977</v>
      </c>
      <c r="B145">
        <v>0.70858984999999997</v>
      </c>
      <c r="C145">
        <v>4.0733037000000003</v>
      </c>
      <c r="D145">
        <f t="shared" si="2"/>
        <v>415.2195412844037</v>
      </c>
      <c r="K145" s="1">
        <v>0.91447916666666673</v>
      </c>
      <c r="L145">
        <v>2029</v>
      </c>
      <c r="M145">
        <v>20183</v>
      </c>
    </row>
    <row r="146" spans="1:13" x14ac:dyDescent="0.3">
      <c r="A146">
        <v>143.00977</v>
      </c>
      <c r="B146">
        <v>0.71644372000000001</v>
      </c>
      <c r="C146">
        <v>4.0791310999999997</v>
      </c>
      <c r="D146">
        <f t="shared" si="2"/>
        <v>415.81356778797141</v>
      </c>
      <c r="K146" s="1">
        <v>0.91449074074074066</v>
      </c>
      <c r="L146">
        <v>2035</v>
      </c>
      <c r="M146">
        <v>20785</v>
      </c>
    </row>
    <row r="147" spans="1:13" x14ac:dyDescent="0.3">
      <c r="A147">
        <v>144.00977</v>
      </c>
      <c r="B147">
        <v>0.71958822</v>
      </c>
      <c r="C147">
        <v>4.0799966000000003</v>
      </c>
      <c r="D147">
        <f t="shared" si="2"/>
        <v>415.90179408766562</v>
      </c>
      <c r="K147" s="1">
        <v>0.91450231481481481</v>
      </c>
      <c r="L147">
        <v>2040</v>
      </c>
      <c r="M147">
        <v>21404</v>
      </c>
    </row>
    <row r="148" spans="1:13" x14ac:dyDescent="0.3">
      <c r="A148">
        <v>145.00977</v>
      </c>
      <c r="B148">
        <v>0.72480643</v>
      </c>
      <c r="C148">
        <v>4.0811738999999996</v>
      </c>
      <c r="D148">
        <f t="shared" si="2"/>
        <v>416.02180428134551</v>
      </c>
      <c r="K148" s="1">
        <v>0.91451388888888896</v>
      </c>
      <c r="L148">
        <v>2048</v>
      </c>
      <c r="M148">
        <v>22068</v>
      </c>
    </row>
    <row r="149" spans="1:13" x14ac:dyDescent="0.3">
      <c r="A149">
        <v>146.00977</v>
      </c>
      <c r="B149">
        <v>0.72912889999999997</v>
      </c>
      <c r="C149">
        <v>4.0876241000000002</v>
      </c>
      <c r="D149">
        <f t="shared" si="2"/>
        <v>416.67931702344544</v>
      </c>
      <c r="K149" s="1">
        <v>0.914525462962963</v>
      </c>
      <c r="L149">
        <v>2053</v>
      </c>
      <c r="M149">
        <v>22723</v>
      </c>
    </row>
    <row r="150" spans="1:13" x14ac:dyDescent="0.3">
      <c r="A150">
        <v>147.00977</v>
      </c>
      <c r="B150">
        <v>0.73352784000000004</v>
      </c>
      <c r="C150">
        <v>4.0882392000000003</v>
      </c>
      <c r="D150">
        <f t="shared" si="2"/>
        <v>416.74201834862384</v>
      </c>
      <c r="K150" s="1">
        <v>0.91453703703703704</v>
      </c>
      <c r="L150">
        <v>2059</v>
      </c>
      <c r="M150">
        <v>23417</v>
      </c>
    </row>
    <row r="151" spans="1:13" x14ac:dyDescent="0.3">
      <c r="A151">
        <v>148.00977</v>
      </c>
      <c r="B151">
        <v>0.73925834999999995</v>
      </c>
      <c r="C151">
        <v>4.0880365000000003</v>
      </c>
      <c r="D151">
        <f t="shared" si="2"/>
        <v>416.72135575942917</v>
      </c>
      <c r="K151" s="1">
        <v>0.91454861111111108</v>
      </c>
      <c r="L151">
        <v>2066</v>
      </c>
      <c r="M151">
        <v>24117</v>
      </c>
    </row>
    <row r="152" spans="1:13" x14ac:dyDescent="0.3">
      <c r="A152">
        <v>149.00977</v>
      </c>
      <c r="B152">
        <v>0.74594813999999998</v>
      </c>
      <c r="C152">
        <v>4.0897902999999998</v>
      </c>
      <c r="D152">
        <f t="shared" si="2"/>
        <v>416.90013251783893</v>
      </c>
      <c r="K152" s="1">
        <v>0.91456018518518523</v>
      </c>
      <c r="L152">
        <v>2070</v>
      </c>
      <c r="M152">
        <v>24862</v>
      </c>
    </row>
    <row r="153" spans="1:13" x14ac:dyDescent="0.3">
      <c r="A153">
        <v>150.00977</v>
      </c>
      <c r="B153">
        <v>0.75093776000000001</v>
      </c>
      <c r="C153">
        <v>4.0872396999999996</v>
      </c>
      <c r="D153">
        <f t="shared" si="2"/>
        <v>416.64013251783888</v>
      </c>
      <c r="K153" s="1">
        <v>0.91457175925925915</v>
      </c>
      <c r="L153">
        <v>2075</v>
      </c>
      <c r="M153">
        <v>25623</v>
      </c>
    </row>
    <row r="154" spans="1:13" x14ac:dyDescent="0.3">
      <c r="A154">
        <v>151.00977</v>
      </c>
      <c r="B154">
        <v>0.75548868999999996</v>
      </c>
      <c r="C154">
        <v>4.0974282999999998</v>
      </c>
      <c r="D154">
        <f t="shared" si="2"/>
        <v>417.67872579001016</v>
      </c>
      <c r="K154" s="1">
        <v>0.9145833333333333</v>
      </c>
      <c r="L154">
        <v>2079</v>
      </c>
      <c r="M154">
        <v>26358</v>
      </c>
    </row>
    <row r="155" spans="1:13" x14ac:dyDescent="0.3">
      <c r="A155">
        <v>152.00977</v>
      </c>
      <c r="B155">
        <v>0.75967914000000003</v>
      </c>
      <c r="C155">
        <v>4.0873885000000003</v>
      </c>
      <c r="D155">
        <f t="shared" si="2"/>
        <v>416.65530071355761</v>
      </c>
      <c r="K155" s="1">
        <v>0.91459490740740745</v>
      </c>
      <c r="L155">
        <v>2084</v>
      </c>
      <c r="M155">
        <v>27133</v>
      </c>
    </row>
    <row r="156" spans="1:13" x14ac:dyDescent="0.3">
      <c r="A156">
        <v>153.00977</v>
      </c>
      <c r="B156">
        <v>0.76509141999999997</v>
      </c>
      <c r="C156">
        <v>4.0909271</v>
      </c>
      <c r="D156">
        <f t="shared" si="2"/>
        <v>417.01601427115185</v>
      </c>
      <c r="K156" s="1">
        <v>0.91460648148148149</v>
      </c>
      <c r="L156">
        <v>2091</v>
      </c>
      <c r="M156">
        <v>27997</v>
      </c>
    </row>
    <row r="157" spans="1:13" x14ac:dyDescent="0.3">
      <c r="A157">
        <v>154.00977</v>
      </c>
      <c r="B157">
        <v>0.76867490999999999</v>
      </c>
      <c r="C157">
        <v>4.0903010000000002</v>
      </c>
      <c r="D157">
        <f t="shared" si="2"/>
        <v>416.95219164118248</v>
      </c>
      <c r="K157" s="1">
        <v>0.91461805555555553</v>
      </c>
      <c r="L157">
        <v>2092</v>
      </c>
      <c r="M157">
        <v>28801</v>
      </c>
    </row>
    <row r="158" spans="1:13" x14ac:dyDescent="0.3">
      <c r="A158">
        <v>155.00977</v>
      </c>
      <c r="B158">
        <v>0.77394198999999997</v>
      </c>
      <c r="C158">
        <v>4.0921392000000001</v>
      </c>
      <c r="D158">
        <f t="shared" si="2"/>
        <v>417.13957186544343</v>
      </c>
      <c r="K158" s="1">
        <v>0.91462962962962957</v>
      </c>
      <c r="L158">
        <v>2097</v>
      </c>
      <c r="M158">
        <v>29599</v>
      </c>
    </row>
    <row r="159" spans="1:13" x14ac:dyDescent="0.3">
      <c r="A159">
        <v>156.00977</v>
      </c>
      <c r="B159">
        <v>0.78008425000000003</v>
      </c>
      <c r="C159">
        <v>4.0974988999999997</v>
      </c>
      <c r="D159">
        <f t="shared" si="2"/>
        <v>417.68592252803256</v>
      </c>
      <c r="K159" s="1">
        <v>0.91464120370370372</v>
      </c>
      <c r="L159">
        <v>2101</v>
      </c>
      <c r="M159">
        <v>30402</v>
      </c>
    </row>
    <row r="160" spans="1:13" x14ac:dyDescent="0.3">
      <c r="A160">
        <v>157.00977</v>
      </c>
      <c r="B160">
        <v>0.78376424</v>
      </c>
      <c r="C160">
        <v>4.0908746999999996</v>
      </c>
      <c r="D160">
        <f t="shared" si="2"/>
        <v>417.01067278287456</v>
      </c>
      <c r="K160" s="1">
        <v>0.91465277777777787</v>
      </c>
      <c r="L160">
        <v>2105</v>
      </c>
      <c r="M160" t="s">
        <v>6</v>
      </c>
    </row>
    <row r="161" spans="1:13" x14ac:dyDescent="0.3">
      <c r="A161">
        <v>158.00977</v>
      </c>
      <c r="B161">
        <v>0.79013586000000002</v>
      </c>
      <c r="C161">
        <v>4.0925016000000003</v>
      </c>
      <c r="D161">
        <f t="shared" si="2"/>
        <v>417.1765137614679</v>
      </c>
      <c r="K161" s="1">
        <v>0.9146643518518518</v>
      </c>
      <c r="L161">
        <v>2109</v>
      </c>
      <c r="M161" t="s">
        <v>6</v>
      </c>
    </row>
    <row r="162" spans="1:13" x14ac:dyDescent="0.3">
      <c r="A162">
        <v>159.00977</v>
      </c>
      <c r="B162">
        <v>0.79472160000000003</v>
      </c>
      <c r="C162">
        <v>4.0939421999999999</v>
      </c>
      <c r="D162">
        <f t="shared" si="2"/>
        <v>417.32336391437309</v>
      </c>
      <c r="K162" s="1">
        <v>0.91467592592592595</v>
      </c>
      <c r="L162">
        <v>2112</v>
      </c>
      <c r="M162" t="s">
        <v>6</v>
      </c>
    </row>
    <row r="163" spans="1:13" x14ac:dyDescent="0.3">
      <c r="A163">
        <v>160.00977</v>
      </c>
      <c r="B163">
        <v>0.79995382000000004</v>
      </c>
      <c r="C163">
        <v>4.0918627000000001</v>
      </c>
      <c r="D163">
        <f t="shared" si="2"/>
        <v>417.11138634046893</v>
      </c>
      <c r="K163" s="1">
        <v>0.91468749999999999</v>
      </c>
      <c r="L163">
        <v>2116</v>
      </c>
      <c r="M163" t="s">
        <v>6</v>
      </c>
    </row>
    <row r="164" spans="1:13" x14ac:dyDescent="0.3">
      <c r="A164">
        <v>161.00977</v>
      </c>
      <c r="B164">
        <v>0.80465525000000004</v>
      </c>
      <c r="C164">
        <v>4.0931252999999996</v>
      </c>
      <c r="D164">
        <f t="shared" si="2"/>
        <v>417.24009174311919</v>
      </c>
      <c r="K164" s="1">
        <v>0.91469907407407414</v>
      </c>
      <c r="L164">
        <v>2119</v>
      </c>
      <c r="M164" t="s">
        <v>6</v>
      </c>
    </row>
    <row r="165" spans="1:13" x14ac:dyDescent="0.3">
      <c r="A165">
        <v>162.00977</v>
      </c>
      <c r="B165">
        <v>0.81010800999999999</v>
      </c>
      <c r="C165">
        <v>4.0948900999999998</v>
      </c>
      <c r="D165">
        <f t="shared" si="2"/>
        <v>417.41998980632007</v>
      </c>
      <c r="K165" s="1">
        <v>0.91471064814814806</v>
      </c>
      <c r="L165">
        <v>2122</v>
      </c>
      <c r="M165" t="s">
        <v>6</v>
      </c>
    </row>
    <row r="166" spans="1:13" x14ac:dyDescent="0.3">
      <c r="A166">
        <v>163.00977</v>
      </c>
      <c r="B166">
        <v>0.81452477000000001</v>
      </c>
      <c r="C166">
        <v>4.0931306000000003</v>
      </c>
      <c r="D166">
        <f t="shared" si="2"/>
        <v>417.24063200815499</v>
      </c>
      <c r="K166" s="1">
        <v>0.91472222222222221</v>
      </c>
      <c r="L166">
        <v>2125</v>
      </c>
      <c r="M166" t="s">
        <v>6</v>
      </c>
    </row>
    <row r="167" spans="1:13" x14ac:dyDescent="0.3">
      <c r="A167">
        <v>164.00977</v>
      </c>
      <c r="B167">
        <v>0.82153176999999999</v>
      </c>
      <c r="C167">
        <v>4.0897211999999996</v>
      </c>
      <c r="D167">
        <f t="shared" si="2"/>
        <v>416.89308868501524</v>
      </c>
      <c r="K167" s="1">
        <v>0.91473379629629636</v>
      </c>
      <c r="L167">
        <v>2129</v>
      </c>
      <c r="M167" t="s">
        <v>6</v>
      </c>
    </row>
    <row r="168" spans="1:13" x14ac:dyDescent="0.3">
      <c r="A168">
        <v>165.00977</v>
      </c>
      <c r="B168">
        <v>0.82463151000000001</v>
      </c>
      <c r="C168">
        <v>4.0845776000000003</v>
      </c>
      <c r="D168">
        <f t="shared" si="2"/>
        <v>416.36876656472987</v>
      </c>
      <c r="K168" s="1">
        <v>0.9147453703703704</v>
      </c>
      <c r="L168">
        <v>2131</v>
      </c>
      <c r="M168" t="s">
        <v>6</v>
      </c>
    </row>
    <row r="169" spans="1:13" x14ac:dyDescent="0.3">
      <c r="A169">
        <v>166.00977</v>
      </c>
      <c r="B169">
        <v>0.83067793000000001</v>
      </c>
      <c r="C169">
        <v>4.0879425999999999</v>
      </c>
      <c r="D169">
        <f t="shared" si="2"/>
        <v>416.71178389398574</v>
      </c>
      <c r="K169" s="1">
        <v>0.91475694444444444</v>
      </c>
      <c r="L169">
        <v>2133</v>
      </c>
      <c r="M169" t="s">
        <v>6</v>
      </c>
    </row>
    <row r="170" spans="1:13" x14ac:dyDescent="0.3">
      <c r="A170">
        <v>167.00977</v>
      </c>
      <c r="B170">
        <v>0.83455509000000005</v>
      </c>
      <c r="C170">
        <v>4.0880770999999996</v>
      </c>
      <c r="D170">
        <f t="shared" si="2"/>
        <v>416.72549439347603</v>
      </c>
      <c r="K170" s="1">
        <v>0.91476851851851848</v>
      </c>
      <c r="L170">
        <v>2134</v>
      </c>
      <c r="M170" t="s">
        <v>6</v>
      </c>
    </row>
    <row r="171" spans="1:13" x14ac:dyDescent="0.3">
      <c r="A171">
        <v>168.00977</v>
      </c>
      <c r="B171">
        <v>0.83943665000000001</v>
      </c>
      <c r="C171">
        <v>4.0825715000000002</v>
      </c>
      <c r="D171">
        <f t="shared" si="2"/>
        <v>416.16427115188583</v>
      </c>
      <c r="K171" s="1">
        <v>0.91478009259259263</v>
      </c>
      <c r="L171">
        <v>2138</v>
      </c>
      <c r="M171" t="s">
        <v>6</v>
      </c>
    </row>
    <row r="172" spans="1:13" x14ac:dyDescent="0.3">
      <c r="A172">
        <v>169.00977</v>
      </c>
      <c r="B172">
        <v>0.84531933000000004</v>
      </c>
      <c r="C172">
        <v>4.0856614000000002</v>
      </c>
      <c r="D172">
        <f t="shared" si="2"/>
        <v>416.47924566768603</v>
      </c>
      <c r="K172" s="1">
        <v>0.91479166666666656</v>
      </c>
      <c r="L172">
        <v>2140</v>
      </c>
      <c r="M172" t="s">
        <v>6</v>
      </c>
    </row>
    <row r="173" spans="1:13" x14ac:dyDescent="0.3">
      <c r="A173">
        <v>170.00977</v>
      </c>
      <c r="B173">
        <v>0.84738570000000002</v>
      </c>
      <c r="C173">
        <v>4.0793242000000003</v>
      </c>
      <c r="D173">
        <f t="shared" si="2"/>
        <v>415.83325178389401</v>
      </c>
      <c r="K173" s="1">
        <v>0.91480324074074071</v>
      </c>
      <c r="L173">
        <v>2142</v>
      </c>
      <c r="M173" t="s">
        <v>6</v>
      </c>
    </row>
    <row r="174" spans="1:13" x14ac:dyDescent="0.3">
      <c r="A174">
        <v>171.00977</v>
      </c>
      <c r="B174">
        <v>0.85460800000000003</v>
      </c>
      <c r="C174">
        <v>4.0807509</v>
      </c>
      <c r="D174">
        <f t="shared" si="2"/>
        <v>415.97868501529052</v>
      </c>
      <c r="K174" s="1">
        <v>0.91481481481481486</v>
      </c>
      <c r="L174">
        <v>2144</v>
      </c>
      <c r="M174" t="s">
        <v>6</v>
      </c>
    </row>
    <row r="175" spans="1:13" x14ac:dyDescent="0.3">
      <c r="A175">
        <v>172.00977</v>
      </c>
      <c r="B175">
        <v>0.85939538000000004</v>
      </c>
      <c r="C175">
        <v>4.0769367000000001</v>
      </c>
      <c r="D175">
        <f t="shared" si="2"/>
        <v>415.58987767584097</v>
      </c>
      <c r="K175" s="1">
        <v>0.9148263888888889</v>
      </c>
      <c r="L175">
        <v>2145</v>
      </c>
      <c r="M175" t="s">
        <v>6</v>
      </c>
    </row>
    <row r="176" spans="1:13" x14ac:dyDescent="0.3">
      <c r="A176">
        <v>173.00977</v>
      </c>
      <c r="B176">
        <v>0.86365431999999998</v>
      </c>
      <c r="C176">
        <v>4.0794009999999998</v>
      </c>
      <c r="D176">
        <f t="shared" si="2"/>
        <v>415.84108053007128</v>
      </c>
      <c r="K176" s="1">
        <v>0.91483796296296294</v>
      </c>
      <c r="L176">
        <v>2147</v>
      </c>
      <c r="M176" t="s">
        <v>6</v>
      </c>
    </row>
    <row r="177" spans="1:13" x14ac:dyDescent="0.3">
      <c r="A177">
        <v>174.00977</v>
      </c>
      <c r="B177">
        <v>0.86985743000000004</v>
      </c>
      <c r="C177">
        <v>4.0761608999999996</v>
      </c>
      <c r="D177">
        <f t="shared" si="2"/>
        <v>415.51079510703357</v>
      </c>
      <c r="K177" s="1">
        <v>0.91484953703703698</v>
      </c>
      <c r="L177">
        <v>2148</v>
      </c>
      <c r="M177" t="s">
        <v>6</v>
      </c>
    </row>
    <row r="178" spans="1:13" x14ac:dyDescent="0.3">
      <c r="A178">
        <v>175.00977</v>
      </c>
      <c r="B178">
        <v>0.87498569000000004</v>
      </c>
      <c r="C178">
        <v>4.0710062999999996</v>
      </c>
      <c r="D178">
        <f t="shared" si="2"/>
        <v>414.98535168195713</v>
      </c>
      <c r="K178" s="1">
        <v>0.91486111111111112</v>
      </c>
      <c r="L178">
        <v>2150</v>
      </c>
      <c r="M178" t="s">
        <v>6</v>
      </c>
    </row>
    <row r="179" spans="1:13" x14ac:dyDescent="0.3">
      <c r="A179">
        <v>176.00977</v>
      </c>
      <c r="B179">
        <v>0.88026130000000002</v>
      </c>
      <c r="C179">
        <v>4.0729027000000002</v>
      </c>
      <c r="D179">
        <f t="shared" si="2"/>
        <v>415.17866462793069</v>
      </c>
      <c r="K179" s="1">
        <v>0.91487268518518527</v>
      </c>
      <c r="L179">
        <v>2150</v>
      </c>
      <c r="M179" t="s">
        <v>6</v>
      </c>
    </row>
    <row r="180" spans="1:13" x14ac:dyDescent="0.3">
      <c r="A180">
        <v>177.00977</v>
      </c>
      <c r="B180">
        <v>0.88405692999999996</v>
      </c>
      <c r="C180">
        <v>4.0650272000000003</v>
      </c>
      <c r="D180">
        <f t="shared" si="2"/>
        <v>414.37586136595309</v>
      </c>
      <c r="K180" s="1">
        <v>0.9148842592592592</v>
      </c>
      <c r="L180">
        <v>2150</v>
      </c>
      <c r="M180" t="s">
        <v>6</v>
      </c>
    </row>
    <row r="181" spans="1:13" x14ac:dyDescent="0.3">
      <c r="A181">
        <v>178.00977</v>
      </c>
      <c r="B181">
        <v>0.89115864</v>
      </c>
      <c r="C181">
        <v>4.0642633000000004</v>
      </c>
      <c r="D181">
        <f t="shared" si="2"/>
        <v>414.29799184505606</v>
      </c>
      <c r="K181" s="1">
        <v>0.91489583333333335</v>
      </c>
      <c r="L181">
        <v>2152</v>
      </c>
      <c r="M181" t="s">
        <v>6</v>
      </c>
    </row>
    <row r="182" spans="1:13" x14ac:dyDescent="0.3">
      <c r="A182">
        <v>179.00977</v>
      </c>
      <c r="B182">
        <v>0.89645242999999997</v>
      </c>
      <c r="C182">
        <v>4.0675159000000001</v>
      </c>
      <c r="D182">
        <f t="shared" si="2"/>
        <v>414.62955147808356</v>
      </c>
      <c r="K182" s="1">
        <v>0.91490740740740739</v>
      </c>
      <c r="L182">
        <v>2152</v>
      </c>
      <c r="M182" t="s">
        <v>6</v>
      </c>
    </row>
    <row r="183" spans="1:13" x14ac:dyDescent="0.3">
      <c r="A183">
        <v>180.00977</v>
      </c>
      <c r="B183">
        <v>0.90065812999999995</v>
      </c>
      <c r="C183">
        <v>4.0586548000000002</v>
      </c>
      <c r="D183">
        <f t="shared" si="2"/>
        <v>413.72627930682978</v>
      </c>
      <c r="K183" s="1">
        <v>0.91491898148148154</v>
      </c>
      <c r="L183">
        <v>2153</v>
      </c>
      <c r="M183" t="s">
        <v>6</v>
      </c>
    </row>
    <row r="184" spans="1:13" x14ac:dyDescent="0.3">
      <c r="A184">
        <v>181.00977</v>
      </c>
      <c r="B184">
        <v>0.90476418000000003</v>
      </c>
      <c r="C184">
        <v>4.0540938000000004</v>
      </c>
      <c r="D184">
        <f t="shared" si="2"/>
        <v>413.26134556574931</v>
      </c>
      <c r="K184" s="1">
        <v>0.91493055555555547</v>
      </c>
      <c r="L184">
        <v>2156</v>
      </c>
      <c r="M184" t="s">
        <v>6</v>
      </c>
    </row>
    <row r="185" spans="1:13" x14ac:dyDescent="0.3">
      <c r="A185">
        <v>182.00977</v>
      </c>
      <c r="B185">
        <v>0.91005146999999997</v>
      </c>
      <c r="C185">
        <v>4.0526137000000002</v>
      </c>
      <c r="D185">
        <f t="shared" si="2"/>
        <v>413.11046890927628</v>
      </c>
      <c r="K185" s="1">
        <v>0.91494212962962962</v>
      </c>
      <c r="L185">
        <v>2154</v>
      </c>
      <c r="M185" t="s">
        <v>6</v>
      </c>
    </row>
    <row r="186" spans="1:13" x14ac:dyDescent="0.3">
      <c r="A186">
        <v>183.00977</v>
      </c>
      <c r="B186">
        <v>0.91588444000000002</v>
      </c>
      <c r="C186">
        <v>4.0479073999999997</v>
      </c>
      <c r="D186">
        <f t="shared" si="2"/>
        <v>412.63072375127416</v>
      </c>
      <c r="K186" s="1">
        <v>0.91495370370370377</v>
      </c>
      <c r="L186">
        <v>2154</v>
      </c>
      <c r="M186" t="s">
        <v>6</v>
      </c>
    </row>
    <row r="187" spans="1:13" x14ac:dyDescent="0.3">
      <c r="A187">
        <v>184.00977</v>
      </c>
      <c r="B187">
        <v>0.91993265999999996</v>
      </c>
      <c r="C187">
        <v>4.0485348999999999</v>
      </c>
      <c r="D187">
        <f t="shared" si="2"/>
        <v>412.69468909276247</v>
      </c>
      <c r="K187" s="1">
        <v>0.91496527777777781</v>
      </c>
      <c r="L187">
        <v>2156</v>
      </c>
      <c r="M187" t="s">
        <v>6</v>
      </c>
    </row>
    <row r="188" spans="1:13" x14ac:dyDescent="0.3">
      <c r="A188">
        <v>185.00977</v>
      </c>
      <c r="B188">
        <v>0.92481904999999998</v>
      </c>
      <c r="C188">
        <v>4.0429912000000003</v>
      </c>
      <c r="D188">
        <f t="shared" si="2"/>
        <v>412.12958205912338</v>
      </c>
      <c r="K188" s="1">
        <v>0.91497685185185185</v>
      </c>
      <c r="L188">
        <v>2155</v>
      </c>
      <c r="M188" t="s">
        <v>6</v>
      </c>
    </row>
    <row r="189" spans="1:13" x14ac:dyDescent="0.3">
      <c r="A189">
        <v>186.00977</v>
      </c>
      <c r="B189">
        <v>0.93011701000000002</v>
      </c>
      <c r="C189">
        <v>4.0381970000000003</v>
      </c>
      <c r="D189">
        <f t="shared" si="2"/>
        <v>411.64087665647298</v>
      </c>
      <c r="K189" s="1">
        <v>0.91498842592592589</v>
      </c>
      <c r="L189">
        <v>2157</v>
      </c>
      <c r="M189" t="s">
        <v>6</v>
      </c>
    </row>
    <row r="190" spans="1:13" x14ac:dyDescent="0.3">
      <c r="A190">
        <v>187.00977</v>
      </c>
      <c r="B190">
        <v>0.93468428000000003</v>
      </c>
      <c r="C190">
        <v>4.0365944000000002</v>
      </c>
      <c r="D190">
        <f t="shared" si="2"/>
        <v>411.47751274209992</v>
      </c>
      <c r="K190" s="1">
        <v>0.91500000000000004</v>
      </c>
      <c r="L190">
        <v>2157</v>
      </c>
      <c r="M190" t="s">
        <v>6</v>
      </c>
    </row>
    <row r="191" spans="1:13" x14ac:dyDescent="0.3">
      <c r="A191">
        <v>188.00977</v>
      </c>
      <c r="B191">
        <v>0.93924350000000001</v>
      </c>
      <c r="C191">
        <v>4.0327133999999996</v>
      </c>
      <c r="D191">
        <f t="shared" si="2"/>
        <v>411.08189602446475</v>
      </c>
      <c r="K191" s="1">
        <v>0.91501157407407396</v>
      </c>
      <c r="L191">
        <v>2156</v>
      </c>
      <c r="M191" t="s">
        <v>6</v>
      </c>
    </row>
    <row r="192" spans="1:13" x14ac:dyDescent="0.3">
      <c r="A192">
        <v>189.00977</v>
      </c>
      <c r="B192">
        <v>0.94507848999999999</v>
      </c>
      <c r="C192">
        <v>4.0312462</v>
      </c>
      <c r="D192">
        <f t="shared" si="2"/>
        <v>410.93233435270133</v>
      </c>
      <c r="K192" s="1">
        <v>0.91502314814814811</v>
      </c>
      <c r="L192">
        <v>2157</v>
      </c>
      <c r="M192" t="s">
        <v>6</v>
      </c>
    </row>
    <row r="193" spans="1:13" x14ac:dyDescent="0.3">
      <c r="A193">
        <v>190.00977</v>
      </c>
      <c r="B193">
        <v>0.94989805999999999</v>
      </c>
      <c r="C193">
        <v>4.0257258</v>
      </c>
      <c r="D193">
        <f t="shared" si="2"/>
        <v>410.36960244648316</v>
      </c>
      <c r="K193" s="1">
        <v>0.91503472222222226</v>
      </c>
      <c r="L193">
        <v>2156</v>
      </c>
      <c r="M193" t="s">
        <v>6</v>
      </c>
    </row>
    <row r="194" spans="1:13" x14ac:dyDescent="0.3">
      <c r="A194">
        <v>191.00977</v>
      </c>
      <c r="B194">
        <v>0.95484906000000003</v>
      </c>
      <c r="C194">
        <v>4.0160407999999999</v>
      </c>
      <c r="D194">
        <f t="shared" si="2"/>
        <v>409.3823445463812</v>
      </c>
      <c r="K194" s="1">
        <v>0.9150462962962963</v>
      </c>
      <c r="L194">
        <v>2157</v>
      </c>
      <c r="M194" t="s">
        <v>6</v>
      </c>
    </row>
    <row r="195" spans="1:13" x14ac:dyDescent="0.3">
      <c r="A195">
        <v>192.00977</v>
      </c>
      <c r="B195">
        <v>0.95990354</v>
      </c>
      <c r="C195">
        <v>4.0142403</v>
      </c>
      <c r="D195">
        <f t="shared" si="2"/>
        <v>409.1988073394495</v>
      </c>
      <c r="K195" s="1">
        <v>0.91505787037037034</v>
      </c>
      <c r="L195">
        <v>2155</v>
      </c>
      <c r="M195" t="s">
        <v>6</v>
      </c>
    </row>
    <row r="196" spans="1:13" x14ac:dyDescent="0.3">
      <c r="A196">
        <v>193.00977</v>
      </c>
      <c r="B196">
        <v>0.96677290999999999</v>
      </c>
      <c r="C196">
        <v>4.0117731000000001</v>
      </c>
      <c r="D196">
        <f t="shared" si="2"/>
        <v>408.94730886850152</v>
      </c>
      <c r="K196" s="1">
        <v>0.91506944444444438</v>
      </c>
      <c r="L196">
        <v>2155</v>
      </c>
      <c r="M196" t="s">
        <v>6</v>
      </c>
    </row>
    <row r="197" spans="1:13" x14ac:dyDescent="0.3">
      <c r="A197">
        <v>194.00977</v>
      </c>
      <c r="B197">
        <v>0.96880149999999998</v>
      </c>
      <c r="C197">
        <v>4.0070853</v>
      </c>
      <c r="D197">
        <f t="shared" ref="D197:D260" si="3">C197/9.81*1000</f>
        <v>408.4694495412844</v>
      </c>
      <c r="K197" s="1">
        <v>0.91508101851851853</v>
      </c>
      <c r="L197">
        <v>2155</v>
      </c>
      <c r="M197" t="s">
        <v>6</v>
      </c>
    </row>
    <row r="198" spans="1:13" x14ac:dyDescent="0.3">
      <c r="A198">
        <v>195.00977</v>
      </c>
      <c r="B198">
        <v>0.97403693000000002</v>
      </c>
      <c r="C198">
        <v>4.0032043000000002</v>
      </c>
      <c r="D198">
        <f t="shared" si="3"/>
        <v>408.07383282364935</v>
      </c>
      <c r="K198" s="1">
        <v>0.91509259259259268</v>
      </c>
      <c r="L198">
        <v>2154</v>
      </c>
      <c r="M198" t="s">
        <v>6</v>
      </c>
    </row>
    <row r="199" spans="1:13" x14ac:dyDescent="0.3">
      <c r="A199">
        <v>196.00977</v>
      </c>
      <c r="B199">
        <v>0.98035812</v>
      </c>
      <c r="C199">
        <v>3.9969871000000001</v>
      </c>
      <c r="D199">
        <f t="shared" si="3"/>
        <v>407.44007135575941</v>
      </c>
      <c r="K199" s="1">
        <v>0.91510416666666661</v>
      </c>
      <c r="L199">
        <v>2154</v>
      </c>
      <c r="M199" t="s">
        <v>6</v>
      </c>
    </row>
    <row r="200" spans="1:13" x14ac:dyDescent="0.3">
      <c r="A200">
        <v>197.00977</v>
      </c>
      <c r="B200">
        <v>0.98567908999999998</v>
      </c>
      <c r="C200">
        <v>3.9959905</v>
      </c>
      <c r="D200">
        <f t="shared" si="3"/>
        <v>407.33848114169211</v>
      </c>
      <c r="K200" s="1">
        <v>0.91511574074074076</v>
      </c>
      <c r="L200">
        <v>2153</v>
      </c>
      <c r="M200" t="s">
        <v>6</v>
      </c>
    </row>
    <row r="201" spans="1:13" x14ac:dyDescent="0.3">
      <c r="A201">
        <v>198.00977</v>
      </c>
      <c r="B201">
        <v>0.98911536</v>
      </c>
      <c r="C201">
        <v>3.9861078000000001</v>
      </c>
      <c r="D201">
        <f t="shared" si="3"/>
        <v>406.33107033639141</v>
      </c>
      <c r="K201" s="1">
        <v>0.9151273148148148</v>
      </c>
      <c r="L201">
        <v>2152</v>
      </c>
      <c r="M201" t="s">
        <v>6</v>
      </c>
    </row>
    <row r="202" spans="1:13" x14ac:dyDescent="0.3">
      <c r="A202">
        <v>199.00977</v>
      </c>
      <c r="B202">
        <v>0.99479538000000001</v>
      </c>
      <c r="C202">
        <v>3.9832141000000001</v>
      </c>
      <c r="D202">
        <f t="shared" si="3"/>
        <v>406.03609582059124</v>
      </c>
      <c r="K202" s="1">
        <v>0.91513888888888895</v>
      </c>
      <c r="L202">
        <v>2152</v>
      </c>
      <c r="M202" t="s">
        <v>6</v>
      </c>
    </row>
    <row r="203" spans="1:13" x14ac:dyDescent="0.3">
      <c r="A203">
        <v>200.00977</v>
      </c>
      <c r="B203">
        <v>0.99973672999999996</v>
      </c>
      <c r="C203">
        <v>3.9802491999999998</v>
      </c>
      <c r="D203">
        <f t="shared" si="3"/>
        <v>405.73386340468903</v>
      </c>
      <c r="K203" s="1">
        <v>0.91515046296296287</v>
      </c>
      <c r="L203">
        <v>2149</v>
      </c>
      <c r="M203" t="s">
        <v>6</v>
      </c>
    </row>
    <row r="204" spans="1:13" x14ac:dyDescent="0.3">
      <c r="A204">
        <v>201.00977</v>
      </c>
      <c r="B204">
        <v>1.0038917000000001</v>
      </c>
      <c r="C204">
        <v>3.9721590999999998</v>
      </c>
      <c r="D204">
        <f t="shared" si="3"/>
        <v>404.9091845056065</v>
      </c>
      <c r="K204" s="1">
        <v>0.91516203703703702</v>
      </c>
      <c r="L204">
        <v>2149</v>
      </c>
      <c r="M204" t="s">
        <v>6</v>
      </c>
    </row>
    <row r="205" spans="1:13" x14ac:dyDescent="0.3">
      <c r="A205">
        <v>202.00977</v>
      </c>
      <c r="B205">
        <v>1.0088550999999999</v>
      </c>
      <c r="C205">
        <v>3.9698753</v>
      </c>
      <c r="D205">
        <f t="shared" si="3"/>
        <v>404.67638124362895</v>
      </c>
      <c r="K205" s="1">
        <v>0.91517361111111117</v>
      </c>
      <c r="L205">
        <v>2148</v>
      </c>
      <c r="M205" t="s">
        <v>6</v>
      </c>
    </row>
    <row r="206" spans="1:13" x14ac:dyDescent="0.3">
      <c r="A206">
        <v>203.00977</v>
      </c>
      <c r="B206">
        <v>1.0127090000000001</v>
      </c>
      <c r="C206">
        <v>3.9600515000000001</v>
      </c>
      <c r="D206">
        <f t="shared" si="3"/>
        <v>403.67497451580022</v>
      </c>
      <c r="K206" s="1">
        <v>0.91518518518518521</v>
      </c>
      <c r="L206">
        <v>2147</v>
      </c>
      <c r="M206" t="s">
        <v>6</v>
      </c>
    </row>
    <row r="207" spans="1:13" x14ac:dyDescent="0.3">
      <c r="A207">
        <v>204.00977</v>
      </c>
      <c r="B207">
        <v>1.020322</v>
      </c>
      <c r="C207">
        <v>3.9556336000000001</v>
      </c>
      <c r="D207">
        <f t="shared" si="3"/>
        <v>403.22462793068297</v>
      </c>
      <c r="K207" s="1">
        <v>0.91519675925925925</v>
      </c>
      <c r="L207">
        <v>2146</v>
      </c>
      <c r="M207" t="s">
        <v>6</v>
      </c>
    </row>
    <row r="208" spans="1:13" x14ac:dyDescent="0.3">
      <c r="A208">
        <v>205.00977</v>
      </c>
      <c r="B208">
        <v>1.0250421999999999</v>
      </c>
      <c r="C208">
        <v>3.9506092000000002</v>
      </c>
      <c r="D208">
        <f t="shared" si="3"/>
        <v>402.71245667686037</v>
      </c>
      <c r="K208" s="1">
        <v>0.91520833333333329</v>
      </c>
      <c r="L208">
        <v>2143</v>
      </c>
      <c r="M208" t="s">
        <v>6</v>
      </c>
    </row>
    <row r="209" spans="1:13" x14ac:dyDescent="0.3">
      <c r="A209">
        <v>206.00977</v>
      </c>
      <c r="B209">
        <v>1.0304426</v>
      </c>
      <c r="C209">
        <v>3.9442309999999998</v>
      </c>
      <c r="D209">
        <f t="shared" si="3"/>
        <v>402.06228338430174</v>
      </c>
      <c r="K209" s="1">
        <v>0.91521990740740744</v>
      </c>
      <c r="L209">
        <v>2143</v>
      </c>
      <c r="M209" t="s">
        <v>6</v>
      </c>
    </row>
    <row r="210" spans="1:13" x14ac:dyDescent="0.3">
      <c r="A210">
        <v>207.00977</v>
      </c>
      <c r="B210">
        <v>1.0371568</v>
      </c>
      <c r="C210">
        <v>3.9381678</v>
      </c>
      <c r="D210">
        <f t="shared" si="3"/>
        <v>401.44422018348627</v>
      </c>
      <c r="K210" s="1">
        <v>0.91523148148148137</v>
      </c>
      <c r="L210">
        <v>2141</v>
      </c>
      <c r="M210" t="s">
        <v>6</v>
      </c>
    </row>
    <row r="211" spans="1:13" x14ac:dyDescent="0.3">
      <c r="A211">
        <v>208.00977</v>
      </c>
      <c r="B211">
        <v>1.0393583</v>
      </c>
      <c r="C211">
        <v>3.9339599999999999</v>
      </c>
      <c r="D211">
        <f t="shared" si="3"/>
        <v>401.01529051987768</v>
      </c>
      <c r="K211" s="1">
        <v>0.91524305555555552</v>
      </c>
      <c r="L211">
        <v>2140</v>
      </c>
      <c r="M211" t="s">
        <v>6</v>
      </c>
    </row>
    <row r="212" spans="1:13" x14ac:dyDescent="0.3">
      <c r="A212">
        <v>209.00977</v>
      </c>
      <c r="B212">
        <v>1.0463505</v>
      </c>
      <c r="C212">
        <v>3.9255537999999999</v>
      </c>
      <c r="D212">
        <f t="shared" si="3"/>
        <v>400.15838939857287</v>
      </c>
      <c r="K212" s="1">
        <v>0.91525462962962967</v>
      </c>
      <c r="L212">
        <v>2137</v>
      </c>
      <c r="M212" t="s">
        <v>6</v>
      </c>
    </row>
    <row r="213" spans="1:13" x14ac:dyDescent="0.3">
      <c r="A213">
        <v>210.00977</v>
      </c>
      <c r="B213">
        <v>1.0513937</v>
      </c>
      <c r="C213">
        <v>3.9186003</v>
      </c>
      <c r="D213">
        <f t="shared" si="3"/>
        <v>399.44957186544337</v>
      </c>
      <c r="K213" s="1">
        <v>0.91526620370370371</v>
      </c>
      <c r="L213">
        <v>2137</v>
      </c>
      <c r="M213" t="s">
        <v>6</v>
      </c>
    </row>
    <row r="214" spans="1:13" x14ac:dyDescent="0.3">
      <c r="A214">
        <v>211.00977</v>
      </c>
      <c r="B214">
        <v>1.0544239</v>
      </c>
      <c r="C214">
        <v>3.906955</v>
      </c>
      <c r="D214">
        <f t="shared" si="3"/>
        <v>398.26248725790009</v>
      </c>
      <c r="K214" s="1">
        <v>0.91527777777777775</v>
      </c>
      <c r="L214">
        <v>2133</v>
      </c>
      <c r="M214" t="s">
        <v>6</v>
      </c>
    </row>
    <row r="215" spans="1:13" x14ac:dyDescent="0.3">
      <c r="A215">
        <v>212.00977</v>
      </c>
      <c r="B215">
        <v>1.0598041</v>
      </c>
      <c r="C215">
        <v>3.9035747000000001</v>
      </c>
      <c r="D215">
        <f t="shared" si="3"/>
        <v>397.91791029561671</v>
      </c>
      <c r="K215" s="1">
        <v>0.91528935185185178</v>
      </c>
      <c r="L215">
        <v>2131</v>
      </c>
      <c r="M215" t="s">
        <v>6</v>
      </c>
    </row>
    <row r="216" spans="1:13" x14ac:dyDescent="0.3">
      <c r="A216">
        <v>213.00977</v>
      </c>
      <c r="B216">
        <v>1.0644513</v>
      </c>
      <c r="C216">
        <v>3.8951050999999999</v>
      </c>
      <c r="D216">
        <f t="shared" si="3"/>
        <v>397.0545463812436</v>
      </c>
      <c r="K216" s="1">
        <v>0.91530092592592593</v>
      </c>
      <c r="L216">
        <v>2128</v>
      </c>
      <c r="M216" t="s">
        <v>6</v>
      </c>
    </row>
    <row r="217" spans="1:13" x14ac:dyDescent="0.3">
      <c r="A217">
        <v>214.00977</v>
      </c>
      <c r="B217">
        <v>1.0693273999999999</v>
      </c>
      <c r="C217">
        <v>3.8865302000000002</v>
      </c>
      <c r="D217">
        <f t="shared" si="3"/>
        <v>396.18044852191639</v>
      </c>
      <c r="K217" s="1">
        <v>0.91531250000000008</v>
      </c>
      <c r="L217">
        <v>2126</v>
      </c>
      <c r="M217" t="s">
        <v>6</v>
      </c>
    </row>
    <row r="218" spans="1:13" x14ac:dyDescent="0.3">
      <c r="A218">
        <v>215.00977</v>
      </c>
      <c r="B218">
        <v>1.0745524</v>
      </c>
      <c r="C218">
        <v>3.8794724999999999</v>
      </c>
      <c r="D218">
        <f t="shared" si="3"/>
        <v>395.46100917431187</v>
      </c>
      <c r="K218" s="1">
        <v>0.91532407407407401</v>
      </c>
      <c r="L218">
        <v>2125</v>
      </c>
      <c r="M218" t="s">
        <v>6</v>
      </c>
    </row>
    <row r="219" spans="1:13" x14ac:dyDescent="0.3">
      <c r="A219">
        <v>216.00977</v>
      </c>
      <c r="B219">
        <v>1.0804701999999999</v>
      </c>
      <c r="C219">
        <v>3.8746923999999998</v>
      </c>
      <c r="D219">
        <f t="shared" si="3"/>
        <v>394.97374108053003</v>
      </c>
      <c r="K219" s="1">
        <v>0.91533564814814816</v>
      </c>
      <c r="L219">
        <v>2122</v>
      </c>
      <c r="M219" t="s">
        <v>6</v>
      </c>
    </row>
    <row r="220" spans="1:13" x14ac:dyDescent="0.3">
      <c r="A220">
        <v>217.00977</v>
      </c>
      <c r="B220">
        <v>1.0825928</v>
      </c>
      <c r="C220">
        <v>3.8684235</v>
      </c>
      <c r="D220">
        <f t="shared" si="3"/>
        <v>394.33470948012229</v>
      </c>
      <c r="K220" s="1">
        <v>0.9153472222222222</v>
      </c>
      <c r="L220">
        <v>2121</v>
      </c>
      <c r="M220" t="s">
        <v>6</v>
      </c>
    </row>
    <row r="221" spans="1:13" x14ac:dyDescent="0.3">
      <c r="A221">
        <v>218.00977</v>
      </c>
      <c r="B221">
        <v>1.0886188000000001</v>
      </c>
      <c r="C221">
        <v>3.8612068000000002</v>
      </c>
      <c r="D221">
        <f t="shared" si="3"/>
        <v>393.59906218144755</v>
      </c>
      <c r="K221" s="1">
        <v>0.91535879629629635</v>
      </c>
      <c r="L221">
        <v>2118</v>
      </c>
      <c r="M221" t="s">
        <v>6</v>
      </c>
    </row>
    <row r="222" spans="1:13" x14ac:dyDescent="0.3">
      <c r="A222">
        <v>219.00977</v>
      </c>
      <c r="B222">
        <v>1.0955531999999999</v>
      </c>
      <c r="C222">
        <v>3.8585018999999998</v>
      </c>
      <c r="D222">
        <f t="shared" si="3"/>
        <v>393.32333333333332</v>
      </c>
      <c r="K222" s="1">
        <v>0.91537037037037028</v>
      </c>
      <c r="L222">
        <v>2116</v>
      </c>
      <c r="M222" t="s">
        <v>6</v>
      </c>
    </row>
    <row r="223" spans="1:13" x14ac:dyDescent="0.3">
      <c r="A223">
        <v>220.00977</v>
      </c>
      <c r="B223">
        <v>1.0990032999999999</v>
      </c>
      <c r="C223">
        <v>3.8517834999999998</v>
      </c>
      <c r="D223">
        <f t="shared" si="3"/>
        <v>392.63848114169207</v>
      </c>
      <c r="K223" s="1">
        <v>0.91538194444444443</v>
      </c>
      <c r="L223">
        <v>2114</v>
      </c>
      <c r="M223" t="s">
        <v>6</v>
      </c>
    </row>
    <row r="224" spans="1:13" x14ac:dyDescent="0.3">
      <c r="A224">
        <v>221.00977</v>
      </c>
      <c r="B224">
        <v>1.1042376</v>
      </c>
      <c r="C224">
        <v>3.8393893000000001</v>
      </c>
      <c r="D224">
        <f t="shared" si="3"/>
        <v>391.37505606523956</v>
      </c>
      <c r="K224" s="1">
        <v>0.91539351851851858</v>
      </c>
      <c r="L224">
        <v>2112</v>
      </c>
      <c r="M224" t="s">
        <v>6</v>
      </c>
    </row>
    <row r="225" spans="1:13" x14ac:dyDescent="0.3">
      <c r="A225">
        <v>222.00977</v>
      </c>
      <c r="B225">
        <v>1.1093397</v>
      </c>
      <c r="C225">
        <v>3.8337843</v>
      </c>
      <c r="D225">
        <f t="shared" si="3"/>
        <v>390.80370030581042</v>
      </c>
      <c r="K225" s="1">
        <v>0.91540509259259262</v>
      </c>
      <c r="L225">
        <v>2110</v>
      </c>
      <c r="M225" t="s">
        <v>6</v>
      </c>
    </row>
    <row r="226" spans="1:13" x14ac:dyDescent="0.3">
      <c r="A226">
        <v>223.00977</v>
      </c>
      <c r="B226">
        <v>1.1146152</v>
      </c>
      <c r="C226">
        <v>3.8254467999999999</v>
      </c>
      <c r="D226">
        <f t="shared" si="3"/>
        <v>389.95380224260958</v>
      </c>
      <c r="K226" s="1">
        <v>0.91541666666666666</v>
      </c>
      <c r="L226">
        <v>2106</v>
      </c>
      <c r="M226" t="s">
        <v>6</v>
      </c>
    </row>
    <row r="227" spans="1:13" x14ac:dyDescent="0.3">
      <c r="A227">
        <v>224.00977</v>
      </c>
      <c r="B227">
        <v>1.1221553</v>
      </c>
      <c r="C227">
        <v>3.8258931999999999</v>
      </c>
      <c r="D227">
        <f t="shared" si="3"/>
        <v>389.99930682976554</v>
      </c>
      <c r="K227" s="1">
        <v>0.9154282407407407</v>
      </c>
      <c r="L227">
        <v>2105</v>
      </c>
      <c r="M227" t="s">
        <v>6</v>
      </c>
    </row>
    <row r="228" spans="1:13" x14ac:dyDescent="0.3">
      <c r="A228">
        <v>225.00977</v>
      </c>
      <c r="B228">
        <v>1.1253134</v>
      </c>
      <c r="C228">
        <v>3.8116151999999999</v>
      </c>
      <c r="D228">
        <f t="shared" si="3"/>
        <v>388.54385321100915</v>
      </c>
      <c r="K228" s="1">
        <v>0.91543981481481485</v>
      </c>
      <c r="L228">
        <v>2102</v>
      </c>
      <c r="M228" t="s">
        <v>6</v>
      </c>
    </row>
    <row r="229" spans="1:13" x14ac:dyDescent="0.3">
      <c r="A229">
        <v>226.00977</v>
      </c>
      <c r="B229">
        <v>1.1296451999999999</v>
      </c>
      <c r="C229">
        <v>3.8037619999999999</v>
      </c>
      <c r="D229">
        <f t="shared" si="3"/>
        <v>387.7433231396534</v>
      </c>
      <c r="K229" s="1">
        <v>0.91545138888888899</v>
      </c>
      <c r="L229">
        <v>2102</v>
      </c>
      <c r="M229" t="s">
        <v>6</v>
      </c>
    </row>
    <row r="230" spans="1:13" x14ac:dyDescent="0.3">
      <c r="A230">
        <v>227.00977</v>
      </c>
      <c r="B230">
        <v>1.1351267</v>
      </c>
      <c r="C230">
        <v>3.7974584</v>
      </c>
      <c r="D230">
        <f t="shared" si="3"/>
        <v>387.10075433231395</v>
      </c>
      <c r="K230" s="1">
        <v>0.91546296296296292</v>
      </c>
      <c r="L230">
        <v>2098</v>
      </c>
      <c r="M230" t="s">
        <v>6</v>
      </c>
    </row>
    <row r="231" spans="1:13" x14ac:dyDescent="0.3">
      <c r="A231">
        <v>228.00977</v>
      </c>
      <c r="B231">
        <v>1.1393476</v>
      </c>
      <c r="C231">
        <v>3.7877046999999999</v>
      </c>
      <c r="D231">
        <f t="shared" si="3"/>
        <v>386.10649337410803</v>
      </c>
      <c r="K231" s="1">
        <v>0.91547453703703707</v>
      </c>
      <c r="L231">
        <v>2095</v>
      </c>
      <c r="M231" t="s">
        <v>6</v>
      </c>
    </row>
    <row r="232" spans="1:13" x14ac:dyDescent="0.3">
      <c r="A232">
        <v>229.00977</v>
      </c>
      <c r="B232">
        <v>1.1444376999999999</v>
      </c>
      <c r="C232">
        <v>3.7823202999999999</v>
      </c>
      <c r="D232">
        <f t="shared" si="3"/>
        <v>385.55762487257891</v>
      </c>
      <c r="K232" s="1">
        <v>0.91548611111111111</v>
      </c>
      <c r="L232">
        <v>2093</v>
      </c>
      <c r="M232" t="s">
        <v>6</v>
      </c>
    </row>
    <row r="233" spans="1:13" x14ac:dyDescent="0.3">
      <c r="A233">
        <v>230.00977</v>
      </c>
      <c r="B233">
        <v>1.1513289</v>
      </c>
      <c r="C233">
        <v>3.7713283999999998</v>
      </c>
      <c r="D233">
        <f t="shared" si="3"/>
        <v>384.43714576962282</v>
      </c>
      <c r="K233" s="1">
        <v>0.91549768518518526</v>
      </c>
      <c r="L233">
        <v>2091</v>
      </c>
      <c r="M233" t="s">
        <v>6</v>
      </c>
    </row>
    <row r="234" spans="1:13" x14ac:dyDescent="0.3">
      <c r="A234">
        <v>231.00977</v>
      </c>
      <c r="B234">
        <v>1.1557343</v>
      </c>
      <c r="C234">
        <v>3.7712994000000002</v>
      </c>
      <c r="D234">
        <f t="shared" si="3"/>
        <v>384.43418960244645</v>
      </c>
      <c r="K234" s="1">
        <v>0.91550925925925919</v>
      </c>
      <c r="L234">
        <v>2088</v>
      </c>
      <c r="M234" t="s">
        <v>6</v>
      </c>
    </row>
    <row r="235" spans="1:13" x14ac:dyDescent="0.3">
      <c r="A235">
        <v>232.00977</v>
      </c>
      <c r="B235">
        <v>1.1564969</v>
      </c>
      <c r="C235">
        <v>3.7596319</v>
      </c>
      <c r="D235">
        <f t="shared" si="3"/>
        <v>383.24484199796126</v>
      </c>
      <c r="K235" s="1">
        <v>0.91552083333333334</v>
      </c>
      <c r="L235">
        <v>2086</v>
      </c>
      <c r="M235" t="s">
        <v>6</v>
      </c>
    </row>
    <row r="236" spans="1:13" x14ac:dyDescent="0.3">
      <c r="A236">
        <v>233.00977</v>
      </c>
      <c r="B236">
        <v>1.1640215</v>
      </c>
      <c r="C236">
        <v>3.7545942999999999</v>
      </c>
      <c r="D236">
        <f t="shared" si="3"/>
        <v>382.7313251783894</v>
      </c>
      <c r="K236" s="1">
        <v>0.91553240740740749</v>
      </c>
      <c r="L236">
        <v>2083</v>
      </c>
      <c r="M236" t="s">
        <v>6</v>
      </c>
    </row>
    <row r="237" spans="1:13" x14ac:dyDescent="0.3">
      <c r="A237">
        <v>234.00977</v>
      </c>
      <c r="B237">
        <v>1.1696192999999999</v>
      </c>
      <c r="C237">
        <v>3.7450348999999998</v>
      </c>
      <c r="D237">
        <f t="shared" si="3"/>
        <v>381.75687054026503</v>
      </c>
      <c r="K237" s="1">
        <v>0.91554398148148142</v>
      </c>
      <c r="L237">
        <v>2081</v>
      </c>
      <c r="M237" t="s">
        <v>6</v>
      </c>
    </row>
    <row r="238" spans="1:13" x14ac:dyDescent="0.3">
      <c r="A238">
        <v>235.00977</v>
      </c>
      <c r="B238">
        <v>1.1745726999999999</v>
      </c>
      <c r="C238">
        <v>3.7469168000000002</v>
      </c>
      <c r="D238">
        <f t="shared" si="3"/>
        <v>381.94870540265038</v>
      </c>
      <c r="K238" s="1">
        <v>0.91555555555555557</v>
      </c>
      <c r="L238">
        <v>2079</v>
      </c>
      <c r="M238" t="s">
        <v>6</v>
      </c>
    </row>
    <row r="239" spans="1:13" x14ac:dyDescent="0.3">
      <c r="A239">
        <v>236.00977</v>
      </c>
      <c r="B239">
        <v>1.1803581000000001</v>
      </c>
      <c r="C239">
        <v>3.7347109000000001</v>
      </c>
      <c r="D239">
        <f t="shared" si="3"/>
        <v>380.70447502548421</v>
      </c>
      <c r="K239" s="1">
        <v>0.91556712962962961</v>
      </c>
      <c r="L239">
        <v>2076</v>
      </c>
      <c r="M239" t="s">
        <v>6</v>
      </c>
    </row>
    <row r="240" spans="1:13" x14ac:dyDescent="0.3">
      <c r="A240">
        <v>237.00977</v>
      </c>
      <c r="B240">
        <v>1.1858628</v>
      </c>
      <c r="C240">
        <v>3.7230691999999999</v>
      </c>
      <c r="D240">
        <f t="shared" si="3"/>
        <v>379.51775739041796</v>
      </c>
      <c r="K240" s="1">
        <v>0.91557870370370376</v>
      </c>
      <c r="L240">
        <v>2075</v>
      </c>
      <c r="M240" t="s">
        <v>6</v>
      </c>
    </row>
    <row r="241" spans="1:13" x14ac:dyDescent="0.3">
      <c r="A241">
        <v>238.00977</v>
      </c>
      <c r="B241">
        <v>1.1888354999999999</v>
      </c>
      <c r="C241">
        <v>3.7200880000000001</v>
      </c>
      <c r="D241">
        <f t="shared" si="3"/>
        <v>379.21386340468911</v>
      </c>
      <c r="K241" s="1">
        <v>0.91559027777777768</v>
      </c>
      <c r="L241">
        <v>2071</v>
      </c>
      <c r="M241" t="s">
        <v>6</v>
      </c>
    </row>
    <row r="242" spans="1:13" x14ac:dyDescent="0.3">
      <c r="A242">
        <v>239.00977</v>
      </c>
      <c r="B242">
        <v>1.1938607999999999</v>
      </c>
      <c r="C242">
        <v>3.7108088000000001</v>
      </c>
      <c r="D242">
        <f t="shared" si="3"/>
        <v>378.26797145769621</v>
      </c>
      <c r="K242" s="1">
        <v>0.91560185185185183</v>
      </c>
      <c r="L242">
        <v>2069</v>
      </c>
      <c r="M242" t="s">
        <v>6</v>
      </c>
    </row>
    <row r="243" spans="1:13" x14ac:dyDescent="0.3">
      <c r="A243">
        <v>240.00977</v>
      </c>
      <c r="B243">
        <v>1.1986528999999999</v>
      </c>
      <c r="C243">
        <v>3.7063641999999999</v>
      </c>
      <c r="D243">
        <f t="shared" si="3"/>
        <v>377.81490316004073</v>
      </c>
      <c r="K243" s="1">
        <v>0.91561342592592598</v>
      </c>
      <c r="L243">
        <v>2066</v>
      </c>
      <c r="M243" t="s">
        <v>6</v>
      </c>
    </row>
    <row r="244" spans="1:13" x14ac:dyDescent="0.3">
      <c r="A244">
        <v>241.00977</v>
      </c>
      <c r="B244">
        <v>1.2040488</v>
      </c>
      <c r="C244">
        <v>3.6933973</v>
      </c>
      <c r="D244">
        <f t="shared" si="3"/>
        <v>376.49309887869521</v>
      </c>
      <c r="K244" s="1">
        <v>0.91562500000000002</v>
      </c>
      <c r="L244">
        <v>2064</v>
      </c>
      <c r="M244" t="s">
        <v>6</v>
      </c>
    </row>
    <row r="245" spans="1:13" x14ac:dyDescent="0.3">
      <c r="A245">
        <v>242.00977</v>
      </c>
      <c r="B245">
        <v>1.2095312</v>
      </c>
      <c r="C245">
        <v>3.6904891000000002</v>
      </c>
      <c r="D245">
        <f t="shared" si="3"/>
        <v>376.19664627930683</v>
      </c>
      <c r="K245" s="1">
        <v>0.91563657407407406</v>
      </c>
      <c r="L245">
        <v>2062</v>
      </c>
      <c r="M245" t="s">
        <v>6</v>
      </c>
    </row>
    <row r="246" spans="1:13" x14ac:dyDescent="0.3">
      <c r="A246">
        <v>243.00977</v>
      </c>
      <c r="B246">
        <v>1.2145117999999999</v>
      </c>
      <c r="C246">
        <v>3.6820970000000002</v>
      </c>
      <c r="D246">
        <f t="shared" si="3"/>
        <v>375.34118246687052</v>
      </c>
      <c r="K246" s="1">
        <v>0.9156481481481481</v>
      </c>
      <c r="L246">
        <v>2058</v>
      </c>
      <c r="M246" t="s">
        <v>6</v>
      </c>
    </row>
    <row r="247" spans="1:13" x14ac:dyDescent="0.3">
      <c r="A247">
        <v>244.00977</v>
      </c>
      <c r="B247">
        <v>1.2198032000000001</v>
      </c>
      <c r="C247">
        <v>3.6743271000000002</v>
      </c>
      <c r="D247">
        <f t="shared" si="3"/>
        <v>374.54914373088684</v>
      </c>
      <c r="K247" s="1">
        <v>0.91565972222222225</v>
      </c>
      <c r="L247">
        <v>2056</v>
      </c>
      <c r="M247" t="s">
        <v>6</v>
      </c>
    </row>
    <row r="248" spans="1:13" x14ac:dyDescent="0.3">
      <c r="A248">
        <v>245.00977</v>
      </c>
      <c r="B248">
        <v>1.2245694</v>
      </c>
      <c r="C248">
        <v>3.6679103</v>
      </c>
      <c r="D248">
        <f t="shared" si="3"/>
        <v>373.89503567787966</v>
      </c>
      <c r="K248" s="1">
        <v>0.9156712962962964</v>
      </c>
      <c r="L248">
        <v>2054</v>
      </c>
      <c r="M248" t="s">
        <v>6</v>
      </c>
    </row>
    <row r="249" spans="1:13" x14ac:dyDescent="0.3">
      <c r="A249">
        <v>246.00977</v>
      </c>
      <c r="B249">
        <v>1.2296678000000001</v>
      </c>
      <c r="C249">
        <v>3.6624075999999999</v>
      </c>
      <c r="D249">
        <f t="shared" si="3"/>
        <v>373.33410805300707</v>
      </c>
      <c r="K249" s="1">
        <v>0.91568287037037033</v>
      </c>
      <c r="L249">
        <v>2051</v>
      </c>
      <c r="M249" t="s">
        <v>6</v>
      </c>
    </row>
    <row r="250" spans="1:13" x14ac:dyDescent="0.3">
      <c r="A250">
        <v>247.00977</v>
      </c>
      <c r="B250">
        <v>1.2336693999999999</v>
      </c>
      <c r="C250">
        <v>3.6533452999999998</v>
      </c>
      <c r="D250">
        <f t="shared" si="3"/>
        <v>372.41032619775734</v>
      </c>
      <c r="K250" s="1">
        <v>0.91569444444444448</v>
      </c>
      <c r="L250">
        <v>2049</v>
      </c>
      <c r="M250" t="s">
        <v>6</v>
      </c>
    </row>
    <row r="251" spans="1:13" x14ac:dyDescent="0.3">
      <c r="A251">
        <v>248.00977</v>
      </c>
      <c r="B251">
        <v>1.2394179000000001</v>
      </c>
      <c r="C251">
        <v>3.6465527999999998</v>
      </c>
      <c r="D251">
        <f t="shared" si="3"/>
        <v>371.7179204892966</v>
      </c>
      <c r="K251" s="1">
        <v>0.91570601851851852</v>
      </c>
      <c r="L251">
        <v>2046</v>
      </c>
      <c r="M251" t="s">
        <v>6</v>
      </c>
    </row>
    <row r="252" spans="1:13" x14ac:dyDescent="0.3">
      <c r="A252">
        <v>249.00977</v>
      </c>
      <c r="B252">
        <v>1.2456905</v>
      </c>
      <c r="C252">
        <v>3.6358638000000001</v>
      </c>
      <c r="D252">
        <f t="shared" si="3"/>
        <v>370.62831804281342</v>
      </c>
      <c r="K252" s="1">
        <v>0.91571759259259267</v>
      </c>
      <c r="L252">
        <v>2043</v>
      </c>
      <c r="M252" t="s">
        <v>6</v>
      </c>
    </row>
    <row r="253" spans="1:13" x14ac:dyDescent="0.3">
      <c r="A253">
        <v>250.00977</v>
      </c>
      <c r="B253">
        <v>1.2502301</v>
      </c>
      <c r="C253">
        <v>3.6414285</v>
      </c>
      <c r="D253">
        <f t="shared" si="3"/>
        <v>371.19556574923547</v>
      </c>
      <c r="K253" s="1">
        <v>0.91572916666666659</v>
      </c>
      <c r="L253">
        <v>2041</v>
      </c>
      <c r="M253" t="s">
        <v>6</v>
      </c>
    </row>
    <row r="254" spans="1:13" x14ac:dyDescent="0.3">
      <c r="A254">
        <v>251.00977</v>
      </c>
      <c r="B254">
        <v>1.2565753</v>
      </c>
      <c r="C254">
        <v>3.6217163000000001</v>
      </c>
      <c r="D254">
        <f t="shared" si="3"/>
        <v>369.18616717635069</v>
      </c>
      <c r="K254" s="1">
        <v>0.91574074074074074</v>
      </c>
      <c r="L254">
        <v>2038</v>
      </c>
      <c r="M254" t="s">
        <v>6</v>
      </c>
    </row>
    <row r="255" spans="1:13" x14ac:dyDescent="0.3">
      <c r="A255">
        <v>252.00977</v>
      </c>
      <c r="B255">
        <v>1.2603153</v>
      </c>
      <c r="C255">
        <v>3.6124692</v>
      </c>
      <c r="D255">
        <f t="shared" si="3"/>
        <v>368.24354740061159</v>
      </c>
      <c r="K255" s="1">
        <v>0.91575231481481489</v>
      </c>
      <c r="L255">
        <v>2040</v>
      </c>
      <c r="M255" t="s">
        <v>6</v>
      </c>
    </row>
    <row r="256" spans="1:13" x14ac:dyDescent="0.3">
      <c r="A256">
        <v>253.00977</v>
      </c>
      <c r="B256">
        <v>1.2670318</v>
      </c>
      <c r="C256">
        <v>3.6059461000000002</v>
      </c>
      <c r="D256">
        <f t="shared" si="3"/>
        <v>367.57860346585119</v>
      </c>
      <c r="K256" s="1">
        <v>0.91576388888888882</v>
      </c>
      <c r="L256">
        <v>2033</v>
      </c>
      <c r="M256" t="s">
        <v>6</v>
      </c>
    </row>
    <row r="257" spans="1:13" x14ac:dyDescent="0.3">
      <c r="A257">
        <v>254.00977</v>
      </c>
      <c r="B257">
        <v>1.2713535</v>
      </c>
      <c r="C257">
        <v>3.5945095999999999</v>
      </c>
      <c r="D257">
        <f t="shared" si="3"/>
        <v>366.41280326197756</v>
      </c>
      <c r="K257" s="1">
        <v>0.91577546296296297</v>
      </c>
      <c r="L257">
        <v>2029</v>
      </c>
      <c r="M257" t="s">
        <v>6</v>
      </c>
    </row>
    <row r="258" spans="1:13" x14ac:dyDescent="0.3">
      <c r="A258">
        <v>255.00977</v>
      </c>
      <c r="B258">
        <v>1.2759364</v>
      </c>
      <c r="C258">
        <v>3.5907423000000001</v>
      </c>
      <c r="D258">
        <f t="shared" si="3"/>
        <v>366.02877675840978</v>
      </c>
      <c r="K258" s="1">
        <v>0.91578703703703701</v>
      </c>
      <c r="L258">
        <v>2027</v>
      </c>
      <c r="M258" t="s">
        <v>6</v>
      </c>
    </row>
    <row r="259" spans="1:13" x14ac:dyDescent="0.3">
      <c r="A259">
        <v>256.00977</v>
      </c>
      <c r="B259">
        <v>1.2795211</v>
      </c>
      <c r="C259">
        <v>3.5834202999999998</v>
      </c>
      <c r="D259">
        <f t="shared" si="3"/>
        <v>365.28239551478083</v>
      </c>
      <c r="K259" s="1">
        <v>0.91579861111111116</v>
      </c>
      <c r="L259">
        <v>2023</v>
      </c>
      <c r="M259" t="s">
        <v>6</v>
      </c>
    </row>
    <row r="260" spans="1:13" x14ac:dyDescent="0.3">
      <c r="A260">
        <v>257.00977</v>
      </c>
      <c r="B260">
        <v>1.2854614</v>
      </c>
      <c r="C260">
        <v>3.5747409000000001</v>
      </c>
      <c r="D260">
        <f t="shared" si="3"/>
        <v>364.39764525993883</v>
      </c>
      <c r="K260" s="1">
        <v>0.91581018518518509</v>
      </c>
      <c r="L260">
        <v>2021</v>
      </c>
      <c r="M260" t="s">
        <v>6</v>
      </c>
    </row>
    <row r="261" spans="1:13" x14ac:dyDescent="0.3">
      <c r="A261">
        <v>258.00977</v>
      </c>
      <c r="B261">
        <v>1.2903829</v>
      </c>
      <c r="C261">
        <v>3.5708654000000002</v>
      </c>
      <c r="D261">
        <f t="shared" ref="D261:D324" si="4">C261/9.81*1000</f>
        <v>364.00258919469928</v>
      </c>
      <c r="K261" s="1">
        <v>0.91582175925925924</v>
      </c>
      <c r="L261">
        <v>2019</v>
      </c>
      <c r="M261" t="s">
        <v>6</v>
      </c>
    </row>
    <row r="262" spans="1:13" x14ac:dyDescent="0.3">
      <c r="A262">
        <v>259.00977</v>
      </c>
      <c r="B262">
        <v>1.2955802999999999</v>
      </c>
      <c r="C262">
        <v>3.5582644999999999</v>
      </c>
      <c r="D262">
        <f t="shared" si="4"/>
        <v>362.7180937818552</v>
      </c>
      <c r="K262" s="1">
        <v>0.91583333333333339</v>
      </c>
      <c r="L262">
        <v>2015</v>
      </c>
      <c r="M262" t="s">
        <v>6</v>
      </c>
    </row>
    <row r="263" spans="1:13" x14ac:dyDescent="0.3">
      <c r="A263">
        <v>260.00977</v>
      </c>
      <c r="B263">
        <v>1.3006947</v>
      </c>
      <c r="C263">
        <v>3.5525254999999998</v>
      </c>
      <c r="D263">
        <f t="shared" si="4"/>
        <v>362.13307849133537</v>
      </c>
      <c r="K263" s="1">
        <v>0.91584490740740743</v>
      </c>
      <c r="L263">
        <v>2013</v>
      </c>
      <c r="M263" t="s">
        <v>6</v>
      </c>
    </row>
    <row r="264" spans="1:13" x14ac:dyDescent="0.3">
      <c r="A264">
        <v>261.00977</v>
      </c>
      <c r="B264">
        <v>1.3052906</v>
      </c>
      <c r="C264">
        <v>3.5438836</v>
      </c>
      <c r="D264">
        <f t="shared" si="4"/>
        <v>361.25215086646278</v>
      </c>
      <c r="K264" s="1">
        <v>0.91585648148148147</v>
      </c>
      <c r="L264">
        <v>2010</v>
      </c>
      <c r="M264" t="s">
        <v>6</v>
      </c>
    </row>
    <row r="265" spans="1:13" x14ac:dyDescent="0.3">
      <c r="A265">
        <v>262.00977</v>
      </c>
      <c r="B265">
        <v>1.3092889999999999</v>
      </c>
      <c r="C265">
        <v>3.5331838000000002</v>
      </c>
      <c r="D265">
        <f t="shared" si="4"/>
        <v>360.16144750254841</v>
      </c>
      <c r="K265" s="1">
        <v>0.9158680555555555</v>
      </c>
      <c r="L265">
        <v>2007</v>
      </c>
      <c r="M265" t="s">
        <v>6</v>
      </c>
    </row>
    <row r="266" spans="1:13" x14ac:dyDescent="0.3">
      <c r="A266">
        <v>263.00977</v>
      </c>
      <c r="B266">
        <v>1.3137422000000001</v>
      </c>
      <c r="C266">
        <v>3.5263672000000001</v>
      </c>
      <c r="D266">
        <f t="shared" si="4"/>
        <v>359.46658511722728</v>
      </c>
      <c r="K266" s="1">
        <v>0.91587962962962965</v>
      </c>
      <c r="L266">
        <v>2004</v>
      </c>
      <c r="M266" t="s">
        <v>6</v>
      </c>
    </row>
    <row r="267" spans="1:13" x14ac:dyDescent="0.3">
      <c r="A267">
        <v>264.00977</v>
      </c>
      <c r="B267">
        <v>1.3200689999999999</v>
      </c>
      <c r="C267">
        <v>3.5149674000000002</v>
      </c>
      <c r="D267">
        <f t="shared" si="4"/>
        <v>358.30452599388377</v>
      </c>
      <c r="K267" s="1">
        <v>0.9158912037037038</v>
      </c>
      <c r="L267">
        <v>2000</v>
      </c>
      <c r="M267" t="s">
        <v>6</v>
      </c>
    </row>
    <row r="268" spans="1:13" x14ac:dyDescent="0.3">
      <c r="A268">
        <v>265.00977</v>
      </c>
      <c r="B268">
        <v>1.3244905</v>
      </c>
      <c r="C268">
        <v>3.5112180999999998</v>
      </c>
      <c r="D268">
        <f t="shared" si="4"/>
        <v>357.92233435270128</v>
      </c>
      <c r="K268" s="1">
        <v>0.91590277777777773</v>
      </c>
      <c r="L268">
        <v>1998</v>
      </c>
      <c r="M268" t="s">
        <v>6</v>
      </c>
    </row>
    <row r="269" spans="1:13" x14ac:dyDescent="0.3">
      <c r="A269">
        <v>266.00977</v>
      </c>
      <c r="B269">
        <v>1.3306344999999999</v>
      </c>
      <c r="C269">
        <v>3.5030119000000002</v>
      </c>
      <c r="D269">
        <f t="shared" si="4"/>
        <v>357.08582059123347</v>
      </c>
      <c r="K269" s="1">
        <v>0.91591435185185188</v>
      </c>
      <c r="L269">
        <v>1994</v>
      </c>
      <c r="M269" t="s">
        <v>6</v>
      </c>
    </row>
    <row r="270" spans="1:13" x14ac:dyDescent="0.3">
      <c r="A270">
        <v>267.00977</v>
      </c>
      <c r="B270">
        <v>1.3343501</v>
      </c>
      <c r="C270">
        <v>3.4909914</v>
      </c>
      <c r="D270">
        <f t="shared" si="4"/>
        <v>355.86048929663605</v>
      </c>
      <c r="K270" s="1">
        <v>0.91592592592592592</v>
      </c>
      <c r="L270">
        <v>1992</v>
      </c>
      <c r="M270" t="s">
        <v>6</v>
      </c>
    </row>
    <row r="271" spans="1:13" x14ac:dyDescent="0.3">
      <c r="A271">
        <v>268.00977</v>
      </c>
      <c r="B271">
        <v>1.3391732999999999</v>
      </c>
      <c r="C271">
        <v>3.4853206000000001</v>
      </c>
      <c r="D271">
        <f t="shared" si="4"/>
        <v>355.28242609582054</v>
      </c>
      <c r="K271" s="1">
        <v>0.91593750000000007</v>
      </c>
      <c r="L271">
        <v>1989</v>
      </c>
      <c r="M271" t="s">
        <v>6</v>
      </c>
    </row>
    <row r="272" spans="1:13" x14ac:dyDescent="0.3">
      <c r="A272">
        <v>269.00977</v>
      </c>
      <c r="B272">
        <v>1.3445464</v>
      </c>
      <c r="C272">
        <v>3.4760635</v>
      </c>
      <c r="D272">
        <f t="shared" si="4"/>
        <v>354.33878695208972</v>
      </c>
      <c r="K272" s="1">
        <v>0.915949074074074</v>
      </c>
      <c r="L272">
        <v>1985</v>
      </c>
      <c r="M272" t="s">
        <v>6</v>
      </c>
    </row>
    <row r="273" spans="1:13" x14ac:dyDescent="0.3">
      <c r="A273">
        <v>270.00977</v>
      </c>
      <c r="B273">
        <v>1.3508135999999999</v>
      </c>
      <c r="C273">
        <v>3.4824158999999999</v>
      </c>
      <c r="D273">
        <f t="shared" si="4"/>
        <v>354.98633027522936</v>
      </c>
      <c r="K273" s="1">
        <v>0.91596064814814815</v>
      </c>
      <c r="L273">
        <v>1983</v>
      </c>
      <c r="M273" t="s">
        <v>6</v>
      </c>
    </row>
    <row r="274" spans="1:13" x14ac:dyDescent="0.3">
      <c r="A274">
        <v>271.00977</v>
      </c>
      <c r="B274">
        <v>1.3567156</v>
      </c>
      <c r="C274">
        <v>3.4557049000000002</v>
      </c>
      <c r="D274">
        <f t="shared" si="4"/>
        <v>352.26349643221204</v>
      </c>
      <c r="K274" s="1">
        <v>0.9159722222222223</v>
      </c>
      <c r="L274">
        <v>1979</v>
      </c>
      <c r="M274" t="s">
        <v>6</v>
      </c>
    </row>
    <row r="275" spans="1:13" x14ac:dyDescent="0.3">
      <c r="A275">
        <v>272.00977</v>
      </c>
      <c r="B275">
        <v>1.3612869000000001</v>
      </c>
      <c r="C275">
        <v>3.4435372000000002</v>
      </c>
      <c r="D275">
        <f t="shared" si="4"/>
        <v>351.02316004077471</v>
      </c>
      <c r="K275" s="1">
        <v>0.91598379629629623</v>
      </c>
      <c r="L275">
        <v>1982</v>
      </c>
      <c r="M275" t="s">
        <v>6</v>
      </c>
    </row>
    <row r="276" spans="1:13" x14ac:dyDescent="0.3">
      <c r="A276">
        <v>273.00977</v>
      </c>
      <c r="B276">
        <v>1.3663795999999999</v>
      </c>
      <c r="C276">
        <v>3.4356526999999999</v>
      </c>
      <c r="D276">
        <f t="shared" si="4"/>
        <v>350.21943934760446</v>
      </c>
      <c r="K276" s="1">
        <v>0.91599537037037038</v>
      </c>
      <c r="L276">
        <v>1972</v>
      </c>
      <c r="M276" t="s">
        <v>6</v>
      </c>
    </row>
    <row r="277" spans="1:13" x14ac:dyDescent="0.3">
      <c r="A277">
        <v>274.00977</v>
      </c>
      <c r="B277">
        <v>1.3706925000000001</v>
      </c>
      <c r="C277">
        <v>3.4272423000000001</v>
      </c>
      <c r="D277">
        <f t="shared" si="4"/>
        <v>349.36211009174309</v>
      </c>
      <c r="K277" s="1">
        <v>0.91600694444444442</v>
      </c>
      <c r="L277">
        <v>1967</v>
      </c>
      <c r="M277" t="s">
        <v>6</v>
      </c>
    </row>
    <row r="278" spans="1:13" x14ac:dyDescent="0.3">
      <c r="A278">
        <v>275.00977</v>
      </c>
      <c r="B278">
        <v>1.3745651000000001</v>
      </c>
      <c r="C278">
        <v>3.4183754999999998</v>
      </c>
      <c r="D278">
        <f t="shared" si="4"/>
        <v>348.45825688073387</v>
      </c>
      <c r="K278" s="1">
        <v>0.91601851851851857</v>
      </c>
      <c r="L278">
        <v>1964</v>
      </c>
      <c r="M278" t="s">
        <v>6</v>
      </c>
    </row>
    <row r="279" spans="1:13" x14ac:dyDescent="0.3">
      <c r="A279">
        <v>276.00977</v>
      </c>
      <c r="B279">
        <v>1.3807573</v>
      </c>
      <c r="C279">
        <v>3.4107930999999998</v>
      </c>
      <c r="D279">
        <f t="shared" si="4"/>
        <v>347.68533129459735</v>
      </c>
      <c r="K279" s="1">
        <v>0.91603009259259249</v>
      </c>
      <c r="L279">
        <v>1961</v>
      </c>
      <c r="M279" t="s">
        <v>6</v>
      </c>
    </row>
    <row r="280" spans="1:13" x14ac:dyDescent="0.3">
      <c r="A280">
        <v>277.00977</v>
      </c>
      <c r="B280">
        <v>1.3848449</v>
      </c>
      <c r="C280">
        <v>3.3951389999999999</v>
      </c>
      <c r="D280">
        <f t="shared" si="4"/>
        <v>346.08960244648318</v>
      </c>
      <c r="K280" s="1">
        <v>0.91604166666666664</v>
      </c>
      <c r="L280">
        <v>1958</v>
      </c>
      <c r="M280" t="s">
        <v>6</v>
      </c>
    </row>
    <row r="281" spans="1:13" x14ac:dyDescent="0.3">
      <c r="A281">
        <v>278.00977</v>
      </c>
      <c r="B281">
        <v>1.389464</v>
      </c>
      <c r="C281">
        <v>3.3850509999999998</v>
      </c>
      <c r="D281">
        <f t="shared" si="4"/>
        <v>345.06126401630985</v>
      </c>
      <c r="K281" s="1">
        <v>0.91605324074074079</v>
      </c>
      <c r="L281">
        <v>1955</v>
      </c>
      <c r="M281" t="s">
        <v>6</v>
      </c>
    </row>
    <row r="282" spans="1:13" x14ac:dyDescent="0.3">
      <c r="A282">
        <v>279.00977</v>
      </c>
      <c r="B282">
        <v>1.3946935</v>
      </c>
      <c r="C282">
        <v>3.3756648999999999</v>
      </c>
      <c r="D282">
        <f t="shared" si="4"/>
        <v>344.10447502548419</v>
      </c>
      <c r="K282" s="1">
        <v>0.91606481481481483</v>
      </c>
      <c r="L282">
        <v>1949</v>
      </c>
      <c r="M282" t="s">
        <v>6</v>
      </c>
    </row>
    <row r="283" spans="1:13" x14ac:dyDescent="0.3">
      <c r="A283">
        <v>280.00977</v>
      </c>
      <c r="B283">
        <v>1.3987668</v>
      </c>
      <c r="C283">
        <v>3.3656272999999999</v>
      </c>
      <c r="D283">
        <f t="shared" si="4"/>
        <v>343.08127420998977</v>
      </c>
      <c r="K283" s="1">
        <v>0.91607638888888887</v>
      </c>
      <c r="L283">
        <v>1946</v>
      </c>
      <c r="M283" t="s">
        <v>6</v>
      </c>
    </row>
    <row r="284" spans="1:13" x14ac:dyDescent="0.3">
      <c r="A284">
        <v>281.00977</v>
      </c>
      <c r="B284">
        <v>1.4075959</v>
      </c>
      <c r="C284">
        <v>3.3543514999999999</v>
      </c>
      <c r="D284">
        <f t="shared" si="4"/>
        <v>341.93185524974513</v>
      </c>
      <c r="K284" s="1">
        <v>0.91608796296296291</v>
      </c>
      <c r="L284">
        <v>1942</v>
      </c>
      <c r="M284" t="s">
        <v>6</v>
      </c>
    </row>
    <row r="285" spans="1:13" x14ac:dyDescent="0.3">
      <c r="A285">
        <v>282.00977</v>
      </c>
      <c r="B285">
        <v>1.4097735</v>
      </c>
      <c r="C285">
        <v>3.3370719000000002</v>
      </c>
      <c r="D285">
        <f t="shared" si="4"/>
        <v>340.17042813455657</v>
      </c>
      <c r="K285" s="1">
        <v>0.91609953703703706</v>
      </c>
      <c r="L285">
        <v>1938</v>
      </c>
      <c r="M285" t="s">
        <v>6</v>
      </c>
    </row>
    <row r="286" spans="1:13" x14ac:dyDescent="0.3">
      <c r="A286">
        <v>283.00977</v>
      </c>
      <c r="B286">
        <v>1.4144933</v>
      </c>
      <c r="C286">
        <v>3.3301280000000002</v>
      </c>
      <c r="D286">
        <f t="shared" si="4"/>
        <v>339.46258919469932</v>
      </c>
      <c r="K286" s="1">
        <v>0.91611111111111121</v>
      </c>
      <c r="L286">
        <v>1934</v>
      </c>
      <c r="M286" t="s">
        <v>6</v>
      </c>
    </row>
    <row r="287" spans="1:13" x14ac:dyDescent="0.3">
      <c r="A287">
        <v>284.00977</v>
      </c>
      <c r="B287">
        <v>1.4174776</v>
      </c>
      <c r="C287">
        <v>3.3202386000000002</v>
      </c>
      <c r="D287">
        <f t="shared" si="4"/>
        <v>338.45449541284404</v>
      </c>
      <c r="K287" s="1">
        <v>0.91612268518518514</v>
      </c>
      <c r="L287">
        <v>1928</v>
      </c>
      <c r="M287" t="s">
        <v>6</v>
      </c>
    </row>
    <row r="288" spans="1:13" x14ac:dyDescent="0.3">
      <c r="A288">
        <v>285.00977</v>
      </c>
      <c r="B288">
        <v>1.4224547999999999</v>
      </c>
      <c r="C288">
        <v>3.3033793</v>
      </c>
      <c r="D288">
        <f t="shared" si="4"/>
        <v>336.73591233435269</v>
      </c>
      <c r="K288" s="1">
        <v>0.91613425925925929</v>
      </c>
      <c r="L288">
        <v>1925</v>
      </c>
      <c r="M288" t="s">
        <v>6</v>
      </c>
    </row>
    <row r="289" spans="1:13" x14ac:dyDescent="0.3">
      <c r="A289">
        <v>286.00977</v>
      </c>
      <c r="B289">
        <v>1.4290099000000001</v>
      </c>
      <c r="C289">
        <v>3.2936676</v>
      </c>
      <c r="D289">
        <f t="shared" si="4"/>
        <v>335.74593272171256</v>
      </c>
      <c r="K289" s="1">
        <v>0.91614583333333333</v>
      </c>
      <c r="L289">
        <v>1920</v>
      </c>
      <c r="M289" t="s">
        <v>6</v>
      </c>
    </row>
    <row r="290" spans="1:13" x14ac:dyDescent="0.3">
      <c r="A290">
        <v>287.00977</v>
      </c>
      <c r="B290">
        <v>1.434383</v>
      </c>
      <c r="C290">
        <v>3.2788279</v>
      </c>
      <c r="D290">
        <f t="shared" si="4"/>
        <v>334.23322120285422</v>
      </c>
      <c r="K290" s="1">
        <v>0.91615740740740748</v>
      </c>
      <c r="L290">
        <v>1915</v>
      </c>
      <c r="M290" t="s">
        <v>6</v>
      </c>
    </row>
    <row r="291" spans="1:13" x14ac:dyDescent="0.3">
      <c r="A291">
        <v>288.00977</v>
      </c>
      <c r="B291">
        <v>1.4401031</v>
      </c>
      <c r="C291">
        <v>3.2661848</v>
      </c>
      <c r="D291">
        <f t="shared" si="4"/>
        <v>332.94442405708457</v>
      </c>
      <c r="K291" s="1">
        <v>0.9161689814814814</v>
      </c>
      <c r="L291">
        <v>1911</v>
      </c>
      <c r="M291" t="s">
        <v>6</v>
      </c>
    </row>
    <row r="292" spans="1:13" x14ac:dyDescent="0.3">
      <c r="A292">
        <v>289.00977</v>
      </c>
      <c r="B292">
        <v>1.444366</v>
      </c>
      <c r="C292">
        <v>3.2512211999999998</v>
      </c>
      <c r="D292">
        <f t="shared" si="4"/>
        <v>331.41908256880731</v>
      </c>
      <c r="K292" s="1">
        <v>0.91618055555555555</v>
      </c>
      <c r="L292">
        <v>1905</v>
      </c>
      <c r="M292" t="s">
        <v>6</v>
      </c>
    </row>
    <row r="293" spans="1:13" x14ac:dyDescent="0.3">
      <c r="A293">
        <v>290.00977</v>
      </c>
      <c r="B293">
        <v>1.4508487999999999</v>
      </c>
      <c r="C293">
        <v>3.2372253</v>
      </c>
      <c r="D293">
        <f t="shared" si="4"/>
        <v>329.99238532110093</v>
      </c>
      <c r="K293" s="1">
        <v>0.9161921296296297</v>
      </c>
      <c r="L293">
        <v>1900</v>
      </c>
      <c r="M293" t="s">
        <v>6</v>
      </c>
    </row>
    <row r="294" spans="1:13" x14ac:dyDescent="0.3">
      <c r="A294">
        <v>291.00977</v>
      </c>
      <c r="B294">
        <v>1.4545432</v>
      </c>
      <c r="C294">
        <v>3.2281312999999998</v>
      </c>
      <c r="D294">
        <f t="shared" si="4"/>
        <v>329.06537206931694</v>
      </c>
      <c r="K294" s="1">
        <v>0.91620370370370363</v>
      </c>
      <c r="L294">
        <v>1895</v>
      </c>
      <c r="M294" t="s">
        <v>6</v>
      </c>
    </row>
    <row r="295" spans="1:13" x14ac:dyDescent="0.3">
      <c r="A295">
        <v>292.00977</v>
      </c>
      <c r="B295">
        <v>1.4594206999999999</v>
      </c>
      <c r="C295">
        <v>3.213346</v>
      </c>
      <c r="D295">
        <f t="shared" si="4"/>
        <v>327.55820591233436</v>
      </c>
      <c r="K295" s="1">
        <v>0.91621527777777778</v>
      </c>
      <c r="L295">
        <v>1889</v>
      </c>
      <c r="M295" t="s">
        <v>6</v>
      </c>
    </row>
    <row r="296" spans="1:13" x14ac:dyDescent="0.3">
      <c r="A296">
        <v>293.00977</v>
      </c>
      <c r="B296">
        <v>1.464995</v>
      </c>
      <c r="C296">
        <v>3.2035412999999999</v>
      </c>
      <c r="D296">
        <f t="shared" si="4"/>
        <v>326.55874617737004</v>
      </c>
      <c r="K296" s="1">
        <v>0.91622685185185182</v>
      </c>
      <c r="L296">
        <v>1886</v>
      </c>
      <c r="M296" t="s">
        <v>6</v>
      </c>
    </row>
    <row r="297" spans="1:13" x14ac:dyDescent="0.3">
      <c r="A297">
        <v>294.00977</v>
      </c>
      <c r="B297">
        <v>1.4710677999999999</v>
      </c>
      <c r="C297">
        <v>3.1892016000000001</v>
      </c>
      <c r="D297">
        <f t="shared" si="4"/>
        <v>325.09700305810395</v>
      </c>
      <c r="K297" s="1">
        <v>0.91623842592592597</v>
      </c>
      <c r="L297">
        <v>1881</v>
      </c>
      <c r="M297" t="s">
        <v>6</v>
      </c>
    </row>
    <row r="298" spans="1:13" x14ac:dyDescent="0.3">
      <c r="A298">
        <v>295.00977</v>
      </c>
      <c r="B298">
        <v>1.4764036</v>
      </c>
      <c r="C298">
        <v>3.1754196000000001</v>
      </c>
      <c r="D298">
        <f t="shared" si="4"/>
        <v>323.69211009174307</v>
      </c>
      <c r="K298" s="1">
        <v>0.9162499999999999</v>
      </c>
      <c r="L298">
        <v>1876</v>
      </c>
      <c r="M298" t="s">
        <v>6</v>
      </c>
    </row>
    <row r="299" spans="1:13" x14ac:dyDescent="0.3">
      <c r="A299">
        <v>296.00977</v>
      </c>
      <c r="B299">
        <v>1.4813365999999999</v>
      </c>
      <c r="C299">
        <v>3.1626097999999998</v>
      </c>
      <c r="D299">
        <f t="shared" si="4"/>
        <v>322.3863200815494</v>
      </c>
      <c r="K299" s="1">
        <v>0.91626157407407405</v>
      </c>
      <c r="L299">
        <v>1872</v>
      </c>
      <c r="M299" t="s">
        <v>6</v>
      </c>
    </row>
    <row r="300" spans="1:13" x14ac:dyDescent="0.3">
      <c r="A300">
        <v>297.00977</v>
      </c>
      <c r="B300">
        <v>1.4854940999999999</v>
      </c>
      <c r="C300">
        <v>3.1518742999999998</v>
      </c>
      <c r="D300">
        <f t="shared" si="4"/>
        <v>321.29197757390415</v>
      </c>
      <c r="K300" s="1">
        <v>0.9162731481481482</v>
      </c>
      <c r="L300">
        <v>1866</v>
      </c>
      <c r="M300" t="s">
        <v>6</v>
      </c>
    </row>
    <row r="301" spans="1:13" x14ac:dyDescent="0.3">
      <c r="A301">
        <v>298.00977</v>
      </c>
      <c r="B301">
        <v>1.4879880000000001</v>
      </c>
      <c r="C301">
        <v>3.1391043999999999</v>
      </c>
      <c r="D301">
        <f t="shared" si="4"/>
        <v>319.99025484199797</v>
      </c>
      <c r="K301" s="1">
        <v>0.91628472222222224</v>
      </c>
      <c r="L301">
        <v>1861</v>
      </c>
      <c r="M301" t="s">
        <v>6</v>
      </c>
    </row>
    <row r="302" spans="1:13" x14ac:dyDescent="0.3">
      <c r="A302">
        <v>299.00977</v>
      </c>
      <c r="B302">
        <v>1.4965621</v>
      </c>
      <c r="C302">
        <v>3.1285471999999999</v>
      </c>
      <c r="D302">
        <f t="shared" si="4"/>
        <v>318.91408766564729</v>
      </c>
      <c r="K302" s="1">
        <v>0.91629629629629628</v>
      </c>
      <c r="L302">
        <v>1857</v>
      </c>
      <c r="M302" t="s">
        <v>6</v>
      </c>
    </row>
    <row r="303" spans="1:13" x14ac:dyDescent="0.3">
      <c r="A303">
        <v>300.00977</v>
      </c>
      <c r="B303">
        <v>1.5013133000000001</v>
      </c>
      <c r="C303">
        <v>3.1128800000000001</v>
      </c>
      <c r="D303">
        <f t="shared" si="4"/>
        <v>317.3170234454638</v>
      </c>
      <c r="K303" s="1">
        <v>0.91630787037037031</v>
      </c>
      <c r="L303">
        <v>1852</v>
      </c>
      <c r="M303" t="s">
        <v>6</v>
      </c>
    </row>
    <row r="304" spans="1:13" x14ac:dyDescent="0.3">
      <c r="A304">
        <v>301.00977</v>
      </c>
      <c r="B304">
        <v>1.5040096000000001</v>
      </c>
      <c r="C304">
        <v>3.1026560999999999</v>
      </c>
      <c r="D304">
        <f t="shared" si="4"/>
        <v>316.27483180428135</v>
      </c>
      <c r="K304" s="1">
        <v>0.91631944444444446</v>
      </c>
      <c r="L304">
        <v>1848</v>
      </c>
      <c r="M304" t="s">
        <v>6</v>
      </c>
    </row>
    <row r="305" spans="1:13" x14ac:dyDescent="0.3">
      <c r="A305">
        <v>302.00977</v>
      </c>
      <c r="B305">
        <v>1.5101627</v>
      </c>
      <c r="C305">
        <v>3.0913624999999998</v>
      </c>
      <c r="D305">
        <f t="shared" si="4"/>
        <v>315.12359836901118</v>
      </c>
      <c r="K305" s="1">
        <v>0.91633101851851861</v>
      </c>
      <c r="L305">
        <v>1842</v>
      </c>
      <c r="M305" t="s">
        <v>6</v>
      </c>
    </row>
    <row r="306" spans="1:13" x14ac:dyDescent="0.3">
      <c r="A306">
        <v>303.00977</v>
      </c>
      <c r="B306">
        <v>1.5146337000000001</v>
      </c>
      <c r="C306">
        <v>3.0770051</v>
      </c>
      <c r="D306">
        <f t="shared" si="4"/>
        <v>313.66005096839962</v>
      </c>
      <c r="K306" s="1">
        <v>0.91634259259259254</v>
      </c>
      <c r="L306">
        <v>1838</v>
      </c>
      <c r="M306" t="s">
        <v>6</v>
      </c>
    </row>
    <row r="307" spans="1:13" x14ac:dyDescent="0.3">
      <c r="A307">
        <v>304.00977</v>
      </c>
      <c r="B307">
        <v>1.5191842</v>
      </c>
      <c r="C307">
        <v>3.0700967000000001</v>
      </c>
      <c r="D307">
        <f t="shared" si="4"/>
        <v>312.95583078491336</v>
      </c>
      <c r="K307" s="1">
        <v>0.91635416666666669</v>
      </c>
      <c r="L307">
        <v>1833</v>
      </c>
      <c r="M307" t="s">
        <v>6</v>
      </c>
    </row>
    <row r="308" spans="1:13" x14ac:dyDescent="0.3">
      <c r="A308">
        <v>305.00977</v>
      </c>
      <c r="B308">
        <v>1.5240053</v>
      </c>
      <c r="C308">
        <v>3.0582186999999998</v>
      </c>
      <c r="D308">
        <f t="shared" si="4"/>
        <v>311.74502548419974</v>
      </c>
      <c r="K308" s="1">
        <v>0.91636574074074073</v>
      </c>
      <c r="L308">
        <v>1828</v>
      </c>
      <c r="M308" t="s">
        <v>6</v>
      </c>
    </row>
    <row r="309" spans="1:13" x14ac:dyDescent="0.3">
      <c r="A309">
        <v>306.00977</v>
      </c>
      <c r="B309">
        <v>1.529326</v>
      </c>
      <c r="C309">
        <v>3.0457458000000002</v>
      </c>
      <c r="D309">
        <f t="shared" si="4"/>
        <v>310.47357798165137</v>
      </c>
      <c r="K309" s="1">
        <v>0.91637731481481488</v>
      </c>
      <c r="L309">
        <v>1825</v>
      </c>
      <c r="M309" t="s">
        <v>6</v>
      </c>
    </row>
    <row r="310" spans="1:13" x14ac:dyDescent="0.3">
      <c r="A310">
        <v>307.00977</v>
      </c>
      <c r="B310">
        <v>1.5344982</v>
      </c>
      <c r="C310">
        <v>3.0324160999999998</v>
      </c>
      <c r="D310">
        <f t="shared" si="4"/>
        <v>309.11479102956162</v>
      </c>
      <c r="K310" s="1">
        <v>0.91638888888888881</v>
      </c>
      <c r="L310">
        <v>1820</v>
      </c>
      <c r="M310" t="s">
        <v>6</v>
      </c>
    </row>
    <row r="311" spans="1:13" x14ac:dyDescent="0.3">
      <c r="A311">
        <v>308.00977</v>
      </c>
      <c r="B311">
        <v>1.5411276</v>
      </c>
      <c r="C311">
        <v>3.0189208999999999</v>
      </c>
      <c r="D311">
        <f t="shared" si="4"/>
        <v>307.7391335372069</v>
      </c>
      <c r="K311" s="1">
        <v>0.91640046296296296</v>
      </c>
      <c r="L311">
        <v>1816</v>
      </c>
      <c r="M311" t="s">
        <v>6</v>
      </c>
    </row>
    <row r="312" spans="1:13" x14ac:dyDescent="0.3">
      <c r="A312">
        <v>309.00977</v>
      </c>
      <c r="B312">
        <v>1.5450077</v>
      </c>
      <c r="C312">
        <v>3.0060568000000001</v>
      </c>
      <c r="D312">
        <f t="shared" si="4"/>
        <v>306.42780835881751</v>
      </c>
      <c r="K312" s="1">
        <v>0.91641203703703711</v>
      </c>
      <c r="L312">
        <v>1810</v>
      </c>
      <c r="M312" t="s">
        <v>6</v>
      </c>
    </row>
    <row r="313" spans="1:13" x14ac:dyDescent="0.3">
      <c r="A313">
        <v>310.00977</v>
      </c>
      <c r="B313">
        <v>1.5493025</v>
      </c>
      <c r="C313">
        <v>2.9943306000000001</v>
      </c>
      <c r="D313">
        <f t="shared" si="4"/>
        <v>305.23247706422018</v>
      </c>
      <c r="K313" s="1">
        <v>0.91642361111111104</v>
      </c>
      <c r="L313">
        <v>1805</v>
      </c>
      <c r="M313" t="s">
        <v>6</v>
      </c>
    </row>
    <row r="314" spans="1:13" x14ac:dyDescent="0.3">
      <c r="A314">
        <v>311.00977</v>
      </c>
      <c r="B314">
        <v>1.5544453</v>
      </c>
      <c r="C314">
        <v>2.9819716999999999</v>
      </c>
      <c r="D314">
        <f t="shared" si="4"/>
        <v>303.97265035677879</v>
      </c>
      <c r="K314" s="1">
        <v>0.91643518518518519</v>
      </c>
      <c r="L314">
        <v>1801</v>
      </c>
      <c r="M314" t="s">
        <v>6</v>
      </c>
    </row>
    <row r="315" spans="1:13" x14ac:dyDescent="0.3">
      <c r="A315">
        <v>312.00977</v>
      </c>
      <c r="B315">
        <v>1.5595872</v>
      </c>
      <c r="C315">
        <v>2.9678513999999998</v>
      </c>
      <c r="D315">
        <f t="shared" si="4"/>
        <v>302.53327217125383</v>
      </c>
      <c r="K315" s="1">
        <v>0.91644675925925922</v>
      </c>
      <c r="L315">
        <v>1796</v>
      </c>
      <c r="M315" t="s">
        <v>6</v>
      </c>
    </row>
    <row r="316" spans="1:13" x14ac:dyDescent="0.3">
      <c r="A316">
        <v>313.00977</v>
      </c>
      <c r="B316">
        <v>1.5648111</v>
      </c>
      <c r="C316">
        <v>2.9528379</v>
      </c>
      <c r="D316">
        <f t="shared" si="4"/>
        <v>301.00284403669724</v>
      </c>
      <c r="K316" s="1">
        <v>0.91645833333333337</v>
      </c>
      <c r="L316">
        <v>1791</v>
      </c>
      <c r="M316" t="s">
        <v>6</v>
      </c>
    </row>
    <row r="317" spans="1:13" x14ac:dyDescent="0.3">
      <c r="A317">
        <v>314.00977</v>
      </c>
      <c r="B317">
        <v>1.5704558</v>
      </c>
      <c r="C317">
        <v>2.9393942000000002</v>
      </c>
      <c r="D317">
        <f t="shared" si="4"/>
        <v>299.63243628950056</v>
      </c>
      <c r="K317" s="1">
        <v>0.9164699074074073</v>
      </c>
      <c r="L317">
        <v>1787</v>
      </c>
      <c r="M317" t="s">
        <v>6</v>
      </c>
    </row>
    <row r="318" spans="1:13" x14ac:dyDescent="0.3">
      <c r="A318">
        <v>315.00977</v>
      </c>
      <c r="B318">
        <v>1.5756699999999999</v>
      </c>
      <c r="C318">
        <v>2.9275627000000002</v>
      </c>
      <c r="D318">
        <f t="shared" si="4"/>
        <v>298.42637104994901</v>
      </c>
      <c r="K318" s="1">
        <v>0.91648148148148145</v>
      </c>
      <c r="L318">
        <v>1781</v>
      </c>
      <c r="M318" t="s">
        <v>6</v>
      </c>
    </row>
    <row r="319" spans="1:13" x14ac:dyDescent="0.3">
      <c r="A319">
        <v>316.00977</v>
      </c>
      <c r="B319">
        <v>1.5806412000000001</v>
      </c>
      <c r="C319">
        <v>2.9139260999999999</v>
      </c>
      <c r="D319">
        <f t="shared" si="4"/>
        <v>297.03629969418961</v>
      </c>
      <c r="K319" s="1">
        <v>0.9164930555555556</v>
      </c>
      <c r="L319">
        <v>1775</v>
      </c>
      <c r="M319" t="s">
        <v>6</v>
      </c>
    </row>
    <row r="320" spans="1:13" x14ac:dyDescent="0.3">
      <c r="A320">
        <v>317.00977</v>
      </c>
      <c r="B320">
        <v>1.5850536</v>
      </c>
      <c r="C320">
        <v>2.9044116</v>
      </c>
      <c r="D320">
        <f t="shared" si="4"/>
        <v>296.06642201834859</v>
      </c>
      <c r="K320" s="1">
        <v>0.91650462962962964</v>
      </c>
      <c r="L320">
        <v>1770</v>
      </c>
      <c r="M320" t="s">
        <v>6</v>
      </c>
    </row>
    <row r="321" spans="1:13" x14ac:dyDescent="0.3">
      <c r="A321">
        <v>318.00977</v>
      </c>
      <c r="B321">
        <v>1.5890687999999999</v>
      </c>
      <c r="C321">
        <v>2.8887328999999999</v>
      </c>
      <c r="D321">
        <f t="shared" si="4"/>
        <v>294.4681855249745</v>
      </c>
      <c r="K321" s="1">
        <v>0.91651620370370368</v>
      </c>
      <c r="L321">
        <v>1766</v>
      </c>
      <c r="M321" t="s">
        <v>6</v>
      </c>
    </row>
    <row r="322" spans="1:13" x14ac:dyDescent="0.3">
      <c r="A322">
        <v>319.00977</v>
      </c>
      <c r="B322">
        <v>1.5936511</v>
      </c>
      <c r="C322">
        <v>2.8776530999999999</v>
      </c>
      <c r="D322">
        <f t="shared" si="4"/>
        <v>293.33874617737001</v>
      </c>
      <c r="K322" s="1">
        <v>0.91652777777777772</v>
      </c>
      <c r="L322">
        <v>1762</v>
      </c>
      <c r="M322" t="s">
        <v>6</v>
      </c>
    </row>
    <row r="323" spans="1:13" x14ac:dyDescent="0.3">
      <c r="A323">
        <v>320.00977</v>
      </c>
      <c r="B323">
        <v>1.6005925000000001</v>
      </c>
      <c r="C323">
        <v>2.8652790000000001</v>
      </c>
      <c r="D323">
        <f t="shared" si="4"/>
        <v>292.07737003058105</v>
      </c>
      <c r="K323" s="1">
        <v>0.91653935185185187</v>
      </c>
      <c r="L323">
        <v>1756</v>
      </c>
      <c r="M323" t="s">
        <v>6</v>
      </c>
    </row>
    <row r="324" spans="1:13" x14ac:dyDescent="0.3">
      <c r="A324">
        <v>321.00977</v>
      </c>
      <c r="B324">
        <v>1.6052161</v>
      </c>
      <c r="C324">
        <v>2.8543186</v>
      </c>
      <c r="D324">
        <f t="shared" si="4"/>
        <v>290.96010193679916</v>
      </c>
      <c r="K324" s="1">
        <v>0.91655092592592602</v>
      </c>
      <c r="L324">
        <v>1751</v>
      </c>
      <c r="M324" t="s">
        <v>6</v>
      </c>
    </row>
    <row r="325" spans="1:13" x14ac:dyDescent="0.3">
      <c r="A325">
        <v>322.00977</v>
      </c>
      <c r="B325">
        <v>1.6109072</v>
      </c>
      <c r="C325">
        <v>2.8422348</v>
      </c>
      <c r="D325">
        <f t="shared" ref="D325:D388" si="5">C325/9.81*1000</f>
        <v>289.72831804281344</v>
      </c>
      <c r="K325" s="1">
        <v>0.91656249999999995</v>
      </c>
      <c r="L325">
        <v>1746</v>
      </c>
      <c r="M325" t="s">
        <v>6</v>
      </c>
    </row>
    <row r="326" spans="1:13" x14ac:dyDescent="0.3">
      <c r="A326">
        <v>323.00977</v>
      </c>
      <c r="B326">
        <v>1.6139865</v>
      </c>
      <c r="C326">
        <v>2.826756</v>
      </c>
      <c r="D326">
        <f t="shared" si="5"/>
        <v>288.1504587155963</v>
      </c>
      <c r="K326" s="1">
        <v>0.9165740740740741</v>
      </c>
      <c r="L326">
        <v>1742</v>
      </c>
      <c r="M326" t="s">
        <v>6</v>
      </c>
    </row>
    <row r="327" spans="1:13" x14ac:dyDescent="0.3">
      <c r="A327">
        <v>324.00977</v>
      </c>
      <c r="B327">
        <v>1.6215283</v>
      </c>
      <c r="C327">
        <v>2.8164408000000001</v>
      </c>
      <c r="D327">
        <f t="shared" si="5"/>
        <v>287.09896024464831</v>
      </c>
      <c r="K327" s="1">
        <v>0.91658564814814814</v>
      </c>
      <c r="L327">
        <v>1737</v>
      </c>
      <c r="M327" t="s">
        <v>6</v>
      </c>
    </row>
    <row r="328" spans="1:13" x14ac:dyDescent="0.3">
      <c r="A328">
        <v>325.00977</v>
      </c>
      <c r="B328">
        <v>1.6246109</v>
      </c>
      <c r="C328">
        <v>2.7987666</v>
      </c>
      <c r="D328">
        <f t="shared" si="5"/>
        <v>285.29730886850155</v>
      </c>
      <c r="K328" s="1">
        <v>0.91659722222222229</v>
      </c>
      <c r="L328">
        <v>1730</v>
      </c>
      <c r="M328" t="s">
        <v>6</v>
      </c>
    </row>
    <row r="329" spans="1:13" x14ac:dyDescent="0.3">
      <c r="A329">
        <v>326.00977</v>
      </c>
      <c r="B329">
        <v>1.6304185</v>
      </c>
      <c r="C329">
        <v>2.7852451999999999</v>
      </c>
      <c r="D329">
        <f t="shared" si="5"/>
        <v>283.91898063200807</v>
      </c>
      <c r="K329" s="1">
        <v>0.91660879629629621</v>
      </c>
      <c r="L329">
        <v>1726</v>
      </c>
      <c r="M329" t="s">
        <v>6</v>
      </c>
    </row>
    <row r="330" spans="1:13" x14ac:dyDescent="0.3">
      <c r="A330">
        <v>327.00977</v>
      </c>
      <c r="B330">
        <v>1.6358782000000001</v>
      </c>
      <c r="C330">
        <v>2.7766643000000002</v>
      </c>
      <c r="D330">
        <f t="shared" si="5"/>
        <v>283.04427115188582</v>
      </c>
      <c r="K330" s="1">
        <v>0.91662037037037036</v>
      </c>
      <c r="L330">
        <v>1720</v>
      </c>
      <c r="M330" t="s">
        <v>6</v>
      </c>
    </row>
    <row r="331" spans="1:13" x14ac:dyDescent="0.3">
      <c r="A331">
        <v>328.00977</v>
      </c>
      <c r="B331">
        <v>1.6379357999999999</v>
      </c>
      <c r="C331">
        <v>2.7556615</v>
      </c>
      <c r="D331">
        <f t="shared" si="5"/>
        <v>280.90331294597348</v>
      </c>
      <c r="K331" s="1">
        <v>0.91663194444444451</v>
      </c>
      <c r="L331">
        <v>1714</v>
      </c>
      <c r="M331" t="s">
        <v>6</v>
      </c>
    </row>
    <row r="332" spans="1:13" x14ac:dyDescent="0.3">
      <c r="A332">
        <v>329.00977</v>
      </c>
      <c r="B332">
        <v>1.6451889</v>
      </c>
      <c r="C332">
        <v>2.7456228999999999</v>
      </c>
      <c r="D332">
        <f t="shared" si="5"/>
        <v>279.88001019367994</v>
      </c>
      <c r="K332" s="1">
        <v>0.91664351851851855</v>
      </c>
      <c r="L332">
        <v>1710</v>
      </c>
      <c r="M332" t="s">
        <v>6</v>
      </c>
    </row>
    <row r="333" spans="1:13" x14ac:dyDescent="0.3">
      <c r="A333">
        <v>330.00977</v>
      </c>
      <c r="B333">
        <v>1.649883</v>
      </c>
      <c r="C333">
        <v>2.7312409999999998</v>
      </c>
      <c r="D333">
        <f t="shared" si="5"/>
        <v>278.41396534148828</v>
      </c>
      <c r="K333" s="1">
        <v>0.91665509259259259</v>
      </c>
      <c r="L333">
        <v>1703</v>
      </c>
      <c r="M333" t="s">
        <v>6</v>
      </c>
    </row>
    <row r="334" spans="1:13" x14ac:dyDescent="0.3">
      <c r="A334">
        <v>331.00977</v>
      </c>
      <c r="B334">
        <v>1.6548145999999999</v>
      </c>
      <c r="C334">
        <v>2.7157795</v>
      </c>
      <c r="D334">
        <f t="shared" si="5"/>
        <v>276.83786952089702</v>
      </c>
      <c r="K334" s="1">
        <v>0.91666666666666663</v>
      </c>
      <c r="L334">
        <v>1699</v>
      </c>
      <c r="M334" t="s">
        <v>6</v>
      </c>
    </row>
    <row r="335" spans="1:13" x14ac:dyDescent="0.3">
      <c r="A335">
        <v>332.00977</v>
      </c>
      <c r="B335">
        <v>1.6599979</v>
      </c>
      <c r="C335">
        <v>2.6998986999999999</v>
      </c>
      <c r="D335">
        <f t="shared" si="5"/>
        <v>275.21903160040773</v>
      </c>
      <c r="K335" s="1">
        <v>0.91667824074074078</v>
      </c>
      <c r="L335">
        <v>1694</v>
      </c>
      <c r="M335" t="s">
        <v>6</v>
      </c>
    </row>
    <row r="336" spans="1:13" x14ac:dyDescent="0.3">
      <c r="A336">
        <v>333.00977</v>
      </c>
      <c r="B336">
        <v>1.6630305999999999</v>
      </c>
      <c r="C336">
        <v>2.6802389999999998</v>
      </c>
      <c r="D336">
        <f t="shared" si="5"/>
        <v>273.21498470948006</v>
      </c>
      <c r="K336" s="1">
        <v>0.91668981481481471</v>
      </c>
      <c r="L336">
        <v>1687</v>
      </c>
      <c r="M336" t="s">
        <v>6</v>
      </c>
    </row>
    <row r="337" spans="1:13" x14ac:dyDescent="0.3">
      <c r="A337">
        <v>334.00977</v>
      </c>
      <c r="B337">
        <v>1.6695042</v>
      </c>
      <c r="C337">
        <v>2.6704938</v>
      </c>
      <c r="D337">
        <f t="shared" si="5"/>
        <v>272.22159021406731</v>
      </c>
      <c r="K337" s="1">
        <v>0.91670138888888886</v>
      </c>
      <c r="L337">
        <v>1682</v>
      </c>
      <c r="M337" t="s">
        <v>6</v>
      </c>
    </row>
    <row r="338" spans="1:13" x14ac:dyDescent="0.3">
      <c r="A338">
        <v>335.00977</v>
      </c>
      <c r="B338">
        <v>1.6742117000000001</v>
      </c>
      <c r="C338">
        <v>2.6507554</v>
      </c>
      <c r="D338">
        <f t="shared" si="5"/>
        <v>270.20952089704383</v>
      </c>
      <c r="K338" s="1">
        <v>0.91671296296296301</v>
      </c>
      <c r="L338">
        <v>1674</v>
      </c>
      <c r="M338" t="s">
        <v>6</v>
      </c>
    </row>
    <row r="339" spans="1:13" x14ac:dyDescent="0.3">
      <c r="A339">
        <v>336.00977</v>
      </c>
      <c r="B339">
        <v>1.6790369999999999</v>
      </c>
      <c r="C339">
        <v>2.6354565999999999</v>
      </c>
      <c r="D339">
        <f t="shared" si="5"/>
        <v>268.65001019367992</v>
      </c>
      <c r="K339" s="1">
        <v>0.91672453703703705</v>
      </c>
      <c r="L339">
        <v>1669</v>
      </c>
      <c r="M339" t="s">
        <v>6</v>
      </c>
    </row>
    <row r="340" spans="1:13" x14ac:dyDescent="0.3">
      <c r="A340">
        <v>337.00977</v>
      </c>
      <c r="B340">
        <v>1.6828407999999999</v>
      </c>
      <c r="C340">
        <v>2.6218059</v>
      </c>
      <c r="D340">
        <f t="shared" si="5"/>
        <v>267.25850152905196</v>
      </c>
      <c r="K340" s="1">
        <v>0.91673611111111108</v>
      </c>
      <c r="L340">
        <v>1664</v>
      </c>
      <c r="M340" t="s">
        <v>6</v>
      </c>
    </row>
    <row r="341" spans="1:13" x14ac:dyDescent="0.3">
      <c r="A341">
        <v>338.00977</v>
      </c>
      <c r="B341">
        <v>1.6894127000000001</v>
      </c>
      <c r="C341">
        <v>2.6021101</v>
      </c>
      <c r="D341">
        <f t="shared" si="5"/>
        <v>265.25077471967381</v>
      </c>
      <c r="K341" s="1">
        <v>0.91674768518518512</v>
      </c>
      <c r="L341">
        <v>1656</v>
      </c>
      <c r="M341" t="s">
        <v>6</v>
      </c>
    </row>
    <row r="342" spans="1:13" x14ac:dyDescent="0.3">
      <c r="A342">
        <v>339.00977</v>
      </c>
      <c r="B342">
        <v>1.6941771999999999</v>
      </c>
      <c r="C342">
        <v>2.5853093</v>
      </c>
      <c r="D342">
        <f t="shared" si="5"/>
        <v>263.53815494393473</v>
      </c>
      <c r="K342" s="1">
        <v>0.91675925925925927</v>
      </c>
      <c r="L342">
        <v>1650</v>
      </c>
      <c r="M342" t="s">
        <v>6</v>
      </c>
    </row>
    <row r="343" spans="1:13" x14ac:dyDescent="0.3">
      <c r="A343">
        <v>340.00977</v>
      </c>
      <c r="B343">
        <v>1.6994465999999999</v>
      </c>
      <c r="C343">
        <v>2.5672790999999999</v>
      </c>
      <c r="D343">
        <f t="shared" si="5"/>
        <v>261.7002140672783</v>
      </c>
      <c r="K343" s="1">
        <v>0.91677083333333342</v>
      </c>
      <c r="L343">
        <v>1644</v>
      </c>
      <c r="M343" t="s">
        <v>6</v>
      </c>
    </row>
    <row r="344" spans="1:13" x14ac:dyDescent="0.3">
      <c r="A344">
        <v>341.00977</v>
      </c>
      <c r="B344">
        <v>1.7057180000000001</v>
      </c>
      <c r="C344">
        <v>2.5482426</v>
      </c>
      <c r="D344">
        <f t="shared" si="5"/>
        <v>259.75969418960244</v>
      </c>
      <c r="K344" s="1">
        <v>0.91678240740740735</v>
      </c>
      <c r="L344">
        <v>1637</v>
      </c>
      <c r="M344" t="s">
        <v>6</v>
      </c>
    </row>
    <row r="345" spans="1:13" x14ac:dyDescent="0.3">
      <c r="A345">
        <v>342.00977</v>
      </c>
      <c r="B345">
        <v>1.7088648</v>
      </c>
      <c r="C345">
        <v>2.5272001999999998</v>
      </c>
      <c r="D345">
        <f t="shared" si="5"/>
        <v>257.61469928644237</v>
      </c>
      <c r="K345" s="1">
        <v>0.9167939814814815</v>
      </c>
      <c r="L345">
        <v>1630</v>
      </c>
      <c r="M345" t="s">
        <v>6</v>
      </c>
    </row>
    <row r="346" spans="1:13" x14ac:dyDescent="0.3">
      <c r="A346">
        <v>343.00977</v>
      </c>
      <c r="B346">
        <v>1.7146819</v>
      </c>
      <c r="C346">
        <v>2.5099814</v>
      </c>
      <c r="D346">
        <f t="shared" si="5"/>
        <v>255.85946992864422</v>
      </c>
      <c r="K346" s="1">
        <v>0.91680555555555554</v>
      </c>
      <c r="L346">
        <v>1622</v>
      </c>
      <c r="M346" t="s">
        <v>6</v>
      </c>
    </row>
    <row r="347" spans="1:13" x14ac:dyDescent="0.3">
      <c r="A347">
        <v>344.00977</v>
      </c>
      <c r="B347">
        <v>1.7203491</v>
      </c>
      <c r="C347">
        <v>2.4886224000000001</v>
      </c>
      <c r="D347">
        <f t="shared" si="5"/>
        <v>253.68220183486241</v>
      </c>
      <c r="K347" s="1">
        <v>0.91681712962962969</v>
      </c>
      <c r="L347">
        <v>1615</v>
      </c>
      <c r="M347" t="s">
        <v>6</v>
      </c>
    </row>
    <row r="348" spans="1:13" x14ac:dyDescent="0.3">
      <c r="A348">
        <v>345.00977</v>
      </c>
      <c r="B348">
        <v>1.7246220999999999</v>
      </c>
      <c r="C348">
        <v>2.4754710000000002</v>
      </c>
      <c r="D348">
        <f t="shared" si="5"/>
        <v>252.34159021406728</v>
      </c>
      <c r="K348" s="1">
        <v>0.91682870370370362</v>
      </c>
      <c r="L348">
        <v>1607</v>
      </c>
      <c r="M348" t="s">
        <v>6</v>
      </c>
    </row>
    <row r="349" spans="1:13" x14ac:dyDescent="0.3">
      <c r="A349">
        <v>346.00977</v>
      </c>
      <c r="B349">
        <v>1.7293984</v>
      </c>
      <c r="C349">
        <v>2.4463879999999998</v>
      </c>
      <c r="D349">
        <f t="shared" si="5"/>
        <v>249.37696228338427</v>
      </c>
      <c r="K349" s="1">
        <v>0.91684027777777777</v>
      </c>
      <c r="L349">
        <v>1599</v>
      </c>
      <c r="M349" t="s">
        <v>6</v>
      </c>
    </row>
    <row r="350" spans="1:13" x14ac:dyDescent="0.3">
      <c r="A350">
        <v>347.00977</v>
      </c>
      <c r="B350">
        <v>1.7356191999999999</v>
      </c>
      <c r="C350">
        <v>2.4289383999999998</v>
      </c>
      <c r="D350">
        <f t="shared" si="5"/>
        <v>247.59820591233432</v>
      </c>
      <c r="K350" s="1">
        <v>0.91685185185185192</v>
      </c>
      <c r="L350">
        <v>1593</v>
      </c>
      <c r="M350" t="s">
        <v>6</v>
      </c>
    </row>
    <row r="351" spans="1:13" x14ac:dyDescent="0.3">
      <c r="A351">
        <v>348.00977</v>
      </c>
      <c r="B351">
        <v>1.7388827</v>
      </c>
      <c r="C351">
        <v>2.4084935000000001</v>
      </c>
      <c r="D351">
        <f t="shared" si="5"/>
        <v>245.51411824668705</v>
      </c>
      <c r="K351" s="1">
        <v>0.91686342592592596</v>
      </c>
      <c r="L351">
        <v>1583</v>
      </c>
      <c r="M351" t="s">
        <v>6</v>
      </c>
    </row>
    <row r="352" spans="1:13" x14ac:dyDescent="0.3">
      <c r="A352">
        <v>349.00977</v>
      </c>
      <c r="B352">
        <v>1.7441082999999999</v>
      </c>
      <c r="C352">
        <v>2.3817797000000001</v>
      </c>
      <c r="D352">
        <f t="shared" si="5"/>
        <v>242.790998980632</v>
      </c>
      <c r="K352" s="1">
        <v>0.916875</v>
      </c>
      <c r="L352">
        <v>1575</v>
      </c>
      <c r="M352" t="s">
        <v>6</v>
      </c>
    </row>
    <row r="353" spans="1:13" x14ac:dyDescent="0.3">
      <c r="A353">
        <v>350.00977</v>
      </c>
      <c r="B353">
        <v>1.750078</v>
      </c>
      <c r="C353">
        <v>2.3595904999999999</v>
      </c>
      <c r="D353">
        <f t="shared" si="5"/>
        <v>240.52910295616718</v>
      </c>
      <c r="K353" s="1">
        <v>0.91688657407407403</v>
      </c>
      <c r="L353">
        <v>1567</v>
      </c>
      <c r="M353" t="s">
        <v>6</v>
      </c>
    </row>
    <row r="354" spans="1:13" x14ac:dyDescent="0.3">
      <c r="A354">
        <v>351.00977</v>
      </c>
      <c r="B354">
        <v>1.7539787</v>
      </c>
      <c r="C354">
        <v>2.3275456000000001</v>
      </c>
      <c r="D354">
        <f t="shared" si="5"/>
        <v>237.26254841997962</v>
      </c>
      <c r="K354" s="1">
        <v>0.91689814814814818</v>
      </c>
      <c r="L354">
        <v>1557</v>
      </c>
      <c r="M354" t="s">
        <v>6</v>
      </c>
    </row>
    <row r="355" spans="1:13" x14ac:dyDescent="0.3">
      <c r="A355">
        <v>352.00977</v>
      </c>
      <c r="B355">
        <v>1.7599635</v>
      </c>
      <c r="C355">
        <v>2.2977325999999998</v>
      </c>
      <c r="D355">
        <f t="shared" si="5"/>
        <v>234.22350662589193</v>
      </c>
      <c r="K355" s="1">
        <v>0.91690972222222211</v>
      </c>
      <c r="L355">
        <v>1549</v>
      </c>
      <c r="M355" t="s">
        <v>6</v>
      </c>
    </row>
    <row r="356" spans="1:13" x14ac:dyDescent="0.3">
      <c r="A356">
        <v>353.00977</v>
      </c>
      <c r="B356">
        <v>1.764812</v>
      </c>
      <c r="C356">
        <v>2.2637662999999999</v>
      </c>
      <c r="D356">
        <f t="shared" si="5"/>
        <v>230.76109072375127</v>
      </c>
      <c r="K356" s="1">
        <v>0.91692129629629626</v>
      </c>
      <c r="L356">
        <v>1536</v>
      </c>
      <c r="M356" t="s">
        <v>6</v>
      </c>
    </row>
    <row r="357" spans="1:13" x14ac:dyDescent="0.3">
      <c r="A357">
        <v>354.00977</v>
      </c>
      <c r="B357">
        <v>1.7698548000000001</v>
      </c>
      <c r="C357">
        <v>2.2260906999999999</v>
      </c>
      <c r="D357">
        <f t="shared" si="5"/>
        <v>226.92056065239549</v>
      </c>
      <c r="K357" s="1">
        <v>0.91693287037037041</v>
      </c>
      <c r="L357">
        <v>1524</v>
      </c>
      <c r="M357" t="s">
        <v>6</v>
      </c>
    </row>
    <row r="358" spans="1:13" x14ac:dyDescent="0.3">
      <c r="A358">
        <v>355.00977</v>
      </c>
      <c r="B358">
        <v>1.7744092</v>
      </c>
      <c r="C358">
        <v>2.1983263000000002</v>
      </c>
      <c r="D358">
        <f t="shared" si="5"/>
        <v>224.09034658511723</v>
      </c>
      <c r="K358" s="1">
        <v>0.91694444444444445</v>
      </c>
      <c r="L358">
        <v>1511</v>
      </c>
      <c r="M358" t="s">
        <v>6</v>
      </c>
    </row>
    <row r="359" spans="1:13" x14ac:dyDescent="0.3">
      <c r="A359">
        <v>356.00977</v>
      </c>
      <c r="B359">
        <v>1.7801199999999999</v>
      </c>
      <c r="C359">
        <v>2.1652653000000002</v>
      </c>
      <c r="D359">
        <f t="shared" si="5"/>
        <v>220.72021406727831</v>
      </c>
      <c r="K359" s="1">
        <v>0.91695601851851849</v>
      </c>
      <c r="L359">
        <v>1497</v>
      </c>
      <c r="M359" t="s">
        <v>6</v>
      </c>
    </row>
    <row r="360" spans="1:13" x14ac:dyDescent="0.3">
      <c r="A360">
        <v>357.00977</v>
      </c>
      <c r="B360">
        <v>1.7848386999999999</v>
      </c>
      <c r="C360">
        <v>2.1307299</v>
      </c>
      <c r="D360">
        <f t="shared" si="5"/>
        <v>217.19978593272168</v>
      </c>
      <c r="K360" s="1">
        <v>0.91696759259259253</v>
      </c>
      <c r="L360">
        <v>1485</v>
      </c>
      <c r="M360" t="s">
        <v>6</v>
      </c>
    </row>
    <row r="361" spans="1:13" x14ac:dyDescent="0.3">
      <c r="A361">
        <v>358.00977</v>
      </c>
      <c r="B361">
        <v>1.7917314</v>
      </c>
      <c r="C361">
        <v>2.0949917</v>
      </c>
      <c r="D361">
        <f t="shared" si="5"/>
        <v>213.556748216106</v>
      </c>
      <c r="K361" s="1">
        <v>0.91697916666666668</v>
      </c>
      <c r="L361">
        <v>1473</v>
      </c>
      <c r="M361" t="s">
        <v>6</v>
      </c>
    </row>
    <row r="362" spans="1:13" x14ac:dyDescent="0.3">
      <c r="A362">
        <v>359.00977</v>
      </c>
      <c r="B362">
        <v>1.7945513</v>
      </c>
      <c r="C362">
        <v>2.0549088000000002</v>
      </c>
      <c r="D362">
        <f t="shared" si="5"/>
        <v>209.4708256880734</v>
      </c>
      <c r="K362" s="1">
        <v>0.91699074074074083</v>
      </c>
      <c r="L362">
        <v>1458</v>
      </c>
      <c r="M362" t="s">
        <v>6</v>
      </c>
    </row>
    <row r="363" spans="1:13" x14ac:dyDescent="0.3">
      <c r="A363">
        <v>360.00977</v>
      </c>
      <c r="B363">
        <v>1.7986065</v>
      </c>
      <c r="C363">
        <v>2.0184256999999999</v>
      </c>
      <c r="D363">
        <f t="shared" si="5"/>
        <v>205.75185524974512</v>
      </c>
      <c r="K363" s="1">
        <v>0.91700231481481476</v>
      </c>
      <c r="L363">
        <v>1445</v>
      </c>
      <c r="M363" t="s">
        <v>6</v>
      </c>
    </row>
    <row r="364" spans="1:13" x14ac:dyDescent="0.3">
      <c r="A364">
        <v>361.00977</v>
      </c>
      <c r="B364">
        <v>1.8053459000000001</v>
      </c>
      <c r="C364">
        <v>1.9685520000000001</v>
      </c>
      <c r="D364">
        <f t="shared" si="5"/>
        <v>200.66788990825688</v>
      </c>
      <c r="K364" s="1">
        <v>0.91701388888888891</v>
      </c>
      <c r="L364">
        <v>1428</v>
      </c>
      <c r="M364" t="s">
        <v>6</v>
      </c>
    </row>
    <row r="365" spans="1:13" x14ac:dyDescent="0.3">
      <c r="A365">
        <v>362.00977</v>
      </c>
      <c r="B365">
        <v>1.8101214000000001</v>
      </c>
      <c r="C365">
        <v>1.9180405</v>
      </c>
      <c r="D365">
        <f t="shared" si="5"/>
        <v>195.51890927624871</v>
      </c>
      <c r="K365" s="1">
        <v>0.91702546296296295</v>
      </c>
      <c r="L365">
        <v>1413</v>
      </c>
      <c r="M365" t="s">
        <v>6</v>
      </c>
    </row>
    <row r="366" spans="1:13" x14ac:dyDescent="0.3">
      <c r="A366">
        <v>363.00977</v>
      </c>
      <c r="B366">
        <v>1.8153169</v>
      </c>
      <c r="C366">
        <v>1.8660988999999999</v>
      </c>
      <c r="D366">
        <f t="shared" si="5"/>
        <v>190.22414882772679</v>
      </c>
      <c r="K366" s="1">
        <v>0.91703703703703709</v>
      </c>
      <c r="L366">
        <v>1394</v>
      </c>
      <c r="M366" t="s">
        <v>6</v>
      </c>
    </row>
    <row r="367" spans="1:13" x14ac:dyDescent="0.3">
      <c r="A367">
        <v>364.00977</v>
      </c>
      <c r="B367">
        <v>1.8204279999999999</v>
      </c>
      <c r="C367">
        <v>1.7920453999999999</v>
      </c>
      <c r="D367">
        <f t="shared" si="5"/>
        <v>182.67537206931701</v>
      </c>
      <c r="K367" s="1">
        <v>0.91704861111111102</v>
      </c>
      <c r="L367">
        <v>1374</v>
      </c>
      <c r="M367" t="s">
        <v>6</v>
      </c>
    </row>
    <row r="368" spans="1:13" x14ac:dyDescent="0.3">
      <c r="A368">
        <v>365.00977</v>
      </c>
      <c r="B368">
        <v>1.8255634999999999</v>
      </c>
      <c r="C368">
        <v>1.7124657999999999</v>
      </c>
      <c r="D368">
        <f t="shared" si="5"/>
        <v>174.56328236493374</v>
      </c>
      <c r="K368" s="1">
        <v>0.91706018518518517</v>
      </c>
      <c r="L368">
        <v>1353</v>
      </c>
      <c r="M368" t="s">
        <v>6</v>
      </c>
    </row>
    <row r="369" spans="1:13" x14ac:dyDescent="0.3">
      <c r="A369">
        <v>366.00977</v>
      </c>
      <c r="B369">
        <v>1.8301117</v>
      </c>
      <c r="C369">
        <v>0.81301855999999995</v>
      </c>
      <c r="D369">
        <f t="shared" si="5"/>
        <v>82.87650968399592</v>
      </c>
      <c r="K369" s="1">
        <v>0.91707175925925932</v>
      </c>
      <c r="L369">
        <v>1323</v>
      </c>
      <c r="M369" t="s">
        <v>6</v>
      </c>
    </row>
    <row r="370" spans="1:13" x14ac:dyDescent="0.3">
      <c r="A370">
        <v>367.00977</v>
      </c>
      <c r="B370">
        <v>1.8346161000000001</v>
      </c>
      <c r="C370">
        <v>0.83451383999999995</v>
      </c>
      <c r="D370">
        <f t="shared" si="5"/>
        <v>85.067669724770624</v>
      </c>
      <c r="K370" s="1">
        <v>0.91708333333333336</v>
      </c>
      <c r="L370">
        <v>1293</v>
      </c>
      <c r="M370" t="s">
        <v>6</v>
      </c>
    </row>
    <row r="371" spans="1:13" x14ac:dyDescent="0.3">
      <c r="A371">
        <v>368.00977</v>
      </c>
      <c r="B371">
        <v>1.8398123</v>
      </c>
      <c r="C371">
        <v>0.85352278000000004</v>
      </c>
      <c r="D371">
        <f t="shared" si="5"/>
        <v>87.005380224260961</v>
      </c>
      <c r="K371" s="1">
        <v>0.9170949074074074</v>
      </c>
      <c r="L371">
        <v>928</v>
      </c>
      <c r="M371" t="s">
        <v>6</v>
      </c>
    </row>
    <row r="372" spans="1:13" x14ac:dyDescent="0.3">
      <c r="A372">
        <v>369.00977</v>
      </c>
      <c r="B372">
        <v>1.8441726000000001</v>
      </c>
      <c r="C372">
        <v>0.86324661999999996</v>
      </c>
      <c r="D372">
        <f t="shared" si="5"/>
        <v>87.99659734964321</v>
      </c>
      <c r="K372" s="1">
        <v>0.91710648148148144</v>
      </c>
      <c r="L372">
        <v>930</v>
      </c>
      <c r="M372" t="s">
        <v>6</v>
      </c>
    </row>
    <row r="373" spans="1:13" x14ac:dyDescent="0.3">
      <c r="A373">
        <v>370.00977</v>
      </c>
      <c r="B373">
        <v>1.8507464</v>
      </c>
      <c r="C373">
        <v>0.87226039</v>
      </c>
      <c r="D373">
        <f t="shared" si="5"/>
        <v>88.915432212028534</v>
      </c>
      <c r="K373" s="1">
        <v>0.91711805555555559</v>
      </c>
      <c r="L373">
        <v>934</v>
      </c>
      <c r="M373" t="s">
        <v>6</v>
      </c>
    </row>
    <row r="374" spans="1:13" x14ac:dyDescent="0.3">
      <c r="A374">
        <v>371.00977</v>
      </c>
      <c r="B374">
        <v>1.8548709000000001</v>
      </c>
      <c r="C374">
        <v>0.87423759999999995</v>
      </c>
      <c r="D374">
        <f t="shared" si="5"/>
        <v>89.116982670744122</v>
      </c>
      <c r="K374" s="1">
        <v>0.91712962962962974</v>
      </c>
      <c r="L374">
        <v>936</v>
      </c>
      <c r="M374" t="s">
        <v>6</v>
      </c>
    </row>
    <row r="375" spans="1:13" x14ac:dyDescent="0.3">
      <c r="A375">
        <v>372.00977</v>
      </c>
      <c r="B375">
        <v>1.8596416</v>
      </c>
      <c r="C375">
        <v>0.87049626999999996</v>
      </c>
      <c r="D375">
        <f t="shared" si="5"/>
        <v>88.735603465851156</v>
      </c>
      <c r="K375" s="1">
        <v>0.91714120370370367</v>
      </c>
      <c r="L375">
        <v>938</v>
      </c>
      <c r="M375" t="s">
        <v>6</v>
      </c>
    </row>
    <row r="376" spans="1:13" x14ac:dyDescent="0.3">
      <c r="A376">
        <v>373.00977</v>
      </c>
      <c r="B376">
        <v>1.8656737000000001</v>
      </c>
      <c r="C376">
        <v>0.86887347999999998</v>
      </c>
      <c r="D376">
        <f t="shared" si="5"/>
        <v>88.570181447502549</v>
      </c>
      <c r="K376" s="1">
        <v>0.91715277777777782</v>
      </c>
      <c r="L376">
        <v>936</v>
      </c>
      <c r="M376" t="s">
        <v>6</v>
      </c>
    </row>
    <row r="377" spans="1:13" x14ac:dyDescent="0.3">
      <c r="A377">
        <v>374.00977</v>
      </c>
      <c r="B377">
        <v>1.8702601999999999</v>
      </c>
      <c r="C377">
        <v>0.86333161999999997</v>
      </c>
      <c r="D377">
        <f t="shared" si="5"/>
        <v>88.005261977573895</v>
      </c>
      <c r="K377" s="1">
        <v>0.91716435185185186</v>
      </c>
      <c r="L377">
        <v>935</v>
      </c>
      <c r="M377" t="s">
        <v>6</v>
      </c>
    </row>
    <row r="378" spans="1:13" x14ac:dyDescent="0.3">
      <c r="A378">
        <v>375.00977</v>
      </c>
      <c r="B378">
        <v>1.876212</v>
      </c>
      <c r="C378">
        <v>0.85924935000000002</v>
      </c>
      <c r="D378">
        <f t="shared" si="5"/>
        <v>87.589128440366963</v>
      </c>
      <c r="K378" s="1">
        <v>0.91717592592592589</v>
      </c>
      <c r="L378">
        <v>933</v>
      </c>
      <c r="M378" t="s">
        <v>6</v>
      </c>
    </row>
    <row r="379" spans="1:13" x14ac:dyDescent="0.3">
      <c r="A379">
        <v>376.00977</v>
      </c>
      <c r="B379">
        <v>1.8797832999999999</v>
      </c>
      <c r="C379">
        <v>0.85186386000000003</v>
      </c>
      <c r="D379">
        <f t="shared" si="5"/>
        <v>86.836275229357796</v>
      </c>
      <c r="K379" s="1">
        <v>0.91718749999999993</v>
      </c>
      <c r="L379">
        <v>931</v>
      </c>
      <c r="M379" t="s">
        <v>6</v>
      </c>
    </row>
    <row r="380" spans="1:13" x14ac:dyDescent="0.3">
      <c r="A380">
        <v>377.00977</v>
      </c>
      <c r="B380">
        <v>1.8852357</v>
      </c>
      <c r="C380">
        <v>0.84252238000000002</v>
      </c>
      <c r="D380">
        <f t="shared" si="5"/>
        <v>85.884034658511709</v>
      </c>
      <c r="K380" s="1">
        <v>0.91719907407407408</v>
      </c>
      <c r="L380">
        <v>930</v>
      </c>
      <c r="M380" t="s">
        <v>6</v>
      </c>
    </row>
    <row r="381" spans="1:13" x14ac:dyDescent="0.3">
      <c r="A381">
        <v>378.00977</v>
      </c>
      <c r="B381">
        <v>1.8885031999999999</v>
      </c>
      <c r="C381">
        <v>0.83258896999999998</v>
      </c>
      <c r="D381">
        <f t="shared" si="5"/>
        <v>84.871454638124362</v>
      </c>
      <c r="K381" s="1">
        <v>0.91721064814814823</v>
      </c>
      <c r="L381">
        <v>927</v>
      </c>
      <c r="M381" t="s">
        <v>6</v>
      </c>
    </row>
    <row r="382" spans="1:13" x14ac:dyDescent="0.3">
      <c r="A382">
        <v>379.00977</v>
      </c>
      <c r="B382">
        <v>1.8951533</v>
      </c>
      <c r="C382">
        <v>0.82056034</v>
      </c>
      <c r="D382">
        <f t="shared" si="5"/>
        <v>83.645294597349633</v>
      </c>
      <c r="K382" s="1">
        <v>0.91722222222222216</v>
      </c>
      <c r="L382">
        <v>925</v>
      </c>
      <c r="M382" t="s">
        <v>6</v>
      </c>
    </row>
    <row r="383" spans="1:13" x14ac:dyDescent="0.3">
      <c r="A383">
        <v>380.00977</v>
      </c>
      <c r="B383">
        <v>1.8990767</v>
      </c>
      <c r="C383">
        <v>0.79602229999999996</v>
      </c>
      <c r="D383">
        <f t="shared" si="5"/>
        <v>81.143965341488268</v>
      </c>
      <c r="K383" s="1">
        <v>0.91723379629629631</v>
      </c>
      <c r="L383">
        <v>925</v>
      </c>
      <c r="M383" t="s">
        <v>6</v>
      </c>
    </row>
    <row r="384" spans="1:13" x14ac:dyDescent="0.3">
      <c r="A384">
        <v>381.00977</v>
      </c>
      <c r="B384">
        <v>1.9043448000000001</v>
      </c>
      <c r="C384">
        <v>0.75130134999999998</v>
      </c>
      <c r="D384">
        <f t="shared" si="5"/>
        <v>76.585254841997951</v>
      </c>
      <c r="K384" s="1">
        <v>0.91724537037037035</v>
      </c>
      <c r="L384">
        <v>923</v>
      </c>
      <c r="M384" t="s">
        <v>6</v>
      </c>
    </row>
    <row r="385" spans="1:13" x14ac:dyDescent="0.3">
      <c r="A385">
        <v>382.00977</v>
      </c>
      <c r="B385">
        <v>1.9128423000000001</v>
      </c>
      <c r="C385">
        <v>1.4764279999999999E-2</v>
      </c>
      <c r="D385">
        <f t="shared" si="5"/>
        <v>1.5050234454638125</v>
      </c>
      <c r="K385" s="1">
        <v>0.9172569444444445</v>
      </c>
      <c r="L385">
        <v>913</v>
      </c>
      <c r="M385" t="s">
        <v>6</v>
      </c>
    </row>
    <row r="386" spans="1:13" x14ac:dyDescent="0.3">
      <c r="A386">
        <v>383.00977</v>
      </c>
      <c r="B386">
        <v>1.9150275000000001</v>
      </c>
      <c r="C386">
        <v>1.5909348E-2</v>
      </c>
      <c r="D386">
        <f t="shared" si="5"/>
        <v>1.6217480122324159</v>
      </c>
      <c r="K386" s="1">
        <v>0.91726851851851843</v>
      </c>
      <c r="L386">
        <v>899</v>
      </c>
      <c r="M386" t="s">
        <v>6</v>
      </c>
    </row>
    <row r="387" spans="1:13" x14ac:dyDescent="0.3">
      <c r="A387">
        <v>384.00977</v>
      </c>
      <c r="B387">
        <v>1.9202431</v>
      </c>
      <c r="C387">
        <v>1.6738096000000001E-2</v>
      </c>
      <c r="D387">
        <f t="shared" si="5"/>
        <v>1.7062279306829764</v>
      </c>
      <c r="K387" s="1">
        <v>0.91728009259259258</v>
      </c>
      <c r="L387">
        <v>550</v>
      </c>
      <c r="M387" t="s">
        <v>6</v>
      </c>
    </row>
    <row r="388" spans="1:13" x14ac:dyDescent="0.3">
      <c r="A388">
        <v>385.00977</v>
      </c>
      <c r="B388">
        <v>1.925071</v>
      </c>
      <c r="C388">
        <v>1.4205129E-2</v>
      </c>
      <c r="D388">
        <f t="shared" si="5"/>
        <v>1.4480253822629969</v>
      </c>
      <c r="K388" s="1">
        <v>0.91729166666666673</v>
      </c>
      <c r="L388">
        <v>542</v>
      </c>
      <c r="M388" t="s">
        <v>6</v>
      </c>
    </row>
    <row r="389" spans="1:13" x14ac:dyDescent="0.3">
      <c r="A389">
        <v>386.00977</v>
      </c>
      <c r="B389">
        <v>1.9303277000000001</v>
      </c>
      <c r="C389">
        <v>1.5394058E-2</v>
      </c>
      <c r="D389">
        <f t="shared" ref="D389" si="6">C389/9.81*1000</f>
        <v>1.5692209989806321</v>
      </c>
      <c r="K389" s="1">
        <v>0.91730324074074077</v>
      </c>
      <c r="L389">
        <v>539</v>
      </c>
      <c r="M389" t="s">
        <v>6</v>
      </c>
    </row>
    <row r="390" spans="1:13" x14ac:dyDescent="0.3">
      <c r="K390" s="1">
        <v>0.91731481481481481</v>
      </c>
      <c r="L390">
        <v>538</v>
      </c>
      <c r="M390" t="s">
        <v>6</v>
      </c>
    </row>
    <row r="391" spans="1:13" x14ac:dyDescent="0.3">
      <c r="K391" s="1">
        <v>0.91732638888888884</v>
      </c>
      <c r="L391">
        <v>537</v>
      </c>
      <c r="M391" t="s">
        <v>6</v>
      </c>
    </row>
    <row r="392" spans="1:13" x14ac:dyDescent="0.3">
      <c r="K392" s="1">
        <v>0.91733796296296299</v>
      </c>
      <c r="L392">
        <v>536</v>
      </c>
      <c r="M392" t="s">
        <v>6</v>
      </c>
    </row>
    <row r="393" spans="1:13" x14ac:dyDescent="0.3">
      <c r="K393" s="1">
        <v>0.91734953703703714</v>
      </c>
      <c r="L393">
        <v>535</v>
      </c>
      <c r="M393" t="s">
        <v>6</v>
      </c>
    </row>
    <row r="394" spans="1:13" x14ac:dyDescent="0.3">
      <c r="K394" s="1">
        <v>0.91736111111111107</v>
      </c>
      <c r="L394">
        <v>534</v>
      </c>
      <c r="M394" t="s">
        <v>6</v>
      </c>
    </row>
    <row r="395" spans="1:13" x14ac:dyDescent="0.3">
      <c r="K395" s="1">
        <v>0.91737268518518522</v>
      </c>
      <c r="L395">
        <v>517</v>
      </c>
      <c r="M395" t="s">
        <v>6</v>
      </c>
    </row>
    <row r="396" spans="1:13" x14ac:dyDescent="0.3">
      <c r="K396" s="1">
        <v>0.91738425925925926</v>
      </c>
      <c r="L396">
        <v>441</v>
      </c>
      <c r="M396" t="s">
        <v>6</v>
      </c>
    </row>
    <row r="397" spans="1:13" x14ac:dyDescent="0.3">
      <c r="K397" s="1">
        <v>0.9173958333333333</v>
      </c>
      <c r="L397">
        <v>467</v>
      </c>
      <c r="M397" t="s">
        <v>6</v>
      </c>
    </row>
    <row r="398" spans="1:13" x14ac:dyDescent="0.3">
      <c r="K398" s="1">
        <v>0.91740740740740734</v>
      </c>
      <c r="L398">
        <v>475</v>
      </c>
      <c r="M398" t="s">
        <v>6</v>
      </c>
    </row>
    <row r="399" spans="1:13" x14ac:dyDescent="0.3">
      <c r="K399" s="1">
        <v>0.91741898148148149</v>
      </c>
      <c r="L399">
        <v>478</v>
      </c>
      <c r="M399" t="s">
        <v>6</v>
      </c>
    </row>
  </sheetData>
  <mergeCells count="50">
    <mergeCell ref="Q16:R16"/>
    <mergeCell ref="Q23:R23"/>
    <mergeCell ref="Q7:R7"/>
    <mergeCell ref="S11:V11"/>
    <mergeCell ref="W11:Z11"/>
    <mergeCell ref="AA11:AD11"/>
    <mergeCell ref="AE11:AH11"/>
    <mergeCell ref="Q10:AH10"/>
    <mergeCell ref="N23:N24"/>
    <mergeCell ref="O23:O24"/>
    <mergeCell ref="N33:N34"/>
    <mergeCell ref="O33:O34"/>
    <mergeCell ref="N44:N45"/>
    <mergeCell ref="O44:O45"/>
    <mergeCell ref="E44:E45"/>
    <mergeCell ref="F44:F45"/>
    <mergeCell ref="G44:G45"/>
    <mergeCell ref="H44:H45"/>
    <mergeCell ref="N2:O2"/>
    <mergeCell ref="K1:O1"/>
    <mergeCell ref="K2:M2"/>
    <mergeCell ref="K3:K4"/>
    <mergeCell ref="N13:N14"/>
    <mergeCell ref="O13:O14"/>
    <mergeCell ref="H23:H24"/>
    <mergeCell ref="G23:G24"/>
    <mergeCell ref="F23:F24"/>
    <mergeCell ref="E23:E24"/>
    <mergeCell ref="E33:E34"/>
    <mergeCell ref="F33:F34"/>
    <mergeCell ref="G33:G34"/>
    <mergeCell ref="H33:H34"/>
    <mergeCell ref="E13:E14"/>
    <mergeCell ref="F13:F14"/>
    <mergeCell ref="G13:G14"/>
    <mergeCell ref="H13:H14"/>
    <mergeCell ref="A1:I1"/>
    <mergeCell ref="E2:I2"/>
    <mergeCell ref="Q13:R13"/>
    <mergeCell ref="Q14:R14"/>
    <mergeCell ref="C2:D2"/>
    <mergeCell ref="U4:U5"/>
    <mergeCell ref="Z4:Z5"/>
    <mergeCell ref="X3:Y3"/>
    <mergeCell ref="V2:Z2"/>
    <mergeCell ref="Q2:U2"/>
    <mergeCell ref="Q1:Z1"/>
    <mergeCell ref="Q3:R3"/>
    <mergeCell ref="V3:W3"/>
    <mergeCell ref="S3:T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吳典謀</dc:creator>
  <cp:lastModifiedBy>吳典謀</cp:lastModifiedBy>
  <dcterms:created xsi:type="dcterms:W3CDTF">2022-12-20T07:58:14Z</dcterms:created>
  <dcterms:modified xsi:type="dcterms:W3CDTF">2022-12-20T10:15:12Z</dcterms:modified>
</cp:coreProperties>
</file>